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Mike Kerr 2\"/>
    </mc:Choice>
  </mc:AlternateContent>
  <xr:revisionPtr revIDLastSave="0" documentId="8_{B9BE99D5-6685-4A18-9535-AEE3885E66F6}" xr6:coauthVersionLast="47" xr6:coauthVersionMax="47" xr10:uidLastSave="{00000000-0000-0000-0000-000000000000}"/>
  <bookViews>
    <workbookView xWindow="28680" yWindow="-10920" windowWidth="29040" windowHeight="17520" tabRatio="723" activeTab="3" xr2:uid="{00000000-000D-0000-FFFF-FFFF00000000}"/>
  </bookViews>
  <sheets>
    <sheet name="Dashboard" sheetId="5" r:id="rId1"/>
    <sheet name="Results" sheetId="6" r:id="rId2"/>
    <sheet name="Instructions" sheetId="7" r:id="rId3"/>
    <sheet name="Windows 10" sheetId="12" r:id="rId4"/>
    <sheet name="Change Log" sheetId="8" r:id="rId5"/>
    <sheet name="New Release Changes" sheetId="15" r:id="rId6"/>
    <sheet name="Issue Code Table" sheetId="11" r:id="rId7"/>
  </sheets>
  <definedNames>
    <definedName name="_xlnm._FilterDatabase" localSheetId="6" hidden="1">'Issue Code Table'!$A$1:$WVL$539</definedName>
    <definedName name="_xlnm._FilterDatabase" localSheetId="3" hidden="1">'Windows 10'!$A$2:$AB$370</definedName>
    <definedName name="_xlnm.Print_Area" localSheetId="5">'New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08" i="12" l="1"/>
  <c r="AB249" i="12"/>
  <c r="AB248" i="12"/>
  <c r="AB247" i="12"/>
  <c r="AB246" i="12"/>
  <c r="AB245" i="12"/>
  <c r="AB244" i="12"/>
  <c r="AB243" i="12"/>
  <c r="AB196" i="12"/>
  <c r="AB107" i="12"/>
  <c r="AB106" i="12"/>
  <c r="AB7" i="12"/>
  <c r="O12" i="6" l="1"/>
  <c r="M12" i="6"/>
  <c r="AB4" i="12"/>
  <c r="AB5" i="12"/>
  <c r="AB6" i="12"/>
  <c r="AB8" i="12"/>
  <c r="AB9" i="12"/>
  <c r="AB10" i="12"/>
  <c r="AB16" i="12"/>
  <c r="AB11" i="12"/>
  <c r="AB17" i="12"/>
  <c r="AB18" i="12"/>
  <c r="AB19" i="12"/>
  <c r="AB20" i="12"/>
  <c r="AB12"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71" i="12"/>
  <c r="AB72" i="12"/>
  <c r="AB73" i="12"/>
  <c r="AB74" i="12"/>
  <c r="AB13" i="12"/>
  <c r="AB1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5" i="12"/>
  <c r="AB102" i="12"/>
  <c r="AB103" i="12"/>
  <c r="AB104" i="12"/>
  <c r="AB105" i="12"/>
  <c r="AB108" i="12"/>
  <c r="AB109" i="12"/>
  <c r="AB110" i="12"/>
  <c r="AB111" i="12"/>
  <c r="AB112" i="12"/>
  <c r="AB113" i="12"/>
  <c r="AB114" i="12"/>
  <c r="AB115" i="12"/>
  <c r="AB116" i="12"/>
  <c r="AB117" i="12"/>
  <c r="AB118" i="12"/>
  <c r="AB119" i="12"/>
  <c r="AB120" i="12"/>
  <c r="AB121" i="12"/>
  <c r="AB122" i="12"/>
  <c r="AB123" i="12"/>
  <c r="AB124" i="12"/>
  <c r="AB125" i="12"/>
  <c r="AB126" i="12"/>
  <c r="AB127" i="12"/>
  <c r="AB128" i="12"/>
  <c r="AB129" i="12"/>
  <c r="AB130" i="12"/>
  <c r="AB131" i="12"/>
  <c r="AB132" i="12"/>
  <c r="AB133" i="12"/>
  <c r="AB134" i="12"/>
  <c r="AB135" i="12"/>
  <c r="AB136" i="12"/>
  <c r="AB137" i="12"/>
  <c r="AB138" i="12"/>
  <c r="AB139" i="12"/>
  <c r="AB140" i="12"/>
  <c r="AB141" i="12"/>
  <c r="AB142" i="12"/>
  <c r="AB143" i="12"/>
  <c r="AB144" i="12"/>
  <c r="AB145" i="12"/>
  <c r="AB146" i="12"/>
  <c r="AB147" i="12"/>
  <c r="AB148" i="12"/>
  <c r="AB149" i="12"/>
  <c r="AB150" i="12"/>
  <c r="AB151" i="12"/>
  <c r="AB152" i="12"/>
  <c r="AB153" i="12"/>
  <c r="AB154" i="12"/>
  <c r="AB155" i="12"/>
  <c r="AB156" i="12"/>
  <c r="AB157" i="12"/>
  <c r="AB158" i="12"/>
  <c r="AB159" i="12"/>
  <c r="AB160" i="12"/>
  <c r="AB161" i="12"/>
  <c r="AB162" i="12"/>
  <c r="AB163" i="12"/>
  <c r="AB164" i="12"/>
  <c r="AB165" i="12"/>
  <c r="AB166" i="12"/>
  <c r="AB167" i="12"/>
  <c r="AB168" i="12"/>
  <c r="AB169" i="12"/>
  <c r="AB170" i="12"/>
  <c r="AB171" i="12"/>
  <c r="AB172" i="12"/>
  <c r="AB173" i="12"/>
  <c r="AB174" i="12"/>
  <c r="AB175" i="12"/>
  <c r="AB176" i="12"/>
  <c r="AB177" i="12"/>
  <c r="AB178" i="12"/>
  <c r="AB179" i="12"/>
  <c r="AB180" i="12"/>
  <c r="AB181" i="12"/>
  <c r="AB182" i="12"/>
  <c r="AB183" i="12"/>
  <c r="AB184" i="12"/>
  <c r="AB185" i="12"/>
  <c r="AB186" i="12"/>
  <c r="AB187" i="12"/>
  <c r="AB188" i="12"/>
  <c r="AB189" i="12"/>
  <c r="AB190" i="12"/>
  <c r="AB191" i="12"/>
  <c r="AB192" i="12"/>
  <c r="AB193" i="12"/>
  <c r="AB194" i="12"/>
  <c r="AB195" i="12"/>
  <c r="AB197" i="12"/>
  <c r="AB198" i="12"/>
  <c r="AB199" i="12"/>
  <c r="AB200" i="12"/>
  <c r="AB201" i="12"/>
  <c r="AB202" i="12"/>
  <c r="AB203" i="12"/>
  <c r="AB204" i="12"/>
  <c r="AB205" i="12"/>
  <c r="AB206" i="12"/>
  <c r="AB207" i="12"/>
  <c r="AB208" i="12"/>
  <c r="AB209" i="12"/>
  <c r="AB210" i="12"/>
  <c r="AB211" i="12"/>
  <c r="AB212" i="12"/>
  <c r="AB213" i="12"/>
  <c r="AB214" i="12"/>
  <c r="AB215" i="12"/>
  <c r="AB216" i="12"/>
  <c r="AB217" i="12"/>
  <c r="AB218" i="12"/>
  <c r="AB219" i="12"/>
  <c r="AB220" i="12"/>
  <c r="AB221" i="12"/>
  <c r="AB222" i="12"/>
  <c r="AB223" i="12"/>
  <c r="AB224" i="12"/>
  <c r="AB225" i="12"/>
  <c r="AB226" i="12"/>
  <c r="AB227" i="12"/>
  <c r="AB228" i="12"/>
  <c r="AB229" i="12"/>
  <c r="AB230" i="12"/>
  <c r="AB231" i="12"/>
  <c r="AB232" i="12"/>
  <c r="AB233" i="12"/>
  <c r="AB234" i="12"/>
  <c r="AB235" i="12"/>
  <c r="AB236" i="12"/>
  <c r="AB239" i="12"/>
  <c r="AB240" i="12"/>
  <c r="AB241" i="12"/>
  <c r="AB242" i="12"/>
  <c r="AB251" i="12"/>
  <c r="AB252" i="12"/>
  <c r="AB253" i="12"/>
  <c r="AB254" i="12"/>
  <c r="AB255" i="12"/>
  <c r="AB256" i="12"/>
  <c r="AB257" i="12"/>
  <c r="AB258" i="12"/>
  <c r="AB259" i="12"/>
  <c r="AB260" i="12"/>
  <c r="AB261" i="12"/>
  <c r="AB262" i="12"/>
  <c r="AB263" i="12"/>
  <c r="AB264" i="12"/>
  <c r="AB265" i="12"/>
  <c r="AB266" i="12"/>
  <c r="AB269" i="12"/>
  <c r="AB270" i="12"/>
  <c r="AB271" i="12"/>
  <c r="AB272" i="12"/>
  <c r="AB273" i="12"/>
  <c r="AB274" i="12"/>
  <c r="AB275" i="12"/>
  <c r="AB276" i="12"/>
  <c r="AB277" i="12"/>
  <c r="AB278" i="12"/>
  <c r="AB279" i="12"/>
  <c r="AB280" i="12"/>
  <c r="AB281" i="12"/>
  <c r="AB282" i="12"/>
  <c r="AB283" i="12"/>
  <c r="AB284" i="12"/>
  <c r="AB285" i="12"/>
  <c r="AB286" i="12"/>
  <c r="AB287" i="12"/>
  <c r="AB288" i="12"/>
  <c r="AB289" i="12"/>
  <c r="AB290" i="12"/>
  <c r="AB291" i="12"/>
  <c r="AB292" i="12"/>
  <c r="AB293" i="12"/>
  <c r="AB294" i="12"/>
  <c r="AB295" i="12"/>
  <c r="AB296" i="12"/>
  <c r="AB297" i="12"/>
  <c r="AB298" i="12"/>
  <c r="AB299" i="12"/>
  <c r="AB300" i="12"/>
  <c r="AB301" i="12"/>
  <c r="AB302" i="12"/>
  <c r="AB303" i="12"/>
  <c r="AB304" i="12"/>
  <c r="AB305" i="12"/>
  <c r="AB306" i="12"/>
  <c r="AB309" i="12"/>
  <c r="AB310" i="12"/>
  <c r="AB311" i="12"/>
  <c r="AB312" i="12"/>
  <c r="AB313" i="12"/>
  <c r="AB314" i="12"/>
  <c r="AB315" i="12"/>
  <c r="AB316" i="12"/>
  <c r="AB317" i="12"/>
  <c r="AB318" i="12"/>
  <c r="AB319" i="12"/>
  <c r="AB320" i="12"/>
  <c r="AB321" i="12"/>
  <c r="AB322" i="12"/>
  <c r="AB323" i="12"/>
  <c r="AB324" i="12"/>
  <c r="AB325" i="12"/>
  <c r="AB326" i="12"/>
  <c r="AB327" i="12"/>
  <c r="AB328" i="12"/>
  <c r="AB329" i="12"/>
  <c r="AB330" i="12"/>
  <c r="AB331" i="12"/>
  <c r="AB332" i="12"/>
  <c r="AB333" i="12"/>
  <c r="AB334" i="12"/>
  <c r="AB335" i="12"/>
  <c r="AB336" i="12"/>
  <c r="AB337" i="12"/>
  <c r="AB338" i="12"/>
  <c r="AB339" i="12"/>
  <c r="AB340" i="12"/>
  <c r="AB341" i="12"/>
  <c r="AB342" i="12"/>
  <c r="AB343" i="12"/>
  <c r="AB344" i="12"/>
  <c r="AB345" i="12"/>
  <c r="AB346" i="12"/>
  <c r="AB347" i="12"/>
  <c r="AB348" i="12"/>
  <c r="AB349" i="12"/>
  <c r="AB350" i="12"/>
  <c r="AB351" i="12"/>
  <c r="AB352" i="12"/>
  <c r="AB353" i="12"/>
  <c r="AB354" i="12"/>
  <c r="AB355" i="12"/>
  <c r="AB356" i="12"/>
  <c r="AB357" i="12"/>
  <c r="AB358" i="12"/>
  <c r="AB359" i="12"/>
  <c r="AB360" i="12"/>
  <c r="AB361" i="12"/>
  <c r="AB362" i="12"/>
  <c r="AB363" i="12"/>
  <c r="AB364" i="12"/>
  <c r="AB365" i="12"/>
  <c r="AB366" i="12"/>
  <c r="AB367" i="12"/>
  <c r="AB368" i="12"/>
  <c r="AB369" i="12"/>
  <c r="E12" i="6" l="1"/>
  <c r="D12" i="6"/>
  <c r="C12" i="6"/>
  <c r="B12" i="6"/>
  <c r="N12" i="6" l="1"/>
  <c r="AB3" i="12"/>
  <c r="B29" i="6"/>
  <c r="B27" i="6"/>
  <c r="A29" i="6"/>
  <c r="F17" i="6" l="1"/>
  <c r="E18" i="6"/>
  <c r="D23" i="6"/>
  <c r="I23" i="6" s="1"/>
  <c r="E20" i="6"/>
  <c r="C21" i="6"/>
  <c r="C18" i="6"/>
  <c r="D22" i="6"/>
  <c r="I22" i="6" s="1"/>
  <c r="F19" i="6"/>
  <c r="C20" i="6"/>
  <c r="D17" i="6"/>
  <c r="I17" i="6" s="1"/>
  <c r="E21" i="6"/>
  <c r="E19" i="6"/>
  <c r="F22" i="6"/>
  <c r="D19" i="6"/>
  <c r="I19" i="6" s="1"/>
  <c r="F23" i="6"/>
  <c r="F20" i="6"/>
  <c r="F18" i="6"/>
  <c r="E17" i="6"/>
  <c r="C22" i="6"/>
  <c r="C19" i="6"/>
  <c r="C17" i="6"/>
  <c r="E22" i="6"/>
  <c r="D18" i="6"/>
  <c r="I18" i="6" s="1"/>
  <c r="E23" i="6"/>
  <c r="C23" i="6"/>
  <c r="D20" i="6"/>
  <c r="I20" i="6" s="1"/>
  <c r="F21" i="6"/>
  <c r="D21" i="6"/>
  <c r="I21" i="6" s="1"/>
  <c r="F12" i="6"/>
  <c r="A27" i="6"/>
  <c r="C16" i="6"/>
  <c r="D16" i="6"/>
  <c r="I16" i="6" s="1"/>
  <c r="E16" i="6"/>
  <c r="F16" i="6"/>
  <c r="H21" i="6" l="1"/>
  <c r="H16" i="6"/>
  <c r="H18" i="6"/>
  <c r="H17" i="6"/>
  <c r="H23" i="6"/>
  <c r="H20" i="6"/>
  <c r="H22" i="6"/>
  <c r="H19" i="6"/>
  <c r="D24" i="6" l="1"/>
  <c r="G12" i="6" s="1"/>
</calcChain>
</file>

<file path=xl/sharedStrings.xml><?xml version="1.0" encoding="utf-8"?>
<sst xmlns="http://schemas.openxmlformats.org/spreadsheetml/2006/main" count="8383" uniqueCount="4965">
  <si>
    <t>Internal Revenue Service</t>
  </si>
  <si>
    <t>Office of Safeguards</t>
  </si>
  <si>
    <t xml:space="preserve"> ▪ SCSEM Subject: Windows 10</t>
  </si>
  <si>
    <t>NOTICE:</t>
  </si>
  <si>
    <t>The IRS strongly recommends agencies test all Safeguard Computer Security Evaluation Matrix (SCSEM) settings in a development or test</t>
  </si>
  <si>
    <t>it is important to perform testing to determine the impact on system security, functionality, and usability. Ideally, the test system configuration</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</si>
  <si>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</si>
  <si>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</si>
  <si>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</si>
  <si>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</si>
  <si>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</si>
  <si>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</si>
  <si>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</si>
  <si>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</si>
  <si>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</si>
  <si>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</si>
  <si>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</si>
  <si>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</si>
  <si>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</si>
  <si>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</si>
  <si>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</si>
  <si>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</si>
  <si>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</si>
  <si>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</si>
  <si>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</si>
  <si>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</si>
  <si>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</si>
  <si>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</si>
  <si>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</si>
  <si>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</si>
  <si>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</si>
  <si>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</si>
  <si>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</si>
  <si>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</si>
  <si>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</si>
  <si>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</si>
  <si>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</si>
  <si>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</si>
  <si>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</si>
  <si>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Windows 10 SCSEM Test Results</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</si>
  <si>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</si>
  <si>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</si>
  <si>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</si>
  <si>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</si>
  <si>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</si>
  <si>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</si>
  <si>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</si>
  <si>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</si>
  <si>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</si>
  <si>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</si>
  <si>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</si>
  <si>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</si>
  <si>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</si>
  <si>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</si>
  <si>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</si>
  <si>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</si>
  <si>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</si>
  <si>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</si>
  <si>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</si>
  <si>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</si>
  <si>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</si>
  <si>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</si>
  <si>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</si>
  <si>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</si>
  <si>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</si>
  <si>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</si>
  <si>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</si>
  <si>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</si>
  <si>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</si>
  <si>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</si>
  <si>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</si>
  <si>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</si>
  <si>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</si>
  <si>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</si>
  <si>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</si>
  <si>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</si>
  <si>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</si>
  <si>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</si>
  <si>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</si>
  <si>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</si>
  <si>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</si>
  <si>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</si>
  <si>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</si>
  <si>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Interviewees and Evidence to validate the results in this field or the separate Notes/Evidence field.</t>
  </si>
  <si>
    <t>▪ Status</t>
  </si>
  <si>
    <t xml:space="preserve">is not completed and additional information is required to determine a Pass/Fail status. "N/A" indicates that the </t>
  </si>
  <si>
    <t>must determine the appropriateness of the "N/A" status.</t>
  </si>
  <si>
    <t>▪ Notes/Evidence</t>
  </si>
  <si>
    <t xml:space="preserve">As determined appropriate to the tester or as required by the test method, procedures or expected results, the tester </t>
  </si>
  <si>
    <t>▪ Criticality</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</si>
  <si>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</si>
  <si>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</si>
  <si>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</si>
  <si>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</si>
  <si>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</si>
  <si>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</si>
  <si>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 Issue Codes</t>
  </si>
  <si>
    <t>Test ID #</t>
  </si>
  <si>
    <t>NIST ID</t>
  </si>
  <si>
    <t xml:space="preserve">NIST Control Name </t>
  </si>
  <si>
    <t>Test Method</t>
  </si>
  <si>
    <t>Section Title</t>
  </si>
  <si>
    <t>Description</t>
  </si>
  <si>
    <t>Test Procedures</t>
  </si>
  <si>
    <t>Expected Results</t>
  </si>
  <si>
    <t>Actual Results</t>
  </si>
  <si>
    <t>Status</t>
  </si>
  <si>
    <t>Finding Statement (Internal Use Only)</t>
  </si>
  <si>
    <t>Notes/Evidence</t>
  </si>
  <si>
    <t>Criticality Rating</t>
  </si>
  <si>
    <t>Issue Code</t>
  </si>
  <si>
    <t>Issue Code Mapping</t>
  </si>
  <si>
    <t>CIS Benchmark Section #</t>
  </si>
  <si>
    <t>CIS Recommendation #</t>
  </si>
  <si>
    <t>Rationale Statement</t>
  </si>
  <si>
    <t>Remediation Procedure</t>
  </si>
  <si>
    <t xml:space="preserve">Remediation Statement (Internal Use Only)         </t>
  </si>
  <si>
    <t>CAP Request Statement (Internal Use Only)</t>
  </si>
  <si>
    <t>Risk Rating (Do Not Edit)</t>
  </si>
  <si>
    <t>Win10-001</t>
  </si>
  <si>
    <t>SA-22</t>
  </si>
  <si>
    <t>Unsupported System Components</t>
  </si>
  <si>
    <t>Test (Manual)</t>
  </si>
  <si>
    <t>Vendor Support</t>
  </si>
  <si>
    <t>Set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</si>
  <si>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</si>
  <si>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Set the agency has purchased extra support</t>
  </si>
  <si>
    <t>The system is not under current vendor support.</t>
  </si>
  <si>
    <t>End of General Support:
Varies by build. Look up dates at microsoft.com</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</si>
  <si>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</si>
  <si>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</si>
  <si>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</si>
  <si>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</si>
  <si>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Operating System to a vendor-supported version. Once deployed, harden the upgraded system in accordance with IRS standards using the corresponding SCSEM.</t>
  </si>
  <si>
    <t>To close this finding, please provide a screenshot of the updated windows version and its patch level with the agency's CAP.</t>
  </si>
  <si>
    <t>Win10-002</t>
  </si>
  <si>
    <t>SI-2</t>
  </si>
  <si>
    <t>Flaw Remediation</t>
  </si>
  <si>
    <t>Keep OS Patch Level Current</t>
  </si>
  <si>
    <t>Determine the current patch level and date of last patch installation.</t>
  </si>
  <si>
    <t>Check the system's update history to Set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</si>
  <si>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</si>
  <si>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</si>
  <si>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</si>
  <si>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</si>
  <si>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</si>
  <si>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2010 security patches for Security-relevant software updates to include, patches, service packs, hot fixes, and antivirus signatures. </t>
  </si>
  <si>
    <t>Obtain and install the latest Windows 2010 security patches for Security-relevant software updates to include, patches, service packs, hot fixes, and antivirus signatures.</t>
  </si>
  <si>
    <t>Win10-003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</si>
  <si>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</si>
  <si>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</si>
  <si>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</si>
  <si>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</si>
  <si>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</si>
  <si>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</si>
  <si>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</si>
  <si>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</si>
  <si>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</si>
  <si>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</si>
  <si>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</si>
  <si>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</si>
  <si>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Win10-004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</si>
  <si>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</si>
  <si>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</si>
  <si>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</si>
  <si>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</si>
  <si>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</si>
  <si>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</si>
  <si>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</si>
  <si>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</si>
  <si>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</si>
  <si>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</si>
  <si>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</si>
  <si>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Win10-005</t>
  </si>
  <si>
    <t>IA-5</t>
  </si>
  <si>
    <t>Authenticator Management</t>
  </si>
  <si>
    <t>Test (Automated)</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</si>
  <si>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</si>
  <si>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</si>
  <si>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</si>
  <si>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</si>
  <si>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</si>
  <si>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</si>
  <si>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</si>
  <si>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</si>
  <si>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Win10-006</t>
  </si>
  <si>
    <t>The security setting Maximum password age is set to 90 or fewer days for Administrators and Standard Users.</t>
  </si>
  <si>
    <t>The setting Maximum password age is not set to 90 or fewer days, but not 0.</t>
  </si>
  <si>
    <t>HPW2</t>
  </si>
  <si>
    <t>HPW2: Password does not expire timely</t>
  </si>
  <si>
    <t>1.1.2</t>
  </si>
  <si>
    <t>To close this finding, please provide a screenshot of the setting and/or a comprehensive group policy result report (e.g., gpresult) with the agency's CAP.</t>
  </si>
  <si>
    <t>Win10-007</t>
  </si>
  <si>
    <t>The setting Minimum password age is set to 1 or more day(s).</t>
  </si>
  <si>
    <t>The setting Minimum password age is not set to 1 or more day(s).</t>
  </si>
  <si>
    <t>HPW4</t>
  </si>
  <si>
    <t>HPW4: Minimum password age does not exist</t>
  </si>
  <si>
    <t>1.1.3</t>
  </si>
  <si>
    <t>Win10-008</t>
  </si>
  <si>
    <t>The setting Minimum password length is set to 14 or more character(s).</t>
  </si>
  <si>
    <t>The setting Minimum password length is not set to 14 or more character(s).</t>
  </si>
  <si>
    <t>HPW3</t>
  </si>
  <si>
    <t>HPW3: Minimum password length is too short</t>
  </si>
  <si>
    <t>1.1.4</t>
  </si>
  <si>
    <t>Win10-009</t>
  </si>
  <si>
    <t>The setting Password must meet complexity requirements is enabled.</t>
  </si>
  <si>
    <t>The setting Password must meet complexity requirements is not enabled.</t>
  </si>
  <si>
    <t>HPW12</t>
  </si>
  <si>
    <t>HPW12: Passwords do not meet complexity requirements</t>
  </si>
  <si>
    <t>1.1.5</t>
  </si>
  <si>
    <t>Win10-010</t>
  </si>
  <si>
    <t>The setting Relax minimum password length limits is enabled.</t>
  </si>
  <si>
    <t>The setting Relax minimum password length limits is not enabled.</t>
  </si>
  <si>
    <t>1.1.6</t>
  </si>
  <si>
    <t>Win10-011</t>
  </si>
  <si>
    <t>The setting Store passwords using reversible encryption is disabled.</t>
  </si>
  <si>
    <t>The setting Store passwords using reversible encryption is not disabled.</t>
  </si>
  <si>
    <t>HAC47</t>
  </si>
  <si>
    <t xml:space="preserve">HAC47: Files containing authentication information are not adequately protected </t>
  </si>
  <si>
    <t>1.1.7</t>
  </si>
  <si>
    <t>Win10-012</t>
  </si>
  <si>
    <t>AC-7</t>
  </si>
  <si>
    <t>Unsuccessful Logon Attempts</t>
  </si>
  <si>
    <t>HAC10</t>
  </si>
  <si>
    <t>HAC10: Accounts do not expire after the correct period of inactivity</t>
  </si>
  <si>
    <t>1.2</t>
  </si>
  <si>
    <t>1.2.1</t>
  </si>
  <si>
    <t>Win10-013</t>
  </si>
  <si>
    <t>The setting Account lockout threshold is set to 3 or fewer invalid logon attempt(s), but not 0.</t>
  </si>
  <si>
    <t>The setting Account lockout threshold is not set to 3 or fewer invalid logon attempt(s), but not 0.</t>
  </si>
  <si>
    <t>Account Lockout threshold- Updated from "5" or fewer to "3" or fewer to meet IRS Requirements.</t>
  </si>
  <si>
    <t>HAC15</t>
  </si>
  <si>
    <t>HAC15: User accounts not locked out after 3 unsuccessful login attempts</t>
  </si>
  <si>
    <t>1.2.2</t>
  </si>
  <si>
    <t>Win10-014</t>
  </si>
  <si>
    <t xml:space="preserve">The setting Allow Administrator account lockouts is enabled. </t>
  </si>
  <si>
    <t xml:space="preserve">The setting Allow Administrator account lockouts is not enabled. </t>
  </si>
  <si>
    <t>HAC2</t>
  </si>
  <si>
    <t>HAC2: User sessions do not lock after the Publication 1075 required timeframe</t>
  </si>
  <si>
    <t>1.2.3</t>
  </si>
  <si>
    <t>Win10-015</t>
  </si>
  <si>
    <t>The Reset account lockout counter after has not been set to 15 or more minute(s).</t>
  </si>
  <si>
    <t>The setting Reset account lockout counter after is not set to 15 or greater.</t>
  </si>
  <si>
    <t>1.2.4</t>
  </si>
  <si>
    <t>Win10-016</t>
  </si>
  <si>
    <t>AC-6</t>
  </si>
  <si>
    <t>Least Privilege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</si>
  <si>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</si>
  <si>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</si>
  <si>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</si>
  <si>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</si>
  <si>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</si>
  <si>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</si>
  <si>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Win10-017</t>
  </si>
  <si>
    <t>The setting Access this computer from the network is set to Administrators,  Remote Desktop Users.</t>
  </si>
  <si>
    <t>The setting Access this computer from the network is not set to Administrators, Remote Desktop Users.</t>
  </si>
  <si>
    <t>2.2.2</t>
  </si>
  <si>
    <t>Win10-018</t>
  </si>
  <si>
    <t>CM-6</t>
  </si>
  <si>
    <t>Configuration Settings</t>
  </si>
  <si>
    <t>The setting Act as part of the operating system is set to No One.</t>
  </si>
  <si>
    <t>The setting Act as part of the operating system is not set to No One.</t>
  </si>
  <si>
    <t>2.2.3</t>
  </si>
  <si>
    <t>Win10-019</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</si>
  <si>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</si>
  <si>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</si>
  <si>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</si>
  <si>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</si>
  <si>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2.2.4</t>
  </si>
  <si>
    <t>Win10-020</t>
  </si>
  <si>
    <t>The setting Allow log on locally is set to Administrators, Users.</t>
  </si>
  <si>
    <t>The setting Allow log on locally is not set to Administrators, Users.</t>
  </si>
  <si>
    <t>2.2.5</t>
  </si>
  <si>
    <t>Win10-021</t>
  </si>
  <si>
    <t>The setting Allow log on through Remote Desktop Services is set to Administrators, Remote Desktop Users.</t>
  </si>
  <si>
    <t>The setting Allow log on through Remote Desktop Services is not set to Administrators, Remote Desktop Users.</t>
  </si>
  <si>
    <t>2.2.6</t>
  </si>
  <si>
    <t>Win10-022</t>
  </si>
  <si>
    <t>CP-9</t>
  </si>
  <si>
    <t>Information System Backup</t>
  </si>
  <si>
    <t>The setting Back up files and directories is set to Administrators.</t>
  </si>
  <si>
    <t>The setting Back up files and directories is not set to Administrators.</t>
  </si>
  <si>
    <t>2.2.7</t>
  </si>
  <si>
    <t>Win10-023</t>
  </si>
  <si>
    <t>AU-8</t>
  </si>
  <si>
    <t>Time Stamps</t>
  </si>
  <si>
    <t>The setting Change the system time is set to Administrators, Local Service.</t>
  </si>
  <si>
    <t>The setting Change the system time is not set to Administrators, Local Service.</t>
  </si>
  <si>
    <t>2.2.8</t>
  </si>
  <si>
    <t>Win10-024</t>
  </si>
  <si>
    <t>The setting Change the time zone is set to Administrators, Local Service, Users.</t>
  </si>
  <si>
    <t>The setting Change the time zone is not set to Administrators, Local Service, Users.</t>
  </si>
  <si>
    <t>2.2.9</t>
  </si>
  <si>
    <t>Win10-025</t>
  </si>
  <si>
    <t>The setting Create a page file is set to Administrators.</t>
  </si>
  <si>
    <t>The setting Create a page file is not set to Administrators.</t>
  </si>
  <si>
    <t>Limited</t>
  </si>
  <si>
    <t>2.2.10</t>
  </si>
  <si>
    <t>Win10-026</t>
  </si>
  <si>
    <t>The setting Create a token object is set to No One.</t>
  </si>
  <si>
    <t>The setting Create a token object is not set to No One.</t>
  </si>
  <si>
    <t>2.2.11</t>
  </si>
  <si>
    <t>Win10-027</t>
  </si>
  <si>
    <t>The setting Create global objects is set to Administrators, Local Service, Network Service, Service.</t>
  </si>
  <si>
    <t>The setting Create global objects is not set to Administrators, Local Service, Network Service, Service.</t>
  </si>
  <si>
    <t>2.2.12</t>
  </si>
  <si>
    <t>Win10-028</t>
  </si>
  <si>
    <t>The setting Create permanent shared objects is set to No One.</t>
  </si>
  <si>
    <t>The setting Create permanent shared objects is not set to No One.</t>
  </si>
  <si>
    <t>2.2.13</t>
  </si>
  <si>
    <t>Win10-029</t>
  </si>
  <si>
    <t>The setting Create symbolic links is set to Administrators.</t>
  </si>
  <si>
    <t>The setting Create symbolic links is not set to Administrators.</t>
  </si>
  <si>
    <t>2.2.14</t>
  </si>
  <si>
    <t>Win10-030</t>
  </si>
  <si>
    <t>The setting Debug programs is set to Administrators.</t>
  </si>
  <si>
    <t>The setting Debug programs is not set to Administrators.</t>
  </si>
  <si>
    <t>2.2.15</t>
  </si>
  <si>
    <t>Win10-031</t>
  </si>
  <si>
    <t>The setting Deny access to this computer from the network includes Guests, Local account.</t>
  </si>
  <si>
    <t>The setting Deny access to this computer from the network does not include Guests, Local account.</t>
  </si>
  <si>
    <t>HAC59</t>
  </si>
  <si>
    <t>HAC59: The guest account has improper access to data and/or resources</t>
  </si>
  <si>
    <t>2.2.16</t>
  </si>
  <si>
    <t>Win10-032</t>
  </si>
  <si>
    <t>The setting Deny log on as a batch job includes Guests.</t>
  </si>
  <si>
    <t>The setting Deny log on as a batch job does not include Guests.</t>
  </si>
  <si>
    <t>2.2.17</t>
  </si>
  <si>
    <t>Win10-033</t>
  </si>
  <si>
    <t>The setting Deny log on as a Service includes Guests.</t>
  </si>
  <si>
    <t>The setting Deny log on as a Service does not include Guests.</t>
  </si>
  <si>
    <t>2.2.18</t>
  </si>
  <si>
    <t>Win10-034</t>
  </si>
  <si>
    <t>The setting Deny log on locally includes Guests.</t>
  </si>
  <si>
    <t>The setting Deny log on locally does not include Guests.</t>
  </si>
  <si>
    <t>2.2.19</t>
  </si>
  <si>
    <t>Win10-035</t>
  </si>
  <si>
    <t>The setting Deny log on through Remote Desktop Services includes Guests, Local account.</t>
  </si>
  <si>
    <t>The setting Deny log on through Remote Desktop Services does not include Guests, Local account.</t>
  </si>
  <si>
    <t>2.2.20</t>
  </si>
  <si>
    <t>Win10-036</t>
  </si>
  <si>
    <t>The setting Enable computer and user accounts to be trusted for delegation is set to No One.</t>
  </si>
  <si>
    <t>The setting Enable computer and user accounts to be trusted for delegation is not set to No One.</t>
  </si>
  <si>
    <t>2.2.21</t>
  </si>
  <si>
    <t>Win10-037</t>
  </si>
  <si>
    <t>The setting Force shutdown from a remote system is set to Administrators.</t>
  </si>
  <si>
    <t>The setting Force shutdown from a remote system is not set to Administrators.</t>
  </si>
  <si>
    <t>2.2.22</t>
  </si>
  <si>
    <t>Win10-038</t>
  </si>
  <si>
    <t>The setting Generate security audits is set to Local Service, Network Service.</t>
  </si>
  <si>
    <t>The setting Generate security audits is not set to Local Service, Network Service.</t>
  </si>
  <si>
    <t>2.2.23</t>
  </si>
  <si>
    <t>Win10-039</t>
  </si>
  <si>
    <t>The setting Impersonate a client after authentication is set to Administrators, Local Service, Network Service, Service.</t>
  </si>
  <si>
    <t>The setting Impersonate a client after authentication is not set to Administrators, Local Service, Network Service, Service.</t>
  </si>
  <si>
    <t>2.2.24</t>
  </si>
  <si>
    <t>Win10-040</t>
  </si>
  <si>
    <t>The setting Increase scheduling priority is set to Administrators, Window Manager\Window Manager Group.</t>
  </si>
  <si>
    <t>The setting Increase scheduling priority is not set to Administrators, Window Manager\Window Manager Group.</t>
  </si>
  <si>
    <t>HCM9</t>
  </si>
  <si>
    <t>HCM9: Systems are not deployed using the concept of least privilege</t>
  </si>
  <si>
    <t>2.2.25</t>
  </si>
  <si>
    <t>Win10-041</t>
  </si>
  <si>
    <t>The setting Load and unload device drivers is set to Administrators.</t>
  </si>
  <si>
    <t>The setting Load and unload device drivers is not set to Administrators.</t>
  </si>
  <si>
    <t>2.2.26</t>
  </si>
  <si>
    <t>Win10-042</t>
  </si>
  <si>
    <t>The setting Lock pages in memory is set to No One.</t>
  </si>
  <si>
    <t>The setting Lock pages in memory is not set to No One.</t>
  </si>
  <si>
    <t>2.2.27</t>
  </si>
  <si>
    <t>Win10-043</t>
  </si>
  <si>
    <t>The setting Manage auditing and security log is set to Administrators.</t>
  </si>
  <si>
    <t>The setting Manage auditing and security log is not set to Administrators.</t>
  </si>
  <si>
    <t>2.2.30</t>
  </si>
  <si>
    <t>Win10-044</t>
  </si>
  <si>
    <t>AC-3</t>
  </si>
  <si>
    <t>Access Enforcement</t>
  </si>
  <si>
    <t>The setting Modify an object label is set to No One.</t>
  </si>
  <si>
    <t>The setting Modify an object label is not set to No One.</t>
  </si>
  <si>
    <t>2.2.31</t>
  </si>
  <si>
    <t>Win10-045</t>
  </si>
  <si>
    <t>The setting Modify firmware environment values is set to Administrators.</t>
  </si>
  <si>
    <t>The setting Modify firmware environment values is not set to Administrators.</t>
  </si>
  <si>
    <t>2.2.32</t>
  </si>
  <si>
    <t>Win10-046</t>
  </si>
  <si>
    <t>The setting Perform volume maintenance tasks is set to Administrators.</t>
  </si>
  <si>
    <t>The setting Perform volume maintenance tasks is not set to Administrators.</t>
  </si>
  <si>
    <t>2.2.33</t>
  </si>
  <si>
    <t>Win10-047</t>
  </si>
  <si>
    <t>The setting Profile single process is set to Administrators.</t>
  </si>
  <si>
    <t>The setting Profile single process is not set to Administrators.</t>
  </si>
  <si>
    <t>2.2.34</t>
  </si>
  <si>
    <t>Win10-048</t>
  </si>
  <si>
    <t>The setting Profile system performance is set to Administrators, NT SERVICE&gt;WdiServiceHost.</t>
  </si>
  <si>
    <t>The setting Profile system performance is not set to Administrators, NT SERVICE&gt;WdiServiceHost.</t>
  </si>
  <si>
    <t>2.2.35</t>
  </si>
  <si>
    <t>Win10-049</t>
  </si>
  <si>
    <t>The setting Replace a process level token is set to Local Service, Network Service.</t>
  </si>
  <si>
    <t>The setting Replace a process level token is not set to Local Service, Network Service.</t>
  </si>
  <si>
    <t>2.2.36</t>
  </si>
  <si>
    <t>Win10-050</t>
  </si>
  <si>
    <t>The setting Restore files and directories is set to Administrators.</t>
  </si>
  <si>
    <t>The setting Restore files and directories is not set to Administrators.</t>
  </si>
  <si>
    <t>2.2.37</t>
  </si>
  <si>
    <t>Win10-051</t>
  </si>
  <si>
    <t>The setting Shut down the system is set to Administrators, Users.</t>
  </si>
  <si>
    <t>The setting Shut down the system is not set to Administrators, Users.</t>
  </si>
  <si>
    <t>2.2.38</t>
  </si>
  <si>
    <t>Win10-052</t>
  </si>
  <si>
    <t>The setting take ownership of files or other objects is set to Administrators.</t>
  </si>
  <si>
    <t>The setting take ownership of files or other objects is not set to Administrators.</t>
  </si>
  <si>
    <t>2.2.39</t>
  </si>
  <si>
    <t>Win10-053</t>
  </si>
  <si>
    <t>IA-8</t>
  </si>
  <si>
    <t>Identification and Authentication (Non- Organizational Users)</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</si>
  <si>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</si>
  <si>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</si>
  <si>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</si>
  <si>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</si>
  <si>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t>
  </si>
  <si>
    <t>2.3.1.1</t>
  </si>
  <si>
    <t>Win10-054</t>
  </si>
  <si>
    <t>The setting Accounts: Guest account status is disabled.</t>
  </si>
  <si>
    <t>The setting Accounts: Guest account status is not disabled.</t>
  </si>
  <si>
    <t>2.3.1.2</t>
  </si>
  <si>
    <t>Win10-055</t>
  </si>
  <si>
    <t>The setting Accounts: Limit local account use of blank passwords to console logon only is enabled.</t>
  </si>
  <si>
    <t>The setting Accounts: Limit local account use of blank passwords to console logon only is not enabled.</t>
  </si>
  <si>
    <t>HCM45</t>
  </si>
  <si>
    <t>HCM45: System configuration provides additional attack surface</t>
  </si>
  <si>
    <t>2.3.1.3</t>
  </si>
  <si>
    <t>Win10-056</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</si>
  <si>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</si>
  <si>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Administrator account is renamed.</t>
  </si>
  <si>
    <t>The Administrator account is not renamed.</t>
  </si>
  <si>
    <t>HAC27</t>
  </si>
  <si>
    <t>HAC27: Default accounts have not been disabled or renamed</t>
  </si>
  <si>
    <t>2.3.1.4</t>
  </si>
  <si>
    <t>Win10-057</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</si>
  <si>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</si>
  <si>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Guest account is renamed.</t>
  </si>
  <si>
    <t>The Guest account is not renamed.</t>
  </si>
  <si>
    <t>2.3.1.5</t>
  </si>
  <si>
    <t>Win10-058</t>
  </si>
  <si>
    <t>AU-2</t>
  </si>
  <si>
    <t>Audit Events</t>
  </si>
  <si>
    <t>The setting Audit: Force audit policy subcategory settings (Windows Vista or later) to override audit policy category settings is enabled.</t>
  </si>
  <si>
    <t>The setting Audit: Force audit policy subcategory settings (Windows Vista or later) to override audit policy category settings is not enabled.</t>
  </si>
  <si>
    <t>HAU17</t>
  </si>
  <si>
    <t>HAU17: Audit logs do not capture sufficient auditable events</t>
  </si>
  <si>
    <t>2.3.2</t>
  </si>
  <si>
    <t>2.3.2.1</t>
  </si>
  <si>
    <t>Win10-059</t>
  </si>
  <si>
    <t>AU-5</t>
  </si>
  <si>
    <t>Response to Audit Processing Failure</t>
  </si>
  <si>
    <t>The setting Audit: Shut down system immediately if unable to log security audits is disabled.</t>
  </si>
  <si>
    <t>The setting Audit: Shut down system immediately if unable to log security audits is not disabled.</t>
  </si>
  <si>
    <t>HAU25</t>
  </si>
  <si>
    <t>HAU25: Audit processing failures are not properly reported and responded to</t>
  </si>
  <si>
    <t>2.3.2.2</t>
  </si>
  <si>
    <t>Win10-061</t>
  </si>
  <si>
    <t>SC-8</t>
  </si>
  <si>
    <t>Transmission Confidentiality and Integrity</t>
  </si>
  <si>
    <t>The setting Domain member: Digitally encrypt or sign secure channel data (always) is enabled.</t>
  </si>
  <si>
    <t>The setting Domain member: Digitally encrypt or sign secure channel data (always) is not enabled.</t>
  </si>
  <si>
    <t>HPW11</t>
  </si>
  <si>
    <t>HPW11: Password transmission does not use strong cryptography</t>
  </si>
  <si>
    <t>2.3.6</t>
  </si>
  <si>
    <t>2.3.6.1</t>
  </si>
  <si>
    <t>Win10-062</t>
  </si>
  <si>
    <t>The setting Domain member: Digitally encrypt secure channel data (when possible) is enabled.</t>
  </si>
  <si>
    <t>The setting Domain member: Digitally encrypt secure channel data (when possible) is not enabled.</t>
  </si>
  <si>
    <t>2.3.6.2</t>
  </si>
  <si>
    <t>Win10-063</t>
  </si>
  <si>
    <t>The setting Domain member: Digitally sign secure channel data (when possible) is enabled.</t>
  </si>
  <si>
    <t>The setting Domain member: Digitally sign secure channel data (when possible) is not enabled.</t>
  </si>
  <si>
    <t>2.3.6.3</t>
  </si>
  <si>
    <t>Win10-064</t>
  </si>
  <si>
    <t>The setting Domain member: Disable machine account password changes is disabled.</t>
  </si>
  <si>
    <t>The setting Domain member: Disable machine account password changes is not disabled.</t>
  </si>
  <si>
    <t>2.3.6.4</t>
  </si>
  <si>
    <t>Win10-065</t>
  </si>
  <si>
    <t>The setting Domain member: Maximum machine account password age is set to 30 or fewer days, but not 0.</t>
  </si>
  <si>
    <t>The setting Domain member: Maximum machine account password age is not set to 30 or fewer days, but not 0.</t>
  </si>
  <si>
    <t>2.3.6.5</t>
  </si>
  <si>
    <t>Win10-066</t>
  </si>
  <si>
    <t>IA-3</t>
  </si>
  <si>
    <t>Device Identification and Authentication</t>
  </si>
  <si>
    <t>The setting Domain member: Require strong (Windows 2000 or later) session key is enabled.</t>
  </si>
  <si>
    <t>The setting Domain member: Require strong (Windows 2000 or later) session key is not enabled.</t>
  </si>
  <si>
    <t>2.3.6.6</t>
  </si>
  <si>
    <t>Win10-067</t>
  </si>
  <si>
    <t>The setting Interactive logon: Do not require CTRL+ALT+DEL is disabled.</t>
  </si>
  <si>
    <t>The setting Interactive logon: Do not require CTRL+ALT+DEL is not disabled.</t>
  </si>
  <si>
    <t>2.3.7</t>
  </si>
  <si>
    <t>2.3.7.1</t>
  </si>
  <si>
    <t>Win10-068</t>
  </si>
  <si>
    <t>The Interactive logon: Do not display last username option is enabled.</t>
  </si>
  <si>
    <t xml:space="preserve">The Interactive logon: Do not display last username option is not enabled. </t>
  </si>
  <si>
    <t>2.3.7.2</t>
  </si>
  <si>
    <t>Win10-069</t>
  </si>
  <si>
    <t>AC-11</t>
  </si>
  <si>
    <t>Device Lock</t>
  </si>
  <si>
    <t>The setting Interactive logon: Machine inactivity limit is set to 900 or fewer second(s), but not 0.</t>
  </si>
  <si>
    <t>The setting Interactive logon: Machine inactivity limit is not set to 900 or fewer second(s), but not 0.</t>
  </si>
  <si>
    <t>2.3.7.4</t>
  </si>
  <si>
    <t>Win10-070</t>
  </si>
  <si>
    <t>AC-8</t>
  </si>
  <si>
    <t>System Use Notification</t>
  </si>
  <si>
    <t>This policy setting specifies a text message that displays to users when they log on. Set the following group policy to a value that is consistent with the security and operational requirements of your organization.</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</si>
  <si>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</si>
  <si>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</si>
  <si>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</si>
  <si>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</si>
  <si>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</si>
  <si>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2.3.7.5</t>
  </si>
  <si>
    <t>Win10-071</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</si>
  <si>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</si>
  <si>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is configured.</t>
  </si>
  <si>
    <t>The Interactive logon: Message title for users attempting to log on is not configured.</t>
  </si>
  <si>
    <t>2.3.7.6</t>
  </si>
  <si>
    <t>Win10-072</t>
  </si>
  <si>
    <t>HPW7</t>
  </si>
  <si>
    <t>HPW7: Password change notification is not sufficient</t>
  </si>
  <si>
    <t>2.3.7.8</t>
  </si>
  <si>
    <t>Win10-073</t>
  </si>
  <si>
    <t>The setting Interactive logon: Smart card removal behavior is set to Lock Workstation or higher.</t>
  </si>
  <si>
    <t>The setting Interactive logon: Smart card removal behavior is not set to Lock Workstation or higher.</t>
  </si>
  <si>
    <t>2.3.7.9</t>
  </si>
  <si>
    <t>Win10-074</t>
  </si>
  <si>
    <t>The setting Microsoft network client: Digitally sign communications (always) is enabled.</t>
  </si>
  <si>
    <t>The setting Microsoft network client: Digitally sign communications (always) is not enabled.</t>
  </si>
  <si>
    <t>2.3.8</t>
  </si>
  <si>
    <t>2.3.8.1</t>
  </si>
  <si>
    <t>Win10-075</t>
  </si>
  <si>
    <t>The setting Microsoft network client: Digitally sign communications (if server agrees) is enabled.</t>
  </si>
  <si>
    <t>The setting Microsoft network client: Digitally sign communications (if server agrees) is not enabled.</t>
  </si>
  <si>
    <t>2.3.8.2</t>
  </si>
  <si>
    <t>Win10-076</t>
  </si>
  <si>
    <t>The setting Microsoft network client: Send unencrypted password to third-party SMB servers is disabled.</t>
  </si>
  <si>
    <t>The setting Microsoft network client: Send unencrypted password to third-party SMB servers is not disabled.</t>
  </si>
  <si>
    <t>2.3.8.3</t>
  </si>
  <si>
    <t>Win10-077</t>
  </si>
  <si>
    <t>AC-12</t>
  </si>
  <si>
    <t>Session Termination</t>
  </si>
  <si>
    <t>The setting Microsoft network server: Amount of idle time required before suspending session is set to 30 or fewer minute(s), but not 0.</t>
  </si>
  <si>
    <t>The setting Microsoft network server: Amount of idle time required before suspending session is not set to 30 or fewer minute(s), but not 0.</t>
  </si>
  <si>
    <t>Changed session termination from 15 to 30 min to comply with 1075 pub requirement.</t>
  </si>
  <si>
    <t>HRM5</t>
  </si>
  <si>
    <t>HRM5: User sessions do not terminate after the Publication 1075 period of inactivity</t>
  </si>
  <si>
    <t>2.3.9</t>
  </si>
  <si>
    <t>2.3.9.1</t>
  </si>
  <si>
    <t>Win10-078</t>
  </si>
  <si>
    <t>The setting Microsoft network server: Digitally sign communications (always) is enabled.</t>
  </si>
  <si>
    <t>The setting Microsoft network server: Digitally sign communications (always) is not enabled.</t>
  </si>
  <si>
    <t>2.3.9.2</t>
  </si>
  <si>
    <t>Win10-079</t>
  </si>
  <si>
    <t>The setting Microsoft network server: Digitally sign communications (if client agrees) is enabled.</t>
  </si>
  <si>
    <t>The setting Microsoft network server: Digitally sign communications (if client agrees) is not enabled.</t>
  </si>
  <si>
    <t>2.3.9.3</t>
  </si>
  <si>
    <t>Win10-080</t>
  </si>
  <si>
    <t>The setting Microsoft network server: Disconnect clients when logon hours expire is enabled.</t>
  </si>
  <si>
    <t>The setting Microsoft network server: Disconnect clients when logon hours expire is not enabled.</t>
  </si>
  <si>
    <t>2.3.9.4</t>
  </si>
  <si>
    <t>Win10-081</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</si>
  <si>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</si>
  <si>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</si>
  <si>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</si>
  <si>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Win10-082</t>
  </si>
  <si>
    <t>The setting Network access: Allow anonymous SID/Name translation is disabled.</t>
  </si>
  <si>
    <t>The setting Network access: Allow anonymous SID/Name translation is not disabled.</t>
  </si>
  <si>
    <t>2.3.10</t>
  </si>
  <si>
    <t>2.3.10.1</t>
  </si>
  <si>
    <t>Win10-083</t>
  </si>
  <si>
    <t>The setting Network access: Do not allow anonymous enumeration of SAM accounts is enabled.</t>
  </si>
  <si>
    <t>The setting Network access: Do not allow anonymous enumeration of SAM accounts is not enabled.</t>
  </si>
  <si>
    <t>2.3.10.2</t>
  </si>
  <si>
    <t>Win10-084</t>
  </si>
  <si>
    <t>The setting Network access: Do not allow anonymous enumeration of SAM accounts and shares is enabled.</t>
  </si>
  <si>
    <t>The setting Network access: Do not allow anonymous enumeration of SAM accounts and shares is not enabled.</t>
  </si>
  <si>
    <t>2.3.10.3</t>
  </si>
  <si>
    <t>Win10-085</t>
  </si>
  <si>
    <t>The setting Network access: Do not allow storage of passwords and credentials for network authentication is enabled.</t>
  </si>
  <si>
    <t>The setting Network access: Do not allow storage of passwords and credentials for network authentication is not enabled.</t>
  </si>
  <si>
    <t>HPW10</t>
  </si>
  <si>
    <t>HPW10: Passwords are allowed to be stored</t>
  </si>
  <si>
    <t>2.3.10.4</t>
  </si>
  <si>
    <t>Win10-086</t>
  </si>
  <si>
    <t>The setting Network access: Let Everyone permissions apply to anonymous users is disabled.</t>
  </si>
  <si>
    <t>The setting Network access: Let Everyone permissions apply to anonymous users is not disabled.</t>
  </si>
  <si>
    <t>2.3.10.5</t>
  </si>
  <si>
    <t>Win10-087</t>
  </si>
  <si>
    <t>The setting Network access: Named Pipes that can be accessed anonymously is set to None.</t>
  </si>
  <si>
    <t>The setting Network access: Named Pipes that can be accessed anonymously is not set to None.</t>
  </si>
  <si>
    <t>2.3.10.6</t>
  </si>
  <si>
    <t>Win10-088</t>
  </si>
  <si>
    <t>The setting Network access: Remotely accessible registry paths is configured.</t>
  </si>
  <si>
    <t>The setting Network access: Remotely accessible registry paths is not configured.</t>
  </si>
  <si>
    <t>2.3.10.7</t>
  </si>
  <si>
    <t>Win10-089</t>
  </si>
  <si>
    <t>The setting Network access: Remotely accessible registry paths and sub-paths is configured.</t>
  </si>
  <si>
    <t>The setting Network access: Remotely accessible registry paths and sub-paths is not configured.</t>
  </si>
  <si>
    <t>2.3.10.8</t>
  </si>
  <si>
    <t>Win10-090</t>
  </si>
  <si>
    <t>The setting Network access: Restrict anonymous access to Named Pipes and Shares is enabled.</t>
  </si>
  <si>
    <t>The setting Network access: Restrict anonymous access to Named Pipes and Shares is not enabled.</t>
  </si>
  <si>
    <t>2.3.10.9</t>
  </si>
  <si>
    <t>Win10-091</t>
  </si>
  <si>
    <t>The setting Network access: Restrict clients allowed to make remote calls to SAM is set to Administrators: Remote Access: Allow.</t>
  </si>
  <si>
    <t>The setting Network access: Restrict clients allowed to make remote calls to SAM is not set to Administrators: Remote Access: Allow.</t>
  </si>
  <si>
    <t>2.3.10.10</t>
  </si>
  <si>
    <t>Win10-092</t>
  </si>
  <si>
    <t>The setting Network access: Shares that can be accessed anonymously is set to None.</t>
  </si>
  <si>
    <t>The setting Network access: Shares that can be accessed anonymously is not set to None.</t>
  </si>
  <si>
    <t>2.3.10.11</t>
  </si>
  <si>
    <t>Win10-093</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</si>
  <si>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</si>
  <si>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</si>
  <si>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2.3.10.12</t>
  </si>
  <si>
    <t>Win10-094</t>
  </si>
  <si>
    <t>CM-7</t>
  </si>
  <si>
    <t>Least Functionality</t>
  </si>
  <si>
    <t>The setting Network security: Allow Local System to use computer identity for NTLM is enabled.</t>
  </si>
  <si>
    <t>The setting Network security: Allow Local System to use computer identity for NTLM is not enabled.</t>
  </si>
  <si>
    <t>2.3.11</t>
  </si>
  <si>
    <t>2.3.11.1</t>
  </si>
  <si>
    <t>Win10-095</t>
  </si>
  <si>
    <t>The setting Network security: Allow LocalSystem NULL session fallback is disabled.</t>
  </si>
  <si>
    <t>The setting Network security: Allow LocalSystem NULL session fallback is not disabled.</t>
  </si>
  <si>
    <t>2.3.11.2</t>
  </si>
  <si>
    <t>Win10-096</t>
  </si>
  <si>
    <t>The setting Network Security: Allow PKU2U authentication requests to this computer to use online identities is disabled.</t>
  </si>
  <si>
    <t>The setting Network Security: Allow PKU2U authentication requests to this computer to use online identities is not disabled.</t>
  </si>
  <si>
    <t>2.3.11.3</t>
  </si>
  <si>
    <t>Win10-097</t>
  </si>
  <si>
    <t>The setting Network Security: Configure encryption types allowed for Kerberos is set to RC4_HMAC_MD5 / AES128_HMAC_SHA1 / AES256_HMAC_SHA1 / Future encryption types.</t>
  </si>
  <si>
    <t>The setting Network Security: Configure encryption types allowed for Kerberos is not set to RC4_HMAC_MD5 / AES128_HMAC_SHA1 / AES256_HMAC_SHA1 / Future encryption types.</t>
  </si>
  <si>
    <t>2.3.11.4</t>
  </si>
  <si>
    <t>Win10-098</t>
  </si>
  <si>
    <t>The setting Network security: Do not store LAN Manager hash value on next password change is enabled.</t>
  </si>
  <si>
    <t>The setting Network security: Do not store LAN Manager hash value on next password change is not enabled.</t>
  </si>
  <si>
    <t>2.3.11.5</t>
  </si>
  <si>
    <t>Win10-099</t>
  </si>
  <si>
    <t>The setting Network security: Force logoff when logon hours expire is enabled.</t>
  </si>
  <si>
    <t>The setting Network security: Force logoff when logon hours expire is not enabled.</t>
  </si>
  <si>
    <t>2.3.11.6</t>
  </si>
  <si>
    <t>Win10-100</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</si>
  <si>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</si>
  <si>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</si>
  <si>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</si>
  <si>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Win10-101</t>
  </si>
  <si>
    <t>The setting Network security: LDAP client signing requirements is set to Negotiate signing or higher.</t>
  </si>
  <si>
    <t>The setting Network security: LDAP client signing requirements is not set to Negotiate signing or higher.</t>
  </si>
  <si>
    <t>2.3.11.8</t>
  </si>
  <si>
    <t>Win10-102</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</si>
  <si>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</si>
  <si>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</si>
  <si>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</si>
  <si>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Win10-103</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</si>
  <si>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</si>
  <si>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</si>
  <si>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</si>
  <si>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Win10-104</t>
  </si>
  <si>
    <t>The setting System objects: Require case insensitivity for non-Windows subsystems is enabled.</t>
  </si>
  <si>
    <t>The setting System objects: Require case insensitivity for non-Windows subsystems is not enabled.</t>
  </si>
  <si>
    <t>2.3.15</t>
  </si>
  <si>
    <t>2.3.15.1</t>
  </si>
  <si>
    <t>Win10-105</t>
  </si>
  <si>
    <t>The setting System objects: Strengthen default permissions of internal system objects (e.g., Symbolic Links) is enabled.</t>
  </si>
  <si>
    <t>The setting System objects: Strengthen default permissions of internal system objects (e.g., Symbolic Links) is not enabled.</t>
  </si>
  <si>
    <t>2.3.15.2</t>
  </si>
  <si>
    <t>Win10-106</t>
  </si>
  <si>
    <t>The setting User Account Control: Admin Approval Mode for the Built-in Administrator account is enabled.</t>
  </si>
  <si>
    <t>The setting User Account Control: Admin Approval Mode for the Built-in Administrator account is not enabled.</t>
  </si>
  <si>
    <t>2.3.17</t>
  </si>
  <si>
    <t>2.3.17.1</t>
  </si>
  <si>
    <t>Win10-107</t>
  </si>
  <si>
    <t>The setting User Account Control: Behavior of the elevation prompt for administrators in Admin Approval Mode is set to Prompt for consent on the secure desktop or higher.</t>
  </si>
  <si>
    <t>The setting User Account Control: Behavior of the elevation prompt for administrators in Admin Approval Mode is not set to Prompt for consent on the secure desktop.</t>
  </si>
  <si>
    <t>2.3.17.2</t>
  </si>
  <si>
    <t>Win10-108</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</si>
  <si>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</si>
  <si>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</si>
  <si>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2.3.17.3</t>
  </si>
  <si>
    <t>Win10-109</t>
  </si>
  <si>
    <t>The setting User Account Control: Detect application installations and prompt for elevation is enabled.</t>
  </si>
  <si>
    <t>The setting User Account Control: Detect application installations and prompt for elevation is not enabled.</t>
  </si>
  <si>
    <t>HSA4</t>
  </si>
  <si>
    <t>HSA4: Software installation rights are not limited to the technical staff</t>
  </si>
  <si>
    <t>2.3.17.4</t>
  </si>
  <si>
    <t>Win10-110</t>
  </si>
  <si>
    <t>The setting User Account Control: Only elevate UIAccess applications that are installed in secure locations is enabled.</t>
  </si>
  <si>
    <t>The setting User Account Control: Only elevate UIAccess applications that are installed in secure locations is not enabled.</t>
  </si>
  <si>
    <t>2.3.17.5</t>
  </si>
  <si>
    <t>Win10-111</t>
  </si>
  <si>
    <t>The setting User Account Control: Run all administrators in Admin Approval Mode is enabled.</t>
  </si>
  <si>
    <t>The setting User Account Control: Run all administrators in Admin Approval Mode is not enabled.</t>
  </si>
  <si>
    <t>2.3.17.6</t>
  </si>
  <si>
    <t>Win10-112</t>
  </si>
  <si>
    <t>The setting User Account Control: Switch to the secure desktop when prompting for elevation is enabled.</t>
  </si>
  <si>
    <t>The setting User Account Control: Switch to the secure desktop when prompting for elevation is not enabled.</t>
  </si>
  <si>
    <t>2.3.17.7</t>
  </si>
  <si>
    <t>Win10-113</t>
  </si>
  <si>
    <t>The setting User Account Control: Virtualize file and registry write failures to per-user locations is enabled.</t>
  </si>
  <si>
    <t>The setting User Account Control: Virtualize file and registry write failures to per-user locations is not enabled.</t>
  </si>
  <si>
    <t>HCM48</t>
  </si>
  <si>
    <t>HCM48: Low-risk operating system settings are not configured securely</t>
  </si>
  <si>
    <t>2.3.17.8</t>
  </si>
  <si>
    <t>Win10-114</t>
  </si>
  <si>
    <t>The security setting Computer Browser (Browser) is set to disabled or not installed.</t>
  </si>
  <si>
    <t>The security setting Computer Browser (Browser) is not set to disabled or not installed.</t>
  </si>
  <si>
    <t>HCM10</t>
  </si>
  <si>
    <t>HCM10: System has unneeded functionality installed.</t>
  </si>
  <si>
    <t>5</t>
  </si>
  <si>
    <t>5.3</t>
  </si>
  <si>
    <t>Win10-115</t>
  </si>
  <si>
    <t>The security setting IIS Admin Service (IISADMIN) is set to disabled or not installed.</t>
  </si>
  <si>
    <t>The security setting IIS Admin Service (IISADMIN) is not set to disabled or not installed.</t>
  </si>
  <si>
    <t>5.6</t>
  </si>
  <si>
    <t>Win10-116</t>
  </si>
  <si>
    <t>The security setting Infrared monitor service (irmon) is set to disabled.</t>
  </si>
  <si>
    <t>The security setting Infrared monitor service (irmon) is not set to disabled.</t>
  </si>
  <si>
    <t>5.7</t>
  </si>
  <si>
    <t>Win10-117</t>
  </si>
  <si>
    <t>The security setting Internet Connection Sharing (ICS) (SharedAccess) is set to disabled.</t>
  </si>
  <si>
    <t>The security setting Internet Connection Sharing (ICS) (SharedAccess) is not set to disabled.</t>
  </si>
  <si>
    <t>5.8</t>
  </si>
  <si>
    <t>Win10-118</t>
  </si>
  <si>
    <t>The security setting LxssManager (LxssManager) is set to disabled or not installed.</t>
  </si>
  <si>
    <t>The security setting “LxssManager (LxssManager) is not set to disabled or not installed.</t>
  </si>
  <si>
    <t>5.10</t>
  </si>
  <si>
    <t>Win10-119</t>
  </si>
  <si>
    <t>The security setting Microsoft FTP Service (FTPSVC) is set to disabled or not installed.</t>
  </si>
  <si>
    <t>The security setting Microsoft FTP Service (FTPSVC) is not set to disabled or not installed.</t>
  </si>
  <si>
    <t>5.11</t>
  </si>
  <si>
    <t>Win10-120</t>
  </si>
  <si>
    <t>The security setting OpenSSH SSH Server (sshd)  is set to disabled or not installed.</t>
  </si>
  <si>
    <t>The security setting OpenSSH SSH Server (sshd) is not set to disabled or not installed.</t>
  </si>
  <si>
    <t>5.13</t>
  </si>
  <si>
    <t>Win10-121</t>
  </si>
  <si>
    <t>The security setting Remote Procedure Call (RPC) Locator (RpcLocator) is set to disabled.</t>
  </si>
  <si>
    <t>The security setting Remote Procedure Call (RPC) Locator (RpcLocator)is not set to disabled.</t>
  </si>
  <si>
    <t>5.24</t>
  </si>
  <si>
    <t>Win10-122</t>
  </si>
  <si>
    <t>The security setting Routing and Remote Access (RemoteAccess) is set to disabled.</t>
  </si>
  <si>
    <t>The security setting Routing and Remote Access (RemoteAccess) is not set to disabled.</t>
  </si>
  <si>
    <t>5.26</t>
  </si>
  <si>
    <t>Win10-123</t>
  </si>
  <si>
    <t>The security setting Simple TCP/IP Services (simptcp) is set to disabled or not installed.</t>
  </si>
  <si>
    <t>The security setting Simple TCP/IP Services (simptcp) is not set to disabled or not installed.</t>
  </si>
  <si>
    <t>5.28</t>
  </si>
  <si>
    <t>Win10-124</t>
  </si>
  <si>
    <t>The security setting Special Administration Console Helper (sacsvr) is set to Disabled or not Installed.</t>
  </si>
  <si>
    <t>The security setting Special Administration Console Helper (sacsvr) is not set to Disabled or not Installed.</t>
  </si>
  <si>
    <t>5.30</t>
  </si>
  <si>
    <t>Win10-125</t>
  </si>
  <si>
    <t>The security setting SSDP Discovery (SSDPSRV) is set to disabled.</t>
  </si>
  <si>
    <t>The security setting SSDP Discovery (SSDPSRV) is not set to disabled.</t>
  </si>
  <si>
    <t>5.31</t>
  </si>
  <si>
    <t>Win10-126</t>
  </si>
  <si>
    <t>The security setting UPnP Device Host (upnphost) is set to disabled.</t>
  </si>
  <si>
    <t>The security setting UPnP Device Host (upnphost) is not set to disabled.</t>
  </si>
  <si>
    <t>5.32</t>
  </si>
  <si>
    <t>Win10-127</t>
  </si>
  <si>
    <t>The security setting Web Management Service (WMSvc) is set to disabled or not installed.</t>
  </si>
  <si>
    <t>The security setting Web Management Service (WMSvc) is not set to disabled or not installed.</t>
  </si>
  <si>
    <t>5.33</t>
  </si>
  <si>
    <t>Win10-128</t>
  </si>
  <si>
    <t>The security setting Windows Media Player Network Sharing Service (WMPNetworkSvc) is set to disabled or not installed.</t>
  </si>
  <si>
    <t>The security setting Windows Media Player Network Sharing Service (WMPNetworkSvc) is not set to disabled or not installed.</t>
  </si>
  <si>
    <t>5.36</t>
  </si>
  <si>
    <t>Win10-129</t>
  </si>
  <si>
    <t>The security setting Windows Mobile Hotspot Service (icssvc) is set to disabled.</t>
  </si>
  <si>
    <t>The security setting Windows Mobile Hotspot Service (icssvc) is not set to disabled.</t>
  </si>
  <si>
    <t>5.37</t>
  </si>
  <si>
    <t>Win10-130</t>
  </si>
  <si>
    <t>The security setting World Wide Web Publishing Service (W3SVC) is set to disabled or not installed.</t>
  </si>
  <si>
    <t>The security setting World Wide Web Publishing Service (W3SVC) is not set to disabled or not installed.</t>
  </si>
  <si>
    <t>5.41</t>
  </si>
  <si>
    <t>Win10-131</t>
  </si>
  <si>
    <t>The security setting Xbox Accessory Management Service (XboxGipSvc) is set to disabled.</t>
  </si>
  <si>
    <t>The security setting Xbox Accessory Management Service (XboxGipSvc) is not set to disabled.</t>
  </si>
  <si>
    <t>5.42</t>
  </si>
  <si>
    <t>Win10-132</t>
  </si>
  <si>
    <t>The security setting Xbox Live Auth Manager (XblAuthManager) is set to disabled.</t>
  </si>
  <si>
    <t>The security setting Xbox Live Auth Manager (XblAuthManager) is not set to disabled.</t>
  </si>
  <si>
    <t>5.43</t>
  </si>
  <si>
    <t>Win10-133</t>
  </si>
  <si>
    <t>The security setting Xbox Live Game Save (XblGameSave) is set to disabled.</t>
  </si>
  <si>
    <t>The security setting Xbox Live Game Save (XblGameSave) is not set to disabled.</t>
  </si>
  <si>
    <t>5.44</t>
  </si>
  <si>
    <t>Win10-134</t>
  </si>
  <si>
    <t>The security setting Xbox Live Networking Service (XboxNetApiSvc) is set to disabled.</t>
  </si>
  <si>
    <t>The security setting Xbox Live Networking Service (XboxNetApiSvc) is not set to disabled.</t>
  </si>
  <si>
    <t>5.45</t>
  </si>
  <si>
    <t>Win10-135</t>
  </si>
  <si>
    <t>AC-4</t>
  </si>
  <si>
    <t>Information Flow Enforcement</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</si>
  <si>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</si>
  <si>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</si>
  <si>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</si>
  <si>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</si>
  <si>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</si>
  <si>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</si>
  <si>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Win10-136</t>
  </si>
  <si>
    <t>SC-7</t>
  </si>
  <si>
    <t>Boundary Protection</t>
  </si>
  <si>
    <t>The setting Windows Firewall: Domain: Inbound connections is set to Block (default).</t>
  </si>
  <si>
    <t>The setting Windows Firewall: Domain: Inbound connections is not set to Block (default).</t>
  </si>
  <si>
    <t>9.1.2</t>
  </si>
  <si>
    <t>9.1.3</t>
  </si>
  <si>
    <t>Win10-138</t>
  </si>
  <si>
    <t>CM-3</t>
  </si>
  <si>
    <t>Configuration Change Control</t>
  </si>
  <si>
    <t>The setting Windows Firewall: Domain: Settings: Display a notification is set to No.</t>
  </si>
  <si>
    <t>The setting Windows Firewall: Domain: Settings: Display a notification is not set to No.</t>
  </si>
  <si>
    <t>9.1.4</t>
  </si>
  <si>
    <t>Win10-139</t>
  </si>
  <si>
    <t>The setting Windows Firewall: Domain: Logging: Name is set to %SYSTEMROOT%&gt;System32&gt;logfiles&gt;firewall&gt;domainfw.log.</t>
  </si>
  <si>
    <t>The setting Windows Firewall: Domain: Logging: Name is not set to %SYSTEMROOT%&gt;System32&gt;logfiles&gt;firewall&gt;domainfw.log.</t>
  </si>
  <si>
    <t>9.1.5</t>
  </si>
  <si>
    <t>Win10-140</t>
  </si>
  <si>
    <t>AU-4</t>
  </si>
  <si>
    <t>Audit Storage Capacity</t>
  </si>
  <si>
    <t>The setting Windows Firewall: Domain: Logging: Size limit (KB) is set to 16,384 KB or greater.</t>
  </si>
  <si>
    <t>The setting Windows Firewall: Domain: Logging: Size limit (KB) is not set to 16,384 KB or greater.</t>
  </si>
  <si>
    <t>HAU23</t>
  </si>
  <si>
    <t>HAU23: Audit storage capacity threshold has not been defined</t>
  </si>
  <si>
    <t>9.1.6</t>
  </si>
  <si>
    <t>Win10-141</t>
  </si>
  <si>
    <t>The setting Windows Firewall: Domain: Logging: Log dropped packets is set to Yes.</t>
  </si>
  <si>
    <t>The setting Windows Firewall: Domain: Logging: Log dropped packets is not set to Yes.</t>
  </si>
  <si>
    <t>9.1.7</t>
  </si>
  <si>
    <t>Win10-142</t>
  </si>
  <si>
    <t>The setting Windows Firewall: Domain: Logging: Log successful connections is set to Yes.</t>
  </si>
  <si>
    <t>The setting Windows Firewall: Domain: Logging: Log successful connections is not set to Yes.</t>
  </si>
  <si>
    <t>HAU21</t>
  </si>
  <si>
    <t xml:space="preserve">HAU21: System does not audit all attempts to gain access </t>
  </si>
  <si>
    <t>Win10-143</t>
  </si>
  <si>
    <t>The setting Windows Firewall: Private: Firewall state is set to on (recommended).</t>
  </si>
  <si>
    <t>The setting Windows Firewall: Private: Firewall state is not set to on (recommended).</t>
  </si>
  <si>
    <t>9.2</t>
  </si>
  <si>
    <t>9.2.1</t>
  </si>
  <si>
    <t>Win10-144</t>
  </si>
  <si>
    <t>The setting Windows Firewall: Private: Inbound connections is set to Block (default).</t>
  </si>
  <si>
    <t>The setting Windows Firewall: Private: Inbound connections is not set to Block (default).</t>
  </si>
  <si>
    <t>9.2.2</t>
  </si>
  <si>
    <t>9.2.3</t>
  </si>
  <si>
    <t>Win10-146</t>
  </si>
  <si>
    <t>The setting Windows Firewall: Private: Settings: Display a notification is set to No.</t>
  </si>
  <si>
    <t>The setting Windows Firewall: Private: Settings: Display a notification is not set to No.</t>
  </si>
  <si>
    <t>9.2.4</t>
  </si>
  <si>
    <t>Win10-147</t>
  </si>
  <si>
    <t>The setting Windows Firewall: Private: Logging: Name is set to %SYSTEMROOT%&gt;System32&gt;logfiles&gt;firewall&gt;privatefw.log.</t>
  </si>
  <si>
    <t>The setting Windows Firewall: Private: Logging: Name is not set to %SYSTEMROOT%&gt;System32&gt;logfiles&gt;firewall&gt;privatefw.log.</t>
  </si>
  <si>
    <t>HIA2</t>
  </si>
  <si>
    <t>HIA2: Standardized naming convention is not enforced</t>
  </si>
  <si>
    <t>9.2.5</t>
  </si>
  <si>
    <t>Win10-148</t>
  </si>
  <si>
    <t>The setting Windows Firewall: Private: Logging: Size limit (KB) is set to 16,384 KB or greater.</t>
  </si>
  <si>
    <t>The setting Windows Firewall: Private: Logging: Size limit (KB) is not set to 16,384 KB or greater.</t>
  </si>
  <si>
    <t>9.2.6</t>
  </si>
  <si>
    <t>Win10-149</t>
  </si>
  <si>
    <t>The setting Windows Firewall: Private: Logging: Log dropped packets is set to Yes.</t>
  </si>
  <si>
    <t>The setting Windows Firewall: Private: Logging: Log dropped packets is not set to Yes.</t>
  </si>
  <si>
    <t>9.2.7</t>
  </si>
  <si>
    <t>Win10-150</t>
  </si>
  <si>
    <t>The setting Windows Firewall: Private: Logging: Log successful connections is set to Yes.</t>
  </si>
  <si>
    <t>The setting Windows Firewall: Private: Logging: Log successful connections is not set to Yes.</t>
  </si>
  <si>
    <t>Win10-151</t>
  </si>
  <si>
    <t>The setting Windows Firewall: Public: Firewall state is set to on (recommended).</t>
  </si>
  <si>
    <t>The setting Windows Firewall: Public: Firewall state is not set to on (recommended).</t>
  </si>
  <si>
    <t>9.3</t>
  </si>
  <si>
    <t>9.3.1</t>
  </si>
  <si>
    <t>Win10-152</t>
  </si>
  <si>
    <t>The setting Windows Firewall: Public: Inbound connections is set to Block (default).</t>
  </si>
  <si>
    <t>The setting Windows Firewall: Public: Inbound connections is not set to Block (default).</t>
  </si>
  <si>
    <t>9.3.2</t>
  </si>
  <si>
    <t>9.3.3</t>
  </si>
  <si>
    <t>Win10-154</t>
  </si>
  <si>
    <t>The setting Windows Firewall: Public: Display a notification is set to No.</t>
  </si>
  <si>
    <t>The setting Windows Firewall: Public: Display a notification is not set to No.</t>
  </si>
  <si>
    <t>9.3.4</t>
  </si>
  <si>
    <t>Win10-155</t>
  </si>
  <si>
    <t>The Windows Firewall: Public: Settings: Apply local firewall rules option is set to No.</t>
  </si>
  <si>
    <t>The Windows Firewall: Public: Settings: Apply local firewall rules option is not set to No.</t>
  </si>
  <si>
    <t>HAC62: The server-level firewall is not configured according to industry standard best practice.</t>
  </si>
  <si>
    <t>9.3.5</t>
  </si>
  <si>
    <t>Win10-156</t>
  </si>
  <si>
    <t>The setting Windows Firewall: Public: Apply local connection security rules is set to No.</t>
  </si>
  <si>
    <t>The setting Windows Firewall: Public: Apply local connection security rules is not set to No.</t>
  </si>
  <si>
    <t>9.3.6</t>
  </si>
  <si>
    <t>Win10-157</t>
  </si>
  <si>
    <t>The setting Windows Firewall: Public: Logging: Name is set to %SYSTEMROOT%&gt;System32&gt;logfiles&gt;firewall&gt;publicfw.log.</t>
  </si>
  <si>
    <t>The setting Windows Firewall: Public: Logging: Name is not set to %SYSTEMROOT%&gt;System32&gt;logfiles&gt;firewall&gt;publicfw.log.</t>
  </si>
  <si>
    <t>9.3.7</t>
  </si>
  <si>
    <t>Win10-158</t>
  </si>
  <si>
    <t>The setting Windows Firewall: Public: Logging: Size limit (KB) is set to 16,384 KB or greater.</t>
  </si>
  <si>
    <t>The setting Windows Firewall: Public: Logging: Size limit (KB) is not set to 16,384 KB or greater.</t>
  </si>
  <si>
    <t>9.3.8</t>
  </si>
  <si>
    <t>Win10-159</t>
  </si>
  <si>
    <t>The setting Windows Firewall: Public: Logging: Log dropped packets is set to Yes.</t>
  </si>
  <si>
    <t>The setting Windows Firewall: Public: Logging: Log dropped packets is not set to Yes.</t>
  </si>
  <si>
    <t>9.3.9</t>
  </si>
  <si>
    <t>Win10-160</t>
  </si>
  <si>
    <t>The setting Windows Firewall: Public: Logging: Log successful connections is set to Yes.</t>
  </si>
  <si>
    <t>The setting Windows Firewall: Public: Logging: Log successful connections is not set to Yes.</t>
  </si>
  <si>
    <t>Win10-161</t>
  </si>
  <si>
    <t>The setting Audit Credential Validation is set to Success and Failure.</t>
  </si>
  <si>
    <t>The setting Audit Credential Validation is not set to Success and Failure.</t>
  </si>
  <si>
    <t>17.1</t>
  </si>
  <si>
    <t>17.1.1</t>
  </si>
  <si>
    <t>Win10-162</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</si>
  <si>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</si>
  <si>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</si>
  <si>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</si>
  <si>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</si>
  <si>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</si>
  <si>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</si>
  <si>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Win10-163</t>
  </si>
  <si>
    <t>The setting Audit Security Group Management is set to Success.</t>
  </si>
  <si>
    <t>The setting Audit Security Group Management is not set to Success.</t>
  </si>
  <si>
    <t>17.2.2</t>
  </si>
  <si>
    <t>Win10-164</t>
  </si>
  <si>
    <t>The setting Audit User Account Management is set to Success and Failure.</t>
  </si>
  <si>
    <t>The setting Audit User Account Management is not set to Success and Failure.</t>
  </si>
  <si>
    <t>17.2.3</t>
  </si>
  <si>
    <t>Win10-165</t>
  </si>
  <si>
    <t>The setting Audit PNP Activity is set to Success.</t>
  </si>
  <si>
    <t>The setting Audit PNP Activity is not set to Success.</t>
  </si>
  <si>
    <t>17.3</t>
  </si>
  <si>
    <t>17.3.1</t>
  </si>
  <si>
    <t>Win10-166</t>
  </si>
  <si>
    <t>The setting Audit Process Creation is set to Success.</t>
  </si>
  <si>
    <t>The setting Audit Process Creation is not set to Success.</t>
  </si>
  <si>
    <t>17.3.2</t>
  </si>
  <si>
    <t>Win10-167</t>
  </si>
  <si>
    <t>The setting Audit Account Lockout is set to Failure.</t>
  </si>
  <si>
    <t>The setting Audit Account Lockout is not set to Failure.</t>
  </si>
  <si>
    <t>17.5</t>
  </si>
  <si>
    <t>17.5.1</t>
  </si>
  <si>
    <t>Win10-168</t>
  </si>
  <si>
    <t>The setting Audit Group Membership is set to Success.</t>
  </si>
  <si>
    <t>The setting Audit Group Membership is not set to Success.</t>
  </si>
  <si>
    <t>17.5.2</t>
  </si>
  <si>
    <t>Win10-169</t>
  </si>
  <si>
    <t>The setting Audit Logoff is set to Success.</t>
  </si>
  <si>
    <t>The setting Audit Logoff is not set to Success.</t>
  </si>
  <si>
    <t>17.5.3</t>
  </si>
  <si>
    <t>Win10-170</t>
  </si>
  <si>
    <t>The setting Audit Logon is set to Success and Failure.</t>
  </si>
  <si>
    <t>The setting Audit Logon is not set to Success and Failure.</t>
  </si>
  <si>
    <t>17.5.4</t>
  </si>
  <si>
    <t>Win10-171</t>
  </si>
  <si>
    <t>The setting Audit Other Logon/Logoff Events is set to Success and Failure.</t>
  </si>
  <si>
    <t>The setting Audit Other Logon/Logoff Events is not set to Success and Failure.</t>
  </si>
  <si>
    <t>17.5.5</t>
  </si>
  <si>
    <t>Win10-172</t>
  </si>
  <si>
    <t>The setting Audit Special Logon is set to Success.</t>
  </si>
  <si>
    <t>The setting Audit Special Logon is not set to Success.</t>
  </si>
  <si>
    <t>17.5.6</t>
  </si>
  <si>
    <t>Win10-173</t>
  </si>
  <si>
    <t>AU-12</t>
  </si>
  <si>
    <t>Audit Generation</t>
  </si>
  <si>
    <t>The Audit Detailed File Share is set to include Failure.</t>
  </si>
  <si>
    <t>The Audit Detailed File Share is not set to include Failure.</t>
  </si>
  <si>
    <t>17.6</t>
  </si>
  <si>
    <t>17.6.1</t>
  </si>
  <si>
    <t>Win10-174</t>
  </si>
  <si>
    <t>The Audit File Share is set to Success and Failure.</t>
  </si>
  <si>
    <t>The Audit File Share is not set to Success and Failure.</t>
  </si>
  <si>
    <t>17.6.2</t>
  </si>
  <si>
    <t>Win10-175</t>
  </si>
  <si>
    <t>The Audit Other Object Access Events is set to Success and Failure.</t>
  </si>
  <si>
    <t>Audit Other Object Access Events is not set to Success and Failure.</t>
  </si>
  <si>
    <t>17.6.3</t>
  </si>
  <si>
    <t>Win10-176</t>
  </si>
  <si>
    <t>The setting Audit Removable Storage is set to Success and Failure.</t>
  </si>
  <si>
    <t>The setting Audit Removable Storage is not set to Success and Failure.</t>
  </si>
  <si>
    <t>17.6.4</t>
  </si>
  <si>
    <t>Win10-177</t>
  </si>
  <si>
    <t>The setting Audit Policy Change is set to Success and Failure.</t>
  </si>
  <si>
    <t>The setting Audit Policy Change is not set to Success and Failure.</t>
  </si>
  <si>
    <t>17.7</t>
  </si>
  <si>
    <t>17.7.1</t>
  </si>
  <si>
    <t>Win10-178</t>
  </si>
  <si>
    <t>The setting Audit Authentication Policy Change is set to Success.</t>
  </si>
  <si>
    <t>The setting Audit Authentication Policy Change is not set to Success.</t>
  </si>
  <si>
    <t>17.7.2</t>
  </si>
  <si>
    <t>Win10-179</t>
  </si>
  <si>
    <t>The Audit Authorization Policy Change is set to include Success.</t>
  </si>
  <si>
    <t>Audit Authorization Policy Change has not  been set to include Success.</t>
  </si>
  <si>
    <t>17.7.3</t>
  </si>
  <si>
    <t>Win10-180</t>
  </si>
  <si>
    <t>The Audit MPSSVC Rule-Level Policy Change is set to Success and Failure.</t>
  </si>
  <si>
    <t>The Audit MPSSVC Rule-Level Policy Change is not set to Success and Failure.</t>
  </si>
  <si>
    <t>17.7.4</t>
  </si>
  <si>
    <t>Win10-181</t>
  </si>
  <si>
    <t>The Audit Other Policy Change Events is set to include Failure.</t>
  </si>
  <si>
    <t>The Audit Other Policy Change Events is not set to include Failure.</t>
  </si>
  <si>
    <t>17.7.5</t>
  </si>
  <si>
    <t>Win10-182</t>
  </si>
  <si>
    <t>The setting Audit Sensitive Privilege Use is set to Success and Failure.</t>
  </si>
  <si>
    <t>The setting Audit Sensitive Privilege Use is not set to Success and Failure.</t>
  </si>
  <si>
    <t>17.8</t>
  </si>
  <si>
    <t>17.8.1</t>
  </si>
  <si>
    <t>Win10-183</t>
  </si>
  <si>
    <t>The setting Audit IPsec Driver is set to Success and Failure.</t>
  </si>
  <si>
    <t>The setting Audit IPsec Driver is not set to Success and Failure.</t>
  </si>
  <si>
    <t>17.9</t>
  </si>
  <si>
    <t>17.9.1</t>
  </si>
  <si>
    <t>Win10-184</t>
  </si>
  <si>
    <t>The setting Audit Other System Events is set to Success and Failure.</t>
  </si>
  <si>
    <t>The setting Audit Other System Events is not set to Success and Failure.</t>
  </si>
  <si>
    <t>17.9.2</t>
  </si>
  <si>
    <t>Win10-185</t>
  </si>
  <si>
    <t>17.9.3</t>
  </si>
  <si>
    <t>Win10-186</t>
  </si>
  <si>
    <t>The setting Audit Security System Extension is set to Success.</t>
  </si>
  <si>
    <t>The setting Audit Security System Extension is not set to Success.</t>
  </si>
  <si>
    <t>17.9.4</t>
  </si>
  <si>
    <t>Win10-187</t>
  </si>
  <si>
    <t>The setting Audit System Integrity is set to Success and Failure.</t>
  </si>
  <si>
    <t>The setting Audit System Integrity is not set to Success and Failure.</t>
  </si>
  <si>
    <t>17.9.5</t>
  </si>
  <si>
    <t>Win10-188</t>
  </si>
  <si>
    <t>The setting Prevent enabling lock screen camera is enabled.</t>
  </si>
  <si>
    <t>The setting Prevent enabling lock screen camera is not enabled.</t>
  </si>
  <si>
    <t>18.1.1</t>
  </si>
  <si>
    <t>18.1.1.1</t>
  </si>
  <si>
    <t>Win10-189</t>
  </si>
  <si>
    <t>The setting Prevent enabling lock screen slide show is enabled.</t>
  </si>
  <si>
    <t>The setting Prevent enabling lock screen slide show is not enabled.</t>
  </si>
  <si>
    <t>18.1.1.2</t>
  </si>
  <si>
    <t>Win10-190</t>
  </si>
  <si>
    <t>The Allow users to enable online speech recognition services  is set to disabled.</t>
  </si>
  <si>
    <t>The Allow users to enable online speech recognition services  is not set to disabled.</t>
  </si>
  <si>
    <t>18.1.2</t>
  </si>
  <si>
    <t>18.1.2.2</t>
  </si>
  <si>
    <t>Win10-197</t>
  </si>
  <si>
    <t xml:space="preserve">The Apply UAC restrictions to local accounts on network logons option is enabled. </t>
  </si>
  <si>
    <t xml:space="preserve">The Apply UAC restrictions to local accounts on network logons option is not enabled. </t>
  </si>
  <si>
    <t>18.4</t>
  </si>
  <si>
    <t>18.4.1</t>
  </si>
  <si>
    <t>Win10-198</t>
  </si>
  <si>
    <t>The setting Configure RPC packet level privacy setting for incoming connections is set to enabled.</t>
  </si>
  <si>
    <t>The setting Configure RPC packet level privacy setting for incoming connections is set not to enabled.</t>
  </si>
  <si>
    <t>18.4.2</t>
  </si>
  <si>
    <t>Win10-199</t>
  </si>
  <si>
    <t>The Configure SMB v1 client driver is set to Enabled: Disable driver (recommended).</t>
  </si>
  <si>
    <t>The Configure SMB v1 client driver is not set to Enabled: Disable driver (recommended).</t>
  </si>
  <si>
    <t>18.4.3</t>
  </si>
  <si>
    <t>Win10-200</t>
  </si>
  <si>
    <t>The Configure SMB v1 client driver is set to disabled.</t>
  </si>
  <si>
    <t>The Configure SMB v1 client driver is not set to disabled.</t>
  </si>
  <si>
    <t>HCM10: System has unneeded functionality installed</t>
  </si>
  <si>
    <t>18.4.4</t>
  </si>
  <si>
    <t>Win10-201</t>
  </si>
  <si>
    <t>The Enable Structured Exception Handling Overwrite Protection (SEHOP) is set to enabled.</t>
  </si>
  <si>
    <t>The Enable Structured Exception Handling Overwrite Protection (SEHOP) is not set to enabled.</t>
  </si>
  <si>
    <t>18.4.5</t>
  </si>
  <si>
    <t>Win10-202</t>
  </si>
  <si>
    <t>The LSA Protection is set to enabled.</t>
  </si>
  <si>
    <t>The LSA Protection is not set to enabled.</t>
  </si>
  <si>
    <t>18.4.6</t>
  </si>
  <si>
    <t>Win10-203</t>
  </si>
  <si>
    <t>SC-21</t>
  </si>
  <si>
    <t>Secure Name / Address Resolution (Recursive or Caching Resolver)</t>
  </si>
  <si>
    <t>The NetBT NodeType configuration is set to Enabled: P-node (recommended).</t>
  </si>
  <si>
    <t>The NetBT NodeType configuration is not set to Enabled: P-node (recommended).</t>
  </si>
  <si>
    <t>18.4.7</t>
  </si>
  <si>
    <t>Win10-204</t>
  </si>
  <si>
    <t xml:space="preserve">The WDigest Authentication option is disabled. </t>
  </si>
  <si>
    <t xml:space="preserve">The WDigest Authentication option is not disabled. </t>
  </si>
  <si>
    <t>HPW21</t>
  </si>
  <si>
    <t>HPW21: Passwords are allowed to be stored unencrypted in config files</t>
  </si>
  <si>
    <t>18.4.8</t>
  </si>
  <si>
    <t>Win10-205</t>
  </si>
  <si>
    <t>The setting MSS: (AutoAdminLogon) Enable Automatic Logon (not recommended) is disabled.</t>
  </si>
  <si>
    <t>The setting MSS: (AutoAdminLogon) Enable Automatic Logon (not recommended) is not disabled.</t>
  </si>
  <si>
    <t>HCM45: System configuration provides additional attack surface
HAC29: Access to system functionality without identification and authentication</t>
  </si>
  <si>
    <t>18.5</t>
  </si>
  <si>
    <t>18.5.1</t>
  </si>
  <si>
    <t>Win10-206</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</si>
  <si>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</si>
  <si>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</si>
  <si>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18.5.2</t>
  </si>
  <si>
    <t>Win10-207</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</si>
  <si>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</si>
  <si>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</si>
  <si>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18.5.3</t>
  </si>
  <si>
    <t>Win10-208</t>
  </si>
  <si>
    <t>The setting MSS: (EnableICMPRedirect) Allow ICMP redirects to override OSPF generated routes is disabled.</t>
  </si>
  <si>
    <t>The setting MSS: (EnableICMPRedirect) Allow ICMP redirects to override OSPF generated routes is not disabled.</t>
  </si>
  <si>
    <t>18.5.5</t>
  </si>
  <si>
    <t>Win10-209</t>
  </si>
  <si>
    <t>The setting MSS: (NoNameReleaseOnDemand) Allow the computer to ignore NetBIOS name release requests except from WINS servers is enabled.</t>
  </si>
  <si>
    <t>The setting MSS: (NoNameReleaseOnDemand) Allow the computer to ignore NetBIOS name release requests except from WINS servers is not enabled.</t>
  </si>
  <si>
    <t>HIA1</t>
  </si>
  <si>
    <t>HIA1: Adequate device identification and authentication is not employed</t>
  </si>
  <si>
    <t>18.5.7</t>
  </si>
  <si>
    <t>Win10-210</t>
  </si>
  <si>
    <t>The setting MSS: (SafeDllSearchMode) Enable Safe DLL search mode (recommended) is enabled.</t>
  </si>
  <si>
    <t>The setting MSS: (SafeDllSearchMode) Enable Safe DLL search mode (recommended) is not enabled.</t>
  </si>
  <si>
    <t>18.5.9</t>
  </si>
  <si>
    <t>Win10-211</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</si>
  <si>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</si>
  <si>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900 or fewer seconds.</t>
  </si>
  <si>
    <t>18.5.10</t>
  </si>
  <si>
    <t>Win10-212</t>
  </si>
  <si>
    <t>SI-4</t>
  </si>
  <si>
    <t xml:space="preserve">Information System Monitoring </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</si>
  <si>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</si>
  <si>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</si>
  <si>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HAU24</t>
  </si>
  <si>
    <t>HAU24: Administrators are not notified when audit storage threshold is reached</t>
  </si>
  <si>
    <t>18.5.13</t>
  </si>
  <si>
    <t>Win10-213</t>
  </si>
  <si>
    <t>The Configure NetBIOS settings is set to Enabled: Disable NetBIOS name resolution on public networks.</t>
  </si>
  <si>
    <t>The Configure NetBIOS settings is not set to Enabled: Disable NetBIOS name resolution on public networks.</t>
  </si>
  <si>
    <t>18.6.4</t>
  </si>
  <si>
    <t>18.6.4.1</t>
  </si>
  <si>
    <t>Win10-214</t>
  </si>
  <si>
    <t xml:space="preserve">The Turns off multicast name resolution option is enabled. </t>
  </si>
  <si>
    <t xml:space="preserve">The Turns off multicast name resolution option is not enabled. </t>
  </si>
  <si>
    <t>18.6.4.2</t>
  </si>
  <si>
    <t>Win10-215</t>
  </si>
  <si>
    <t xml:space="preserve">The Enable insecure guest logons option is disabled. </t>
  </si>
  <si>
    <t xml:space="preserve">The Enable insecure guest logons option is not disabled. </t>
  </si>
  <si>
    <t>18.6.8</t>
  </si>
  <si>
    <t>18.6.8.1</t>
  </si>
  <si>
    <t>Win10-216</t>
  </si>
  <si>
    <t>The setting Prohibit installation and configuration of Network Bridge on your DNS domain network is enabled.</t>
  </si>
  <si>
    <t>The setting Prohibit installation and configuration of Network Bridge on your DNS domain network is not enabled.</t>
  </si>
  <si>
    <t>18.6.11</t>
  </si>
  <si>
    <t>18.6.11.2</t>
  </si>
  <si>
    <t>Win10-217</t>
  </si>
  <si>
    <t xml:space="preserve">The Prohibit use of Internet Connection Sharing on your DNS domain network option is enabled. </t>
  </si>
  <si>
    <t xml:space="preserve">The Prohibit use of Internet Connection Sharing on your DNS domain network option is not enabled. </t>
  </si>
  <si>
    <t>18.6.11.3</t>
  </si>
  <si>
    <t>Win10-218</t>
  </si>
  <si>
    <t>The setting Require domain users to elevate when setting a network’s location is enabled.</t>
  </si>
  <si>
    <t>The setting Require domain users to elevate when setting a networks location is not enabled.</t>
  </si>
  <si>
    <t>18.6.11.4</t>
  </si>
  <si>
    <t>Win10-219</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</si>
  <si>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</si>
  <si>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</si>
  <si>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18.6.14</t>
  </si>
  <si>
    <t>18.6.14.1</t>
  </si>
  <si>
    <t>Win10-220</t>
  </si>
  <si>
    <t xml:space="preserve">The Minimize the number of simultaneous connections to the Internet or a Windows Domain option is enabled. </t>
  </si>
  <si>
    <t xml:space="preserve">The Minimize the number of simultaneous connections to the Internet or a Windows Domain option is not enabled. </t>
  </si>
  <si>
    <t>18.6.21</t>
  </si>
  <si>
    <t>18.6.21.1</t>
  </si>
  <si>
    <t>Win10-221</t>
  </si>
  <si>
    <t>The setting Prohibit connection to non-domain networks when connected to domain authenticated network is enabled.</t>
  </si>
  <si>
    <t>The setting Prohibit connection to non-domain networks when connected to domain authenticated network is not enabled.</t>
  </si>
  <si>
    <t>18.6.21.2</t>
  </si>
  <si>
    <t>Win10-222</t>
  </si>
  <si>
    <t>AC-17</t>
  </si>
  <si>
    <t>Remote Access</t>
  </si>
  <si>
    <t>The setting Allow Windows to automatically connect to suggested open hotspots, to networks shared by contacts, and to hotspots offering paid services is disabled.</t>
  </si>
  <si>
    <t>The setting Allow Windows to automatically connect to suggested open hotspots, to networks shared by contacts, and to hotspots offering paid services is not disabled.</t>
  </si>
  <si>
    <t>HAC36</t>
  </si>
  <si>
    <t>HAC36: Agency allows FTI access from unsecured wireless network</t>
  </si>
  <si>
    <t>18.6.23.2</t>
  </si>
  <si>
    <t>18.6.23.2.1</t>
  </si>
  <si>
    <t>Win10-223</t>
  </si>
  <si>
    <t>The Allow Print Spooler to accept client connections is set to disabled.</t>
  </si>
  <si>
    <t>The Allow Print Spooler to accept client connections is not set to disabled.</t>
  </si>
  <si>
    <t>HAC50</t>
  </si>
  <si>
    <t xml:space="preserve">HAC50: Print spoolers do not adequately restrict jobs </t>
  </si>
  <si>
    <t>18.7</t>
  </si>
  <si>
    <t>18.7.1</t>
  </si>
  <si>
    <t>Win10-224</t>
  </si>
  <si>
    <t>The Configure Redirection Guard is set to Enabled: Redirection Guard Enabled.</t>
  </si>
  <si>
    <t>The Configure Redirection Guard is not set to Enabled: Redirection Guard Enabled.</t>
  </si>
  <si>
    <t>18.7.2</t>
  </si>
  <si>
    <t>Win10-225</t>
  </si>
  <si>
    <t>The Configure RPC connection settings: Protocol to use for outgoing RPC connections is set to Enabled: RPC over TCP.</t>
  </si>
  <si>
    <t>The Configure RPC connection settings: Protocol to use for outgoing RPC connections is not set to Enabled: RPC over TCP.</t>
  </si>
  <si>
    <t>18.7.3</t>
  </si>
  <si>
    <t>Win10-226</t>
  </si>
  <si>
    <t>The Configure RPC connection settings: Use authentication for outgoing RPC connections is set to Enabled: Default.</t>
  </si>
  <si>
    <t>The Configure RPC connection settings: Use authentication for outgoing RPC connections is not set to Enabled: Default.</t>
  </si>
  <si>
    <t>18.7.4</t>
  </si>
  <si>
    <t>Win10-227</t>
  </si>
  <si>
    <t>Configure RPC listener settings: Protocols to allow for incoming RPC connections is set to Enabled: RPC over TCP.</t>
  </si>
  <si>
    <t>Configure RPC listener settings: Protocols to allow for incoming RPC connections is not set to Enabled: RPC over TCP.</t>
  </si>
  <si>
    <t>18.7.5</t>
  </si>
  <si>
    <t>Win10-228</t>
  </si>
  <si>
    <t>The Configure RPC listener settings: Authentication protocol to use for incoming RPC connections: is set to Enabled: Negotiant or higher.</t>
  </si>
  <si>
    <t>The Configure RPC listener settings: Authentication protocol to use for incoming RPC connections: is not set to Enabled: Negotiant or higher.</t>
  </si>
  <si>
    <t>18.7.6</t>
  </si>
  <si>
    <t>Win10-229</t>
  </si>
  <si>
    <t>The Configure RPC over TCP port is set to Enabled: 0.</t>
  </si>
  <si>
    <t>The Configure RPC over TCP port is not set to Enabled: 0.</t>
  </si>
  <si>
    <t>18.7.7</t>
  </si>
  <si>
    <t>Win10-230</t>
  </si>
  <si>
    <t>The Limits print driver installation to Administrators is set to enabled.</t>
  </si>
  <si>
    <t>The Limits print driver installation to Administrators is not set to enabled.</t>
  </si>
  <si>
    <t>18.7.8</t>
  </si>
  <si>
    <t>Win10-231</t>
  </si>
  <si>
    <t>The Manage processing of Queue-specific files is set to Enabled: Limit Queue-specific files to Color profiles.</t>
  </si>
  <si>
    <t>The Manage processing of Queue-specific files is not set to Enabled: Limit Queue-specific files to Color profiles.</t>
  </si>
  <si>
    <t>18.7.9</t>
  </si>
  <si>
    <t>Win10-232</t>
  </si>
  <si>
    <t>The Point and Print Restrictions: When installing drivers for a new connection is set to Enabled: Show warning and elevation prompt.</t>
  </si>
  <si>
    <t>The Point and Print Restrictions: When installing drivers for a new connection is not set to Enabled: Show warning and elevation prompt.</t>
  </si>
  <si>
    <t>18.7.10</t>
  </si>
  <si>
    <t>Win10-233</t>
  </si>
  <si>
    <t>The Point and Print Restrictions: When updating drivers for an existing connection is set to Enabled: Show warning and elevation prompt.</t>
  </si>
  <si>
    <t>The Point and Print Restrictions: When updating drivers for an existing connection is not set to Enabled: Show warning and elevation prompt.</t>
  </si>
  <si>
    <t>18.7.11</t>
  </si>
  <si>
    <t>Win10-234</t>
  </si>
  <si>
    <t>The setting Include command line in process creation events is enabled.</t>
  </si>
  <si>
    <t>The setting Include command line in process creation events is not enabled.</t>
  </si>
  <si>
    <t>HAU22</t>
  </si>
  <si>
    <t>HAU22: Content of audit records is not sufficient</t>
  </si>
  <si>
    <t>18.9.3</t>
  </si>
  <si>
    <t>18.9.3.1</t>
  </si>
  <si>
    <t>Win10-235</t>
  </si>
  <si>
    <t>The Encryption Oracle Remediation is set to Enabled: Force Updated Clients.</t>
  </si>
  <si>
    <t>The Encryption Oracle Remediation has not  been set to Enabled: Force Updated Clients.</t>
  </si>
  <si>
    <t>18.9.4</t>
  </si>
  <si>
    <t>18.9.4.1</t>
  </si>
  <si>
    <t>Win10-236</t>
  </si>
  <si>
    <t>The Remote host allows delegation of non-exportable credentials is set to enabled.</t>
  </si>
  <si>
    <t>Remote host allows delegation of non-exportable credentials is not set to enabled.</t>
  </si>
  <si>
    <t>18.9.4.2</t>
  </si>
  <si>
    <t>Win10-237</t>
  </si>
  <si>
    <t>The Prevent device metadata retrieval from the Internet is set to enabled.</t>
  </si>
  <si>
    <t>The Prevent device metadata retrieval from the Internet is not set to enabled.</t>
  </si>
  <si>
    <t>18.9.7</t>
  </si>
  <si>
    <t>18.9.7.2</t>
  </si>
  <si>
    <t>Win10-238</t>
  </si>
  <si>
    <t>SI-7</t>
  </si>
  <si>
    <t>Software, Firmware and Information Integrity</t>
  </si>
  <si>
    <t>The setting Boot-Start Driver Initialization Policy is set to Enabled: Good, unknown, and bad but critical.</t>
  </si>
  <si>
    <t>The setting Boot-Start Driver Initialization Policy is not set to Enabled: Good, unknown, and bad but critical.</t>
  </si>
  <si>
    <t>HSI17</t>
  </si>
  <si>
    <t>HSI17: Antivirus is not configured appropriately</t>
  </si>
  <si>
    <t>18.9.13</t>
  </si>
  <si>
    <t>18.9.13.1</t>
  </si>
  <si>
    <t>Win10-239</t>
  </si>
  <si>
    <t>The setting Configure registry policy processing: Do not apply during periodic background processing is set to Enabled: FALSE.</t>
  </si>
  <si>
    <t>The setting Configure registry policy processing: Do not apply during periodic background processing is not set to Enabled: FALSE.</t>
  </si>
  <si>
    <t>HSI14</t>
  </si>
  <si>
    <t>HSI14: The system's automatic update feature is not configured appropriately.</t>
  </si>
  <si>
    <t>18.9.19</t>
  </si>
  <si>
    <t>18.9.19.2</t>
  </si>
  <si>
    <t>Win10-240</t>
  </si>
  <si>
    <t>The setting Configure registry policy processing: Process even if the Group Policy objects have not changed is set to Enabled: TRUE.</t>
  </si>
  <si>
    <t>The setting Configure registry policy processing: Process even if the Group Policy objects have not changed is not set to Enabled: TRUE.</t>
  </si>
  <si>
    <t>18.9.19.3</t>
  </si>
  <si>
    <t>Win10-241</t>
  </si>
  <si>
    <t xml:space="preserve">The Continue experiences on this device option is disabled. </t>
  </si>
  <si>
    <t xml:space="preserve">The Continue experiences on this device option is not disabled. </t>
  </si>
  <si>
    <t>18.9.19.4</t>
  </si>
  <si>
    <t>Win10-242</t>
  </si>
  <si>
    <t>The setting turns off background refresh of Group Policy is disabled.</t>
  </si>
  <si>
    <t>The setting turns off background refresh of Group Policy is not disabled.</t>
  </si>
  <si>
    <t>18.9.19.5</t>
  </si>
  <si>
    <t>Win10-243</t>
  </si>
  <si>
    <t>The Turns off downloading of print drivers over HTTP is set to enabled.</t>
  </si>
  <si>
    <t>The Turns off downloading of print drivers over HTTP is not set to enabled.</t>
  </si>
  <si>
    <t>18.9.20.1</t>
  </si>
  <si>
    <t>18.9.20.1.2</t>
  </si>
  <si>
    <t>Win10-244</t>
  </si>
  <si>
    <t>The Turns off Internet download for Web publishing and online ordering wizards is set to enabled.</t>
  </si>
  <si>
    <t>The Turns off Internet download for Web publishing and online ordering wizards is not set to enabled.</t>
  </si>
  <si>
    <t>18.9.20.1.6</t>
  </si>
  <si>
    <t>Win10-245</t>
  </si>
  <si>
    <t>The Allow Custom SSPs and APs to be loaded into LSASS is set to disabled.</t>
  </si>
  <si>
    <t>The Allow Custom SSPs and APs to be loaded into LSASS is not set to disabled.</t>
  </si>
  <si>
    <t>18.9.25</t>
  </si>
  <si>
    <t>18.9.25.1</t>
  </si>
  <si>
    <t>Win10-246</t>
  </si>
  <si>
    <t xml:space="preserve">The Block user from showing account details on sign-in option is enabled. </t>
  </si>
  <si>
    <t xml:space="preserve">The Block user from showing account details on sign-in option is not enabled. </t>
  </si>
  <si>
    <t>Win10-247</t>
  </si>
  <si>
    <t>The setting Do not display network selection UI is enabled.</t>
  </si>
  <si>
    <t>The setting Do not display network selection UI is not enabled.</t>
  </si>
  <si>
    <t>Win10-248</t>
  </si>
  <si>
    <t>The setting Do not enumerate connected users on domain-joined computers is enabled.</t>
  </si>
  <si>
    <t>The setting Do not enumerate connected users on domain-joined computers is not enabled.</t>
  </si>
  <si>
    <t>Win10-249</t>
  </si>
  <si>
    <t>The setting Enumerate local users on domain-joined computers is disabled.</t>
  </si>
  <si>
    <t>The setting Enumerate local users on domain-joined computers is not disabled.</t>
  </si>
  <si>
    <t>Win10-250</t>
  </si>
  <si>
    <t>The setting turns off app notifications on the lock screen is enabled.</t>
  </si>
  <si>
    <t>The setting turns off app notifications on the lock screen is not enabled.</t>
  </si>
  <si>
    <t>Win10-251</t>
  </si>
  <si>
    <t>The Turns off picture password sign-in is set to enabled.</t>
  </si>
  <si>
    <t>The Turns off picture password sign-in is not set to enabled.</t>
  </si>
  <si>
    <t>Win10-252</t>
  </si>
  <si>
    <t>The setting turns on PIN sign-in is disabled.</t>
  </si>
  <si>
    <t>The setting turns on PIN sign-in is not disabled.</t>
  </si>
  <si>
    <t>Win10-253</t>
  </si>
  <si>
    <t>The setting Allow network connectivity during connected-standby (on battery) is set to disabled.</t>
  </si>
  <si>
    <t>The setting Allow network connectivity during connected-standby (on battery) is not set to disabled.</t>
  </si>
  <si>
    <t>Win10-254</t>
  </si>
  <si>
    <t xml:space="preserve">The Allow network connectivity during connected-standby (plugged in) is disabled. </t>
  </si>
  <si>
    <t xml:space="preserve">The Allow network connectivity during connected-standby (plugged in) is not disabled. </t>
  </si>
  <si>
    <t>Win10-255</t>
  </si>
  <si>
    <t>The setting Require a password when a computer wakes (on battery) is enabled.</t>
  </si>
  <si>
    <t>The setting Require a password when a computer wakes (on battery) is not enabled.</t>
  </si>
  <si>
    <t>Win10-256</t>
  </si>
  <si>
    <t>The setting Require a password when a computer wakes (plugged in) is enabled.</t>
  </si>
  <si>
    <t>The setting Require a password when a computer wakes (plugged in) is not enabled.</t>
  </si>
  <si>
    <t xml:space="preserve">HCM45: System configuration provides additional attack surface
</t>
  </si>
  <si>
    <t>Win10-257</t>
  </si>
  <si>
    <t>The setting Configure Offer Remote Assistance is disabled.</t>
  </si>
  <si>
    <t>The setting Configure Offer Remote Assistance is not disabled.</t>
  </si>
  <si>
    <t>HRM7</t>
  </si>
  <si>
    <t>HRM7: The agency does not adequately control remote access to its systems</t>
  </si>
  <si>
    <t>Win10-258</t>
  </si>
  <si>
    <t>The setting Configure Solicited Remote Assistance is disabled.</t>
  </si>
  <si>
    <t>The setting Configure Solicited Remote Assistance is not disabled.</t>
  </si>
  <si>
    <t>Win10-259</t>
  </si>
  <si>
    <t>The setting Enable RPC Endpoint Mapper Client Authentication is enabled.</t>
  </si>
  <si>
    <t>The setting Enable RPC Endpoint Mapper Client Authentication is not enabled.</t>
  </si>
  <si>
    <t>18.9.35</t>
  </si>
  <si>
    <t>18.9.35.1</t>
  </si>
  <si>
    <t>Win10-260</t>
  </si>
  <si>
    <t>The setting Restrict Unauthenticated RPC clients is set to Enabled: Authenticated.</t>
  </si>
  <si>
    <t>The setting Restrict Unauthenticated RPC clients is not set to Enabled: Authenticated.</t>
  </si>
  <si>
    <t>18.9.35.2</t>
  </si>
  <si>
    <t>Win10-261</t>
  </si>
  <si>
    <t>The Prevent non-admin users from installing packaged Windows apps is set to enabled.</t>
  </si>
  <si>
    <t>The Prevent non-admin users from installing packaged Windows apps is not set to enabled.</t>
  </si>
  <si>
    <t>18.10.3</t>
  </si>
  <si>
    <t>18.10.3.2</t>
  </si>
  <si>
    <t>Win10-262</t>
  </si>
  <si>
    <t>The Let Windows apps activate with voice while the system is locked is set to Enabled: Force Deny.</t>
  </si>
  <si>
    <t>The Let Windows apps activate with voice while the system is locked is not set to Enabled: Force Deny.</t>
  </si>
  <si>
    <t>18.10.4</t>
  </si>
  <si>
    <t>18.10.4.1</t>
  </si>
  <si>
    <t>Win10-263</t>
  </si>
  <si>
    <t>AC-2</t>
  </si>
  <si>
    <t>Account Management</t>
  </si>
  <si>
    <t>The setting Allow Microsoft accounts to be optional is enabled.</t>
  </si>
  <si>
    <t>The setting Allow Microsoft accounts to be optional is not enabled.</t>
  </si>
  <si>
    <t>18.10.5</t>
  </si>
  <si>
    <t>18.10.5.1</t>
  </si>
  <si>
    <t>Win10-264</t>
  </si>
  <si>
    <t>The setting Disallow Autoplay for non-volume devices is enabled.</t>
  </si>
  <si>
    <t>The setting Disallow Autoplay for non-volume devices is not enabled.</t>
  </si>
  <si>
    <t>HSI1</t>
  </si>
  <si>
    <t>HSI1: System configured to load or run removable media automatically</t>
  </si>
  <si>
    <t>18.10.7</t>
  </si>
  <si>
    <t>18.10.7.1</t>
  </si>
  <si>
    <t>Win10-265</t>
  </si>
  <si>
    <t>The setting Set the default behavior for AutoRun is set to Enabled: Do not execute any autorun commands.</t>
  </si>
  <si>
    <t>The setting Set the default behavior for AutoRun is not set to Enabled: Do not execute any autorun commands.</t>
  </si>
  <si>
    <t>18.10.7.2</t>
  </si>
  <si>
    <t>Win10-266</t>
  </si>
  <si>
    <t>The setting turns off Autoplay is set to Enabled: All drives.</t>
  </si>
  <si>
    <t>The setting turns off Autoplay is not set to Enabled: All drives.</t>
  </si>
  <si>
    <t>18.10.7.3</t>
  </si>
  <si>
    <t>Win10-267</t>
  </si>
  <si>
    <t xml:space="preserve">The Use enhanced anti-spoofing when available option is enabled. </t>
  </si>
  <si>
    <t xml:space="preserve">The Use enhanced anti-spoofing when available option is not enabled. </t>
  </si>
  <si>
    <t>HCM45: System configuration provides additional attack surface.</t>
  </si>
  <si>
    <t>18.10.8.1</t>
  </si>
  <si>
    <t>18.10.8.1.1</t>
  </si>
  <si>
    <t>Win10-268</t>
  </si>
  <si>
    <t>The Turn off cloud consumer account state content is set to enabled.</t>
  </si>
  <si>
    <t>The Turn off cloud consumer account state content is not set to enabled.</t>
  </si>
  <si>
    <t>18.10.12</t>
  </si>
  <si>
    <t>18.10.12.1</t>
  </si>
  <si>
    <t>Win10-269</t>
  </si>
  <si>
    <t xml:space="preserve">The Turn off Microsoft consumer experiences option is enabled. </t>
  </si>
  <si>
    <t xml:space="preserve">The Turn off Microsoft consumer experiences option is not enabled. </t>
  </si>
  <si>
    <t>18.10.12.3</t>
  </si>
  <si>
    <t>Win10-270</t>
  </si>
  <si>
    <t xml:space="preserve">The Require pin for pairing option is enabled. </t>
  </si>
  <si>
    <t xml:space="preserve">The Require pin for pairing option is not enabled. </t>
  </si>
  <si>
    <t>18.10.13</t>
  </si>
  <si>
    <t>18.10.13.1</t>
  </si>
  <si>
    <t>Win10-271</t>
  </si>
  <si>
    <t>IA-6</t>
  </si>
  <si>
    <t>Authentication Feedback</t>
  </si>
  <si>
    <t>The setting Do not display the password reveal button is enabled.</t>
  </si>
  <si>
    <t>The setting Do not display the password reveal button is not enabled.</t>
  </si>
  <si>
    <t>HPW8</t>
  </si>
  <si>
    <t>HPW8: Passwords are displayed on screen when entered</t>
  </si>
  <si>
    <t>18.10.14</t>
  </si>
  <si>
    <t>18.10.14.1</t>
  </si>
  <si>
    <t>Win10-272</t>
  </si>
  <si>
    <t>The setting Enumerate administrator accounts on elevation is disabled.</t>
  </si>
  <si>
    <t>The setting Enumerate administrator accounts on elevation is not disabled.</t>
  </si>
  <si>
    <t>18.10.14.2</t>
  </si>
  <si>
    <t>Win10-273</t>
  </si>
  <si>
    <t>The Prevent the use of security questions for local accounts is enabled.</t>
  </si>
  <si>
    <t>The Prevent the use of security questions for local accounts is not enabled.</t>
  </si>
  <si>
    <t>18.10.14.3</t>
  </si>
  <si>
    <t>Win10-274</t>
  </si>
  <si>
    <t>The Allow Diagnostic Data is set to Enabled: Diagnostic data off (not recommended)or Enabled: Send required diagnostic data.</t>
  </si>
  <si>
    <t>The Allow Diagnostic Data is not set to Enabled: Diagnostic data off (not recommended)or Enabled: Send required diagnostic data.</t>
  </si>
  <si>
    <t>18.10.15</t>
  </si>
  <si>
    <t>18.10.15.1</t>
  </si>
  <si>
    <t>Win10-275</t>
  </si>
  <si>
    <t>The Disable OneSettings Downloads is set to enabled.</t>
  </si>
  <si>
    <t>The Disable OneSettings Downloads is not set to enabled.</t>
  </si>
  <si>
    <t>18.10.15.3</t>
  </si>
  <si>
    <t>Win10-276</t>
  </si>
  <si>
    <t>The setting Do not show feedback notifications is set to enabled.</t>
  </si>
  <si>
    <t>The setting Do not show feedback notifications is not set to enabled.</t>
  </si>
  <si>
    <t>18.10.15.4</t>
  </si>
  <si>
    <t>Win10-277</t>
  </si>
  <si>
    <t>The setting  Enable OneSettings Auditing is set to enabled.</t>
  </si>
  <si>
    <t>The setting Enable OneSettings Auditing is not set to enabled.</t>
  </si>
  <si>
    <t>18.10.15.5</t>
  </si>
  <si>
    <t>Win10-278</t>
  </si>
  <si>
    <t>The Limit Diagnostic Log Collection is set to enabled.</t>
  </si>
  <si>
    <t>The Limit Diagnostic Log Collection is not set to enabled.</t>
  </si>
  <si>
    <t>18.10.15.6</t>
  </si>
  <si>
    <t>Win10-279</t>
  </si>
  <si>
    <t>The Limit Dump Collection is set to enabled.</t>
  </si>
  <si>
    <t>The Limit Dump Collection is not set to enabled.</t>
  </si>
  <si>
    <t>18.10.15.7</t>
  </si>
  <si>
    <t>Win10-280</t>
  </si>
  <si>
    <t>The setting toggle user control over Insider builds is disabled.</t>
  </si>
  <si>
    <t>The setting toggle user control over Insider builds is not disabled.</t>
  </si>
  <si>
    <t>18.10.15.8</t>
  </si>
  <si>
    <t>Win10-281</t>
  </si>
  <si>
    <t>The Download Mode is NOT set to Enabled: Internet.</t>
  </si>
  <si>
    <t>The Download Mode is set to Enabled: Internet.</t>
  </si>
  <si>
    <t>18.10.16</t>
  </si>
  <si>
    <t>18.10.16.1</t>
  </si>
  <si>
    <t>Win10-282</t>
  </si>
  <si>
    <t>The Enable App Installer is set to disabled.</t>
  </si>
  <si>
    <t>The Enable App Installer is not set to disabled.</t>
  </si>
  <si>
    <t>18.10.17</t>
  </si>
  <si>
    <t>18.10.17.1</t>
  </si>
  <si>
    <t>Win10-283</t>
  </si>
  <si>
    <t>The Enable App Installer Experimental Features is set to disabled.</t>
  </si>
  <si>
    <t>The Enable App Installer Experimental Features is not set to disabled.</t>
  </si>
  <si>
    <t>18.10.17.2</t>
  </si>
  <si>
    <t>Win10-284</t>
  </si>
  <si>
    <t>The Enable App Installer Hash Override is set to disabled.</t>
  </si>
  <si>
    <t>The Enable App Installer Hash Override is not set to disabled.</t>
  </si>
  <si>
    <t>18.10.17.3</t>
  </si>
  <si>
    <t>Win10-285</t>
  </si>
  <si>
    <t>The  Enable App Installer ms-appinstaller protocol is set to disabled.</t>
  </si>
  <si>
    <t>The  Enable App Installer ms-appinstaller protocol is not set to disabled.</t>
  </si>
  <si>
    <t>18.10.17.4</t>
  </si>
  <si>
    <t>Win10-286</t>
  </si>
  <si>
    <t>The setting Application: Control Event Log behavior when the log file reaches its maximum size is disabled.</t>
  </si>
  <si>
    <t>The setting Application: Control Event Log behavior when the log file reaches its maximum size is not disabled.</t>
  </si>
  <si>
    <t>Win10-287</t>
  </si>
  <si>
    <t>The setting Application: Specify the maximum log file size (KB) is set to Enabled: 32,768 or greater.</t>
  </si>
  <si>
    <t>The setting Application: Specify the maximum log file size (KB) is not set to Enabled: 32,768 or greater.</t>
  </si>
  <si>
    <t>Win10-288</t>
  </si>
  <si>
    <t xml:space="preserve">Response to Audit Processing Failure </t>
  </si>
  <si>
    <t>The Security: Control Event Log behavior when the log file reaches its maximum size is set to disabled.</t>
  </si>
  <si>
    <t>The Security: Control Event Log behavior when the log file reaches its maximum size is not set to disabled.</t>
  </si>
  <si>
    <t>Win10-289</t>
  </si>
  <si>
    <t>The setting Security: Specify the maximum log file size (KB) is set to Enabled: 196,608 or greater.</t>
  </si>
  <si>
    <t>The setting Security: Specify the maximum log file size (KB) is not set to Enabled: 196,608 or greater.</t>
  </si>
  <si>
    <t>Win10-290</t>
  </si>
  <si>
    <t>The setting Setup: Control Event Log behavior when the log file reaches its maximum size is set to disabled.</t>
  </si>
  <si>
    <t>The setting Setup: Control Event Log behavior when the log file reaches its maximum size is not set to disabled.</t>
  </si>
  <si>
    <t>Win10-291</t>
  </si>
  <si>
    <t>The setting Setup: Specify the maximum log file size (KB) is set to Enabled: 32,768 or greater.</t>
  </si>
  <si>
    <t>The setting Setup: Specify the maximum log file size (KB) is not set to Enabled: 32,768 or greater.</t>
  </si>
  <si>
    <t>Win10-292</t>
  </si>
  <si>
    <t>The setting System: Control Event Log behavior when the log file reaches its maximum size is set to disabled.</t>
  </si>
  <si>
    <t>The setting System: Control Event Log behavior when the log file reaches its maximum size is not set to disabled.</t>
  </si>
  <si>
    <t>Win10-293</t>
  </si>
  <si>
    <t>The setting System: Specify the maximum log file size (KB) is set to Enabled: 32,768 or greater.</t>
  </si>
  <si>
    <t>The setting System: Specify the maximum log file size (KB) is not set to Enabled: 32,768 or greater.</t>
  </si>
  <si>
    <t>Win10-294</t>
  </si>
  <si>
    <t>The setting turns off Data Execution Prevention for Explorer is set to disabled.</t>
  </si>
  <si>
    <t>The setting turns off Data Execution Prevention for Explorer is not set to disabled.</t>
  </si>
  <si>
    <t>HSI22</t>
  </si>
  <si>
    <t>HSI22: Data remanence is not properly handled</t>
  </si>
  <si>
    <t>Win10-295</t>
  </si>
  <si>
    <t>The setting turns off heap termination on corruption is set to disabled.</t>
  </si>
  <si>
    <t>The setting turns off heap termination on corruption is not set to disabled.</t>
  </si>
  <si>
    <t>Win10-296</t>
  </si>
  <si>
    <t>The setting turns off shell protocol protected mode is set to disabled.</t>
  </si>
  <si>
    <t>The setting turns off shell protocol protected mode is not set to disabled.</t>
  </si>
  <si>
    <t>HSI7</t>
  </si>
  <si>
    <t>HSI7: FTI can move via covert channels (e.g., VM isolation tools)</t>
  </si>
  <si>
    <t>Win10-298</t>
  </si>
  <si>
    <t>The disabled Internet Explorer 11 as a standalone browser is set to Enabled: Always.</t>
  </si>
  <si>
    <t>The disabled Internet Explorer 11 as a standalone browser is not set to Enabled: Always.</t>
  </si>
  <si>
    <t>18.10.35</t>
  </si>
  <si>
    <t>Win10-299</t>
  </si>
  <si>
    <t>The Block all consumer Microsoft account user authentication is set to enabled.</t>
  </si>
  <si>
    <t>The Block all consumer Microsoft account user authentication is not set to enabled.</t>
  </si>
  <si>
    <t>18.10.42</t>
  </si>
  <si>
    <t>Win10-300</t>
  </si>
  <si>
    <t xml:space="preserve">The Turn on Windows Defender protection against Potentially Unwanted Applications is set to enable. </t>
  </si>
  <si>
    <t xml:space="preserve">The Turn on Windows Defender protection against Potentially Unwanted Applications is not set to enable. </t>
  </si>
  <si>
    <t>Win10-301</t>
  </si>
  <si>
    <t>The Turn off Windows Defender AntiVirus is set to disabled.</t>
  </si>
  <si>
    <t>The Turn off Windows Defender AntiVirus is not set to disabled.</t>
  </si>
  <si>
    <t>Win10-302</t>
  </si>
  <si>
    <t>The Configure local setting override for reporting to Microsoft MAPS is set to disabled.</t>
  </si>
  <si>
    <t>The Configure local setting override for reporting to Microsoft MAPS is not set to disabled.</t>
  </si>
  <si>
    <t>Win10-303</t>
  </si>
  <si>
    <t>The Configure Attack Surface Reduction rules is set to enabled.</t>
  </si>
  <si>
    <t>The Configure Attack Surface Reduction rules is not set to enabled.</t>
  </si>
  <si>
    <t>Win10-304</t>
  </si>
  <si>
    <t>The Configure Attack Surface Reduction rules: Set the state for each ASR rule is configured.</t>
  </si>
  <si>
    <t>The Configure Attack Surface Reduction rules: Set the state for each ASR rule is not configured.</t>
  </si>
  <si>
    <t>Win10-305</t>
  </si>
  <si>
    <t>The Prevent users and apps from accessing dangerous websites is set to Enabled: Block.</t>
  </si>
  <si>
    <t>The Prevent users and apps from accessing dangerous websites is not set to Enabled: Block.</t>
  </si>
  <si>
    <t>Win10-306</t>
  </si>
  <si>
    <t>The Scan all downloaded files and attachments is set to enabled.</t>
  </si>
  <si>
    <t>The Scan all downloaded files and attachments is not set to enabled.</t>
  </si>
  <si>
    <t>Win10-307</t>
  </si>
  <si>
    <t>The Turn off real-time protection is set to disabled.</t>
  </si>
  <si>
    <t>The Turn off real-time protection is not set to disabled.</t>
  </si>
  <si>
    <t>Win10-308</t>
  </si>
  <si>
    <t>The Turn on behavior monitoring is set to enabled.</t>
  </si>
  <si>
    <t>The Turn on behavior monitoring is not set to enabled.</t>
  </si>
  <si>
    <t>Win10-309</t>
  </si>
  <si>
    <t>The Turn on script scanning is set to enabled.</t>
  </si>
  <si>
    <t>The Turn on script scanning is not set to enabled.</t>
  </si>
  <si>
    <t>Win10-310</t>
  </si>
  <si>
    <t>The Scan removable drives are set to enabled.</t>
  </si>
  <si>
    <t>The Scan removable drives are not set to enabled.</t>
  </si>
  <si>
    <t>Win10-311</t>
  </si>
  <si>
    <t>The Turn on e-mail scanning is set to enabled.</t>
  </si>
  <si>
    <t>The Turn on e-mail scanning is not set to enabled.</t>
  </si>
  <si>
    <t>Win10-312</t>
  </si>
  <si>
    <t>The prevent the usage of OneDrive for file storage is set to enabled.</t>
  </si>
  <si>
    <t>The prevent the usage of OneDrive for file storage is not set to enabled.</t>
  </si>
  <si>
    <t>Win10-313</t>
  </si>
  <si>
    <t>The  Do not allow passwords to be saved is set to enabled.</t>
  </si>
  <si>
    <t>The  Do not allow passwords to be saved is not set to enabled.</t>
  </si>
  <si>
    <t>Win10-314</t>
  </si>
  <si>
    <t>The Do not allow drive redirection is set to enabled.</t>
  </si>
  <si>
    <t>The Do not allow drive redirection is not set to enabled.</t>
  </si>
  <si>
    <t>Win10-315</t>
  </si>
  <si>
    <t>The Always prompt for password upon connection is set to enabled.</t>
  </si>
  <si>
    <t>The Always prompt for password upon connection is not set to enabled.</t>
  </si>
  <si>
    <t>HCM45: System configuration provides additional attack surface
HPW1: No password is required to access an FTI system</t>
  </si>
  <si>
    <t>Win10-316</t>
  </si>
  <si>
    <t>The Require secure RPC communication is set to enabled.</t>
  </si>
  <si>
    <t>The Require secure RPC communication is not set to enabled.</t>
  </si>
  <si>
    <t>Win10-317</t>
  </si>
  <si>
    <t>The Require use of specific security layer for remote (RDP) connection is set to Enabled: SSL.</t>
  </si>
  <si>
    <t>The Require use of specific security layer for remote (RDP) connection is not set to Enabled: SSL.</t>
  </si>
  <si>
    <t>Win10-318</t>
  </si>
  <si>
    <t>The Require user authentication for remote connections by using Network Level Authentication is set to enabled.</t>
  </si>
  <si>
    <t>The Require user authentication for remote connections by using Network Level Authentication is not set to enabled.</t>
  </si>
  <si>
    <t>Win10-319</t>
  </si>
  <si>
    <t>The Set client connection encryption level is set to Enabled: High Level.</t>
  </si>
  <si>
    <t>The Set client connection encryption level is not set to Enabled: High Level.</t>
  </si>
  <si>
    <t>Win10-320</t>
  </si>
  <si>
    <t>The Do not delete temp folders upon exit is set to disabled.</t>
  </si>
  <si>
    <t>The Do not delete temp folders upon exit is not set to disabled.</t>
  </si>
  <si>
    <t>Win10-321</t>
  </si>
  <si>
    <t>The Prevent downloading of enclosures is set to enabled.</t>
  </si>
  <si>
    <t>The Prevent downloading of enclosures is not set to enabled.</t>
  </si>
  <si>
    <t>18.10.58</t>
  </si>
  <si>
    <t>Win10-322</t>
  </si>
  <si>
    <t>The Allow Cortana is set to disabled.</t>
  </si>
  <si>
    <t>The Allow Cortana is not set to disabled.</t>
  </si>
  <si>
    <t>Win10-323</t>
  </si>
  <si>
    <t>The Allow Cortana above lock screen is set to disabled.</t>
  </si>
  <si>
    <t>The Allow Cortana above lock screen is not set to disabled.</t>
  </si>
  <si>
    <t>Win10-324</t>
  </si>
  <si>
    <t>The Allow indexing of encrypted files is set to disabled.</t>
  </si>
  <si>
    <t>The Allow indexing of encrypted files is not set to disabled.</t>
  </si>
  <si>
    <t>Win10-325</t>
  </si>
  <si>
    <t>The Allow search and Cortana to use location is set to disabled.</t>
  </si>
  <si>
    <t>The Allow search and Cortana to use location is not set to disabled.</t>
  </si>
  <si>
    <t>Win10-326</t>
  </si>
  <si>
    <t>The Only display the private store within the Microsoft Store is set to enabled.</t>
  </si>
  <si>
    <t>The Only display the private store within the Microsoft Store is not set to enabled.</t>
  </si>
  <si>
    <t>Win10-327</t>
  </si>
  <si>
    <t>The Turn off Automatic Download and Install of updates is set to disabled.</t>
  </si>
  <si>
    <t>The Turn off Automatic Download and Install of updates is not set to disabled.</t>
  </si>
  <si>
    <t>HSI14: The system's automatic update feature is not configured appropriately</t>
  </si>
  <si>
    <t>Win10-328</t>
  </si>
  <si>
    <t>The Turn off the offer to update to the latest version of Windows is set to enabled.</t>
  </si>
  <si>
    <t>The Turn off the offer to update to the latest version of Windows is not set to enabled.</t>
  </si>
  <si>
    <t>Win10-329</t>
  </si>
  <si>
    <t>The Allow widgets is set to disabled.</t>
  </si>
  <si>
    <t>The Allow widgets is not set to disabled.</t>
  </si>
  <si>
    <t>Win10-330</t>
  </si>
  <si>
    <t>The Configure Windows Defender SmartScreen is set to Enabled: Warn and prevent bypass.</t>
  </si>
  <si>
    <t>The Configure Windows Defender SmartScreen is not set to Enabled: Warn and prevent bypass.</t>
  </si>
  <si>
    <t>Win10-331</t>
  </si>
  <si>
    <t>Win10-333</t>
  </si>
  <si>
    <t>The setting Enables or disables Windows Game Recording and Broadcasting is set to disabled.</t>
  </si>
  <si>
    <t>The setting Enables or disables Windows Game Recording and Broadcasting is not set to disabled.</t>
  </si>
  <si>
    <t>Win10-334</t>
  </si>
  <si>
    <t>The Allow Windows Ink Workspace is set to Enabled: On but disallow access above lock OR Enabled: Disabled.</t>
  </si>
  <si>
    <t>The Allow Windows Ink Workspace is not set to Enabled: On but disallow access above lock OR Enabled: Disabled.</t>
  </si>
  <si>
    <t>18.10.80</t>
  </si>
  <si>
    <t>18.10.80.2</t>
  </si>
  <si>
    <t>Win10-335</t>
  </si>
  <si>
    <t>The setting Allow user control over installs is set to  disabled.</t>
  </si>
  <si>
    <t>The setting Allow user control over installs is not set to disabled.</t>
  </si>
  <si>
    <t>18.10.81</t>
  </si>
  <si>
    <t>18.10.81.1</t>
  </si>
  <si>
    <t>Win10-336</t>
  </si>
  <si>
    <t>The setting Always install with elevated privileges is set to disabled.</t>
  </si>
  <si>
    <t>The setting Always install with elevated privileges is not set to disabled.</t>
  </si>
  <si>
    <t>18.10.81.2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</si>
  <si>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</si>
  <si>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Win10-337</t>
  </si>
  <si>
    <t>The Enable MPR notifications for the system is set to disabled.</t>
  </si>
  <si>
    <t>The Enable MPR notifications for the system is not set to disabled.</t>
  </si>
  <si>
    <t>18.10.82</t>
  </si>
  <si>
    <t>Win10-338</t>
  </si>
  <si>
    <t>The setting Sign-in last interactive user automatically after a system-initiated restart is set to disabled.</t>
  </si>
  <si>
    <t>The setting Sign-in last interactive user automatically after a system-initiated restart is not set to disabled.</t>
  </si>
  <si>
    <t>Win10-341</t>
  </si>
  <si>
    <t>The setting Allow Basic authentication is set to disabled.</t>
  </si>
  <si>
    <t>The setting Allow Basic authentication is not set to disabled.</t>
  </si>
  <si>
    <t>Win10-342</t>
  </si>
  <si>
    <t>The setting Allow unencrypted traffic is set to disabled.</t>
  </si>
  <si>
    <t>The setting Allow unencrypted traffic is not set to disabled.</t>
  </si>
  <si>
    <t>Win10-343</t>
  </si>
  <si>
    <t>The setting Disallow Digest authentication is set to enabled.</t>
  </si>
  <si>
    <t>The setting Disallow Digest authentication is not set to enabled.</t>
  </si>
  <si>
    <t>Win10-344</t>
  </si>
  <si>
    <t>Win10-345</t>
  </si>
  <si>
    <t>Win10-346</t>
  </si>
  <si>
    <t>The setting Disallow WinRM from storing RunAs credentials is set to enabled.</t>
  </si>
  <si>
    <t>The setting Disallow WinRM from storing RunAs credentials is not set to  enabled.</t>
  </si>
  <si>
    <t>Win10-347</t>
  </si>
  <si>
    <t>The Allow clipboard sharing with Windows Sandbox is set to disabled.</t>
  </si>
  <si>
    <t>The Allow clipboard sharing with Windows Sandbox is not set to disabled.</t>
  </si>
  <si>
    <t>Win10-348</t>
  </si>
  <si>
    <t>The Allow networking in Windows Sandbox is set to disabled.</t>
  </si>
  <si>
    <t>The Allow networking in Windows Sandbox is not set to disabled.</t>
  </si>
  <si>
    <t>18.10.91.2</t>
  </si>
  <si>
    <t>Win10-349</t>
  </si>
  <si>
    <t>The Set Prevent users from modifying settings is enabled.</t>
  </si>
  <si>
    <t>The Set Prevent users from modifying settings is not enabled.</t>
  </si>
  <si>
    <t>18.10.92.2</t>
  </si>
  <si>
    <t>18.10.92.2.1</t>
  </si>
  <si>
    <t>Win10-350</t>
  </si>
  <si>
    <t>The setting No auto-restart with logged on users for scheduled automatic updates installations is set to disabled.</t>
  </si>
  <si>
    <t>The setting No auto-restart with logged on users for scheduled automatic updates installations is not set to disabled.</t>
  </si>
  <si>
    <t>Win10-351</t>
  </si>
  <si>
    <t>The setting Configure Automatic Updates is set to enabled.</t>
  </si>
  <si>
    <t>The setting Configure Automatic Updates is not set to enabled.</t>
  </si>
  <si>
    <t>Win10-352</t>
  </si>
  <si>
    <t>The setting Configure Automatic Updates: Scheduled install day is set to 0 - Every day.</t>
  </si>
  <si>
    <t>The setting Configure Automatic Updates: Scheduled install day is not set to 0 - Every day.</t>
  </si>
  <si>
    <t>Win10-353</t>
  </si>
  <si>
    <t>The Remove access to Pause updates feature is set to enabled.</t>
  </si>
  <si>
    <t xml:space="preserve">The Remove access to Pause updates feature is not set to enabled. </t>
  </si>
  <si>
    <t>Win10-354</t>
  </si>
  <si>
    <t>The Manage preview builds is set to disabled.</t>
  </si>
  <si>
    <t>The Manage preview builds is not set to disabled.</t>
  </si>
  <si>
    <t>Win10-355</t>
  </si>
  <si>
    <t xml:space="preserve">The Select when Preview Builds and Feature Updates are received is set to Enabled: 180 or more days. </t>
  </si>
  <si>
    <t xml:space="preserve">The Select when Preview Builds and Feature Updates are received is not set to Enabled: 180 or more days. </t>
  </si>
  <si>
    <t>Win10-356</t>
  </si>
  <si>
    <t>The Select when Quality Updates are received option is set to Enabled: 0 days.</t>
  </si>
  <si>
    <t>The Select when Quality Updates are received option is not set to Enabled: 0 days.</t>
  </si>
  <si>
    <t>Win10-360</t>
  </si>
  <si>
    <t>The setting turns off toast notifications on the lock screen is set to enabled.</t>
  </si>
  <si>
    <t>The setting turns off toast notifications on the lock screen is not set to enabled.</t>
  </si>
  <si>
    <t>19.5.1</t>
  </si>
  <si>
    <t>19.5.1.1</t>
  </si>
  <si>
    <t>Win10-361</t>
  </si>
  <si>
    <t>The setting Do not preserve zone information in file attachments is set to disabled.</t>
  </si>
  <si>
    <t>The setting Do not preserve zone information in file attachments is not set to disabled.</t>
  </si>
  <si>
    <t>Win10-362</t>
  </si>
  <si>
    <t>The setting Notify antivirus programs when opening attachments is enabled.</t>
  </si>
  <si>
    <t>The setting Notify antivirus programs when opening attachments is not enabled.</t>
  </si>
  <si>
    <t>Win10-363</t>
  </si>
  <si>
    <t>The Configure Windows spotlight on lock screen is set to disabled.</t>
  </si>
  <si>
    <t>The Configure Windows spotlight on lock screen is not set to disabled.</t>
  </si>
  <si>
    <t>Win10-364</t>
  </si>
  <si>
    <t>The setting Prevent users from sharing files within their profile. is set to enabled.</t>
  </si>
  <si>
    <t>The setting Prevent users from sharing files within their profile is not set to enabled.</t>
  </si>
  <si>
    <t>Win10-365</t>
  </si>
  <si>
    <t>The Setting Turn off Spotlight collection on Desktop is set to enabled.</t>
  </si>
  <si>
    <t>The Setting Turn off Spotlight collection on Desktop is not set to enabled.</t>
  </si>
  <si>
    <t>Win10-366</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</si>
  <si>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</si>
  <si>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The Prevent users from sharing files within their profile is set to enabled.</t>
  </si>
  <si>
    <t>The Prevent users from sharing files within their profile is not set to enabled.</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</si>
  <si>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</si>
  <si>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Win10-367</t>
  </si>
  <si>
    <t>The setting Always install with elevated privileges is set to disabled</t>
  </si>
  <si>
    <t>Input of test results starting with this row require corresponding Test IDs in Column A. Insert new rows above here.</t>
  </si>
  <si>
    <t>Info</t>
  </si>
  <si>
    <t>Criticality Ratings</t>
  </si>
  <si>
    <t>Change Log</t>
  </si>
  <si>
    <t>Version</t>
  </si>
  <si>
    <t xml:space="preserve">Test Case Tab </t>
  </si>
  <si>
    <t>Description of Changes</t>
  </si>
  <si>
    <t xml:space="preserve">Date </t>
  </si>
  <si>
    <t>Windows 10</t>
  </si>
  <si>
    <t>Removed all specific build related tabs and audit files and replaced them all with the latest CIS Microsoft Windows 10 Enterprise Benchmark v2.0.0</t>
  </si>
  <si>
    <t>Date</t>
  </si>
  <si>
    <t>Author</t>
  </si>
  <si>
    <t>Initial release CIS Microsoft Windows 10 Enterprise Benchmark v2.0.0, and Updated Issue Code Table</t>
  </si>
  <si>
    <t xml:space="preserve">Internal Revenue Service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</si>
  <si>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</si>
  <si>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</si>
  <si>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</si>
  <si>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</si>
  <si>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</si>
  <si>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</si>
  <si>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</si>
  <si>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</si>
  <si>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</si>
  <si>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</si>
  <si>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</si>
  <si>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</si>
  <si>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</si>
  <si>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</si>
  <si>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</si>
  <si>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</si>
  <si>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</si>
  <si>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</si>
  <si>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</si>
  <si>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</si>
  <si>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</si>
  <si>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</si>
  <si>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</si>
  <si>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</si>
  <si>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</si>
  <si>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</si>
  <si>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</si>
  <si>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</si>
  <si>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</si>
  <si>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</si>
  <si>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</si>
  <si>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</si>
  <si>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</si>
  <si>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</si>
  <si>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</si>
  <si>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</si>
  <si>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</si>
  <si>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</si>
  <si>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</si>
  <si>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</si>
  <si>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</si>
  <si>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</si>
  <si>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</si>
  <si>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</si>
  <si>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</si>
  <si>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</si>
  <si>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</si>
  <si>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</si>
  <si>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</si>
  <si>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</si>
  <si>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</si>
  <si>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</si>
  <si>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</si>
  <si>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</si>
  <si>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</si>
  <si>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</si>
  <si>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</si>
  <si>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</si>
  <si>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</si>
  <si>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</si>
  <si>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</si>
  <si>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</si>
  <si>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</si>
  <si>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</si>
  <si>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</si>
  <si>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</si>
  <si>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</si>
  <si>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</si>
  <si>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</si>
  <si>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</si>
  <si>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</si>
  <si>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</si>
  <si>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</si>
  <si>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</si>
  <si>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</si>
  <si>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</si>
  <si>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</si>
  <si>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</si>
  <si>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</si>
  <si>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</si>
  <si>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</si>
  <si>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</si>
  <si>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</si>
  <si>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</si>
  <si>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</si>
  <si>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</si>
  <si>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</si>
  <si>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</si>
  <si>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</si>
  <si>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</si>
  <si>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</si>
  <si>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</si>
  <si>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</si>
  <si>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</si>
  <si>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</si>
  <si>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</si>
  <si>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</si>
  <si>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</si>
  <si>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</si>
  <si>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</si>
  <si>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</si>
  <si>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</si>
  <si>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</si>
  <si>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</si>
  <si>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</si>
  <si>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</si>
  <si>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</si>
  <si>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</si>
  <si>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</si>
  <si>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</si>
  <si>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</si>
  <si>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</si>
  <si>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</si>
  <si>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</si>
  <si>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</si>
  <si>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</si>
  <si>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</si>
  <si>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</si>
  <si>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</si>
  <si>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</si>
  <si>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</si>
  <si>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</si>
  <si>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</si>
  <si>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</si>
  <si>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</si>
  <si>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</si>
  <si>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</si>
  <si>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</si>
  <si>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</si>
  <si>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</si>
  <si>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</si>
  <si>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</si>
  <si>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</si>
  <si>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</si>
  <si>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</si>
  <si>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</si>
  <si>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</si>
  <si>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</si>
  <si>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</si>
  <si>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</si>
  <si>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</si>
  <si>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</si>
  <si>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</si>
  <si>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</si>
  <si>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</si>
  <si>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</si>
  <si>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</si>
  <si>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</si>
  <si>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</si>
  <si>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</si>
  <si>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</si>
  <si>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</si>
  <si>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</si>
  <si>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</si>
  <si>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</si>
  <si>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</si>
  <si>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</si>
  <si>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</si>
  <si>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</si>
  <si>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</si>
  <si>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</si>
  <si>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</si>
  <si>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</si>
  <si>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</si>
  <si>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</si>
  <si>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</si>
  <si>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</si>
  <si>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</si>
  <si>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</si>
  <si>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</si>
  <si>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</si>
  <si>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</si>
  <si>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</si>
  <si>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</si>
  <si>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</si>
  <si>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</si>
  <si>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</si>
  <si>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</si>
  <si>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</si>
  <si>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</si>
  <si>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</si>
  <si>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</si>
  <si>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</si>
  <si>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</si>
  <si>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</si>
  <si>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</si>
  <si>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</si>
  <si>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</si>
  <si>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</si>
  <si>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</si>
  <si>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</si>
  <si>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</si>
  <si>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</si>
  <si>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</si>
  <si>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</si>
  <si>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</si>
  <si>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</si>
  <si>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</si>
  <si>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</si>
  <si>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</si>
  <si>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</si>
  <si>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</si>
  <si>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</si>
  <si>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</si>
  <si>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</si>
  <si>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</si>
  <si>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</si>
  <si>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</si>
  <si>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</si>
  <si>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</si>
  <si>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</si>
  <si>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</si>
  <si>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</si>
  <si>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</si>
  <si>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</si>
  <si>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</si>
  <si>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</si>
  <si>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</si>
  <si>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</si>
  <si>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</si>
  <si>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</si>
  <si>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</si>
  <si>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</si>
  <si>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</si>
  <si>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</si>
  <si>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</si>
  <si>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</si>
  <si>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</si>
  <si>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</si>
  <si>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</si>
  <si>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</si>
  <si>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</si>
  <si>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</si>
  <si>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</si>
  <si>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</si>
  <si>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</si>
  <si>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</si>
  <si>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</si>
  <si>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</si>
  <si>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</si>
  <si>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</si>
  <si>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</si>
  <si>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</si>
  <si>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</si>
  <si>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</si>
  <si>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</si>
  <si>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</si>
  <si>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</si>
  <si>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</si>
  <si>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</si>
  <si>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</si>
  <si>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</si>
  <si>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</si>
  <si>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</si>
  <si>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</si>
  <si>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</si>
  <si>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</si>
  <si>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</si>
  <si>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</si>
  <si>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</si>
  <si>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</si>
  <si>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</si>
  <si>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</si>
  <si>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</si>
  <si>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</si>
  <si>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</si>
  <si>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</si>
  <si>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</si>
  <si>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</si>
  <si>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</si>
  <si>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</si>
  <si>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</si>
  <si>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</si>
  <si>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</si>
  <si>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</si>
  <si>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</si>
  <si>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</si>
  <si>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</si>
  <si>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</si>
  <si>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</si>
  <si>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</si>
  <si>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</si>
  <si>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</si>
  <si>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</si>
  <si>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</si>
  <si>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</si>
  <si>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</si>
  <si>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</si>
  <si>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</si>
  <si>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</si>
  <si>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</si>
  <si>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</si>
  <si>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</si>
  <si>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</si>
  <si>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</si>
  <si>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</si>
  <si>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</si>
  <si>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</si>
  <si>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</si>
  <si>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</si>
  <si>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</si>
  <si>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</si>
  <si>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</si>
  <si>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</si>
  <si>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</si>
  <si>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</si>
  <si>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</si>
  <si>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</si>
  <si>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</si>
  <si>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</si>
  <si>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</si>
  <si>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</si>
  <si>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</si>
  <si>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</si>
  <si>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</si>
  <si>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</si>
  <si>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</si>
  <si>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</si>
  <si>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</si>
  <si>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</si>
  <si>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</si>
  <si>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</si>
  <si>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</si>
  <si>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</si>
  <si>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</si>
  <si>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</si>
  <si>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</si>
  <si>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</si>
  <si>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</si>
  <si>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</si>
  <si>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</si>
  <si>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</si>
  <si>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</si>
  <si>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</si>
  <si>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</si>
  <si>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</si>
  <si>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</si>
  <si>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</si>
  <si>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</si>
  <si>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</si>
  <si>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</si>
  <si>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</si>
  <si>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</si>
  <si>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</si>
  <si>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</si>
  <si>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</si>
  <si>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</si>
  <si>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</si>
  <si>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</si>
  <si>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</si>
  <si>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</si>
  <si>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</si>
  <si>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</si>
  <si>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</si>
  <si>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</si>
  <si>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</si>
  <si>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</si>
  <si>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</si>
  <si>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</si>
  <si>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</si>
  <si>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</si>
  <si>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</si>
  <si>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</si>
  <si>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</si>
  <si>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</si>
  <si>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</si>
  <si>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</si>
  <si>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</si>
  <si>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</si>
  <si>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</si>
  <si>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</si>
  <si>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</si>
  <si>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</si>
  <si>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</si>
  <si>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</si>
  <si>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</si>
  <si>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</si>
  <si>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</si>
  <si>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</si>
  <si>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</si>
  <si>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</si>
  <si>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</si>
  <si>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</si>
  <si>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</si>
  <si>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</si>
  <si>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</si>
  <si>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</si>
  <si>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</si>
  <si>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</si>
  <si>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</si>
  <si>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</si>
  <si>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</si>
  <si>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</si>
  <si>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</si>
  <si>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</si>
  <si>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</si>
  <si>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</si>
  <si>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</si>
  <si>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</si>
  <si>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</si>
  <si>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</si>
  <si>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</si>
  <si>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</si>
  <si>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</si>
  <si>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</si>
  <si>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</si>
  <si>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</si>
  <si>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</si>
  <si>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</si>
  <si>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</si>
  <si>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</si>
  <si>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</si>
  <si>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</si>
  <si>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</si>
  <si>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</si>
  <si>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</si>
  <si>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</si>
  <si>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</si>
  <si>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</si>
  <si>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</si>
  <si>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</si>
  <si>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</si>
  <si>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</si>
  <si>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</si>
  <si>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</si>
  <si>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</si>
  <si>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</si>
  <si>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</si>
  <si>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</si>
  <si>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</si>
  <si>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</si>
  <si>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</si>
  <si>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</si>
  <si>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</si>
  <si>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</si>
  <si>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</si>
  <si>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</si>
  <si>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</si>
  <si>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</si>
  <si>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</si>
  <si>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</si>
  <si>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</si>
  <si>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</si>
  <si>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</si>
  <si>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</si>
  <si>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</si>
  <si>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</si>
  <si>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</si>
  <si>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</si>
  <si>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</si>
  <si>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</si>
  <si>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</si>
  <si>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</si>
  <si>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</si>
  <si>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</si>
  <si>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</si>
  <si>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</si>
  <si>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</si>
  <si>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</si>
  <si>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</si>
  <si>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</si>
  <si>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</si>
  <si>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</si>
  <si>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</si>
  <si>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</si>
  <si>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</si>
  <si>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</si>
  <si>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</si>
  <si>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</si>
  <si>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</si>
  <si>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</si>
  <si>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</si>
  <si>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</si>
  <si>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</si>
  <si>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</si>
  <si>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</si>
  <si>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</si>
  <si>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</si>
  <si>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</si>
  <si>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</si>
  <si>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</si>
  <si>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</si>
  <si>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</si>
  <si>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</si>
  <si>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</si>
  <si>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</si>
  <si>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</si>
  <si>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</si>
  <si>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</si>
  <si>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</si>
  <si>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</si>
  <si>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</si>
  <si>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</si>
  <si>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</si>
  <si>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</si>
  <si>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</si>
  <si>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</si>
  <si>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</si>
  <si>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</si>
  <si>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</si>
  <si>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</si>
  <si>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</si>
  <si>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</si>
  <si>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</si>
  <si>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</si>
  <si>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</si>
  <si>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</si>
  <si>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</si>
  <si>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</si>
  <si>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</si>
  <si>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</si>
  <si>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</si>
  <si>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</si>
  <si>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</si>
  <si>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</si>
  <si>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</si>
  <si>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</si>
  <si>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</si>
  <si>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</si>
  <si>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</si>
  <si>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</si>
  <si>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</si>
  <si>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</si>
  <si>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</si>
  <si>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</si>
  <si>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</si>
  <si>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</si>
  <si>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</si>
  <si>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</si>
  <si>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</si>
  <si>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</si>
  <si>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</si>
  <si>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</si>
  <si>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</si>
  <si>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</si>
  <si>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</si>
  <si>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</si>
  <si>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</si>
  <si>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</si>
  <si>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</si>
  <si>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</si>
  <si>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</si>
  <si>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</si>
  <si>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</si>
  <si>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</si>
  <si>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</si>
  <si>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</si>
  <si>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</si>
  <si>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</si>
  <si>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</si>
  <si>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</si>
  <si>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</si>
  <si>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</si>
  <si>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</si>
  <si>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</si>
  <si>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</si>
  <si>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</si>
  <si>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</si>
  <si>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</si>
  <si>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</si>
  <si>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</si>
  <si>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</si>
  <si>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</si>
  <si>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</si>
  <si>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</si>
  <si>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</si>
  <si>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</si>
  <si>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</si>
  <si>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</si>
  <si>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</si>
  <si>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</si>
  <si>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</si>
  <si>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</si>
  <si>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</si>
  <si>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</si>
  <si>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</si>
  <si>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</si>
  <si>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</si>
  <si>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</si>
  <si>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</si>
  <si>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</si>
  <si>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</si>
  <si>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</si>
  <si>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</si>
  <si>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</si>
  <si>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</si>
  <si>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</si>
  <si>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</si>
  <si>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</si>
  <si>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</si>
  <si>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</si>
  <si>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</si>
  <si>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</si>
  <si>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</si>
  <si>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</si>
  <si>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</si>
  <si>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</si>
  <si>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</si>
  <si>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</si>
  <si>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</si>
  <si>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</si>
  <si>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</si>
  <si>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</si>
  <si>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</si>
  <si>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</si>
  <si>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</si>
  <si>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</si>
  <si>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</si>
  <si>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</si>
  <si>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</si>
  <si>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</si>
  <si>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</si>
  <si>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</si>
  <si>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</si>
  <si>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</si>
  <si>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</si>
  <si>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</si>
  <si>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</si>
  <si>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</si>
  <si>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</si>
  <si>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</si>
  <si>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</si>
  <si>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</si>
  <si>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</si>
  <si>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</si>
  <si>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</si>
  <si>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</si>
  <si>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</si>
  <si>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</si>
  <si>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</si>
  <si>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</si>
  <si>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</si>
  <si>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</si>
  <si>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</si>
  <si>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</si>
  <si>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</si>
  <si>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</si>
  <si>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</si>
  <si>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</si>
  <si>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</si>
  <si>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</si>
  <si>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</si>
  <si>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</si>
  <si>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</si>
  <si>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</si>
  <si>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</si>
  <si>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</si>
  <si>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</si>
  <si>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</si>
  <si>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</si>
  <si>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</si>
  <si>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</si>
  <si>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</si>
  <si>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</si>
  <si>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</si>
  <si>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</si>
  <si>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</si>
  <si>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</si>
  <si>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</si>
  <si>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</si>
  <si>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</si>
  <si>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</si>
  <si>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</si>
  <si>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</si>
  <si>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</si>
  <si>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</si>
  <si>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</si>
  <si>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</si>
  <si>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</si>
  <si>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</si>
  <si>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</si>
  <si>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</si>
  <si>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</si>
  <si>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</si>
  <si>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</si>
  <si>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</si>
  <si>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</si>
  <si>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</si>
  <si>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</si>
  <si>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</si>
  <si>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</si>
  <si>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</si>
  <si>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</si>
  <si>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</si>
  <si>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</si>
  <si>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</si>
  <si>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</si>
  <si>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</si>
  <si>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</si>
  <si>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</si>
  <si>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</si>
  <si>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</si>
  <si>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</si>
  <si>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</si>
  <si>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</si>
  <si>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</si>
  <si>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</si>
  <si>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</si>
  <si>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</si>
  <si>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</si>
  <si>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</si>
  <si>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</si>
  <si>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</si>
  <si>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</si>
  <si>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</si>
  <si>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</si>
  <si>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</si>
  <si>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</si>
  <si>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</si>
  <si>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</si>
  <si>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</si>
  <si>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</si>
  <si>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</si>
  <si>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</si>
  <si>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</si>
  <si>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</si>
  <si>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</si>
  <si>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</si>
  <si>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</si>
  <si>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</si>
  <si>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</si>
  <si>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</si>
  <si>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</si>
  <si>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</si>
  <si>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</si>
  <si>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</si>
  <si>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</si>
  <si>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</si>
  <si>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</si>
  <si>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</si>
  <si>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</si>
  <si>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</si>
  <si>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</si>
  <si>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</si>
  <si>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</si>
  <si>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</si>
  <si>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</si>
  <si>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</si>
  <si>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</si>
  <si>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</si>
  <si>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</si>
  <si>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</si>
  <si>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</si>
  <si>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</si>
  <si>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</si>
  <si>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</si>
  <si>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</si>
  <si>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</si>
  <si>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</si>
  <si>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</si>
  <si>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</si>
  <si>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</si>
  <si>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</si>
  <si>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</si>
  <si>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</si>
  <si>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</si>
  <si>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</si>
  <si>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</si>
  <si>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</si>
  <si>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</si>
  <si>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</si>
  <si>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</si>
  <si>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</si>
  <si>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</si>
  <si>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</si>
  <si>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</si>
  <si>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</si>
  <si>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</si>
  <si>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</si>
  <si>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</si>
  <si>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</si>
  <si>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</si>
  <si>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</si>
  <si>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</si>
  <si>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</si>
  <si>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</si>
  <si>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</si>
  <si>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</si>
  <si>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</si>
  <si>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</si>
  <si>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</si>
  <si>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</si>
  <si>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</si>
  <si>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</si>
  <si>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</si>
  <si>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</si>
  <si>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</si>
  <si>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</si>
  <si>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</si>
  <si>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</si>
  <si>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</si>
  <si>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</si>
  <si>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</si>
  <si>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</si>
  <si>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</si>
  <si>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</si>
  <si>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</si>
  <si>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</si>
  <si>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</si>
  <si>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</si>
  <si>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</si>
  <si>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</si>
  <si>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</si>
  <si>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</si>
  <si>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</si>
  <si>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</si>
  <si>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</si>
  <si>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</si>
  <si>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</si>
  <si>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</si>
  <si>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</si>
  <si>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</si>
  <si>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</si>
  <si>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</si>
  <si>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</si>
  <si>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</si>
  <si>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</si>
  <si>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</si>
  <si>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</si>
  <si>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</si>
  <si>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</si>
  <si>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</si>
  <si>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</si>
  <si>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</si>
  <si>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</si>
  <si>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</si>
  <si>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</si>
  <si>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</si>
  <si>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</si>
  <si>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</si>
  <si>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</si>
  <si>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</si>
  <si>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</si>
  <si>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</si>
  <si>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</si>
  <si>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</si>
  <si>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</si>
  <si>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</si>
  <si>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</si>
  <si>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</si>
  <si>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</si>
  <si>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</si>
  <si>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</si>
  <si>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</si>
  <si>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</si>
  <si>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</si>
  <si>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</si>
  <si>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</si>
  <si>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</si>
  <si>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</si>
  <si>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</si>
  <si>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</si>
  <si>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</si>
  <si>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</si>
  <si>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</si>
  <si>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</si>
  <si>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</si>
  <si>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</si>
  <si>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</si>
  <si>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</si>
  <si>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</si>
  <si>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</si>
  <si>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</si>
  <si>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</si>
  <si>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</si>
  <si>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</si>
  <si>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</si>
  <si>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</si>
  <si>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</si>
  <si>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</si>
  <si>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</si>
  <si>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</si>
  <si>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</si>
  <si>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</si>
  <si>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</si>
  <si>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</si>
  <si>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</si>
  <si>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</si>
  <si>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</si>
  <si>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</si>
  <si>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</si>
  <si>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</si>
  <si>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</si>
  <si>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</si>
  <si>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</si>
  <si>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</si>
  <si>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</si>
  <si>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</si>
  <si>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</si>
  <si>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</si>
  <si>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</si>
  <si>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</si>
  <si>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</si>
  <si>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</si>
  <si>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</si>
  <si>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</si>
  <si>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</si>
  <si>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</si>
  <si>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</si>
  <si>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</si>
  <si>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</si>
  <si>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</si>
  <si>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</si>
  <si>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</si>
  <si>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</si>
  <si>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</si>
  <si>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</si>
  <si>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</si>
  <si>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</si>
  <si>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</si>
  <si>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</si>
  <si>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</si>
  <si>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</si>
  <si>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</si>
  <si>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</si>
  <si>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</si>
  <si>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</si>
  <si>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</si>
  <si>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</si>
  <si>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</si>
  <si>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</si>
  <si>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</si>
  <si>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</si>
  <si>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</si>
  <si>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</si>
  <si>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</si>
  <si>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</si>
  <si>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</si>
  <si>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</si>
  <si>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</si>
  <si>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</si>
  <si>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</si>
  <si>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</si>
  <si>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</si>
  <si>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</si>
  <si>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</si>
  <si>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</si>
  <si>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</si>
  <si>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</si>
  <si>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</si>
  <si>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</si>
  <si>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</si>
  <si>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</si>
  <si>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</si>
  <si>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</si>
  <si>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</si>
  <si>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</si>
  <si>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</si>
  <si>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</si>
  <si>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</si>
  <si>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</si>
  <si>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</si>
  <si>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</si>
  <si>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</si>
  <si>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</si>
  <si>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</si>
  <si>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</si>
  <si>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</si>
  <si>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</si>
  <si>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</si>
  <si>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</si>
  <si>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</si>
  <si>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</si>
  <si>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</si>
  <si>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</si>
  <si>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</si>
  <si>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</si>
  <si>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</si>
  <si>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</si>
  <si>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</si>
  <si>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</si>
  <si>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</si>
  <si>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</si>
  <si>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</si>
  <si>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</si>
  <si>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</si>
  <si>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</si>
  <si>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</si>
  <si>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</si>
  <si>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</si>
  <si>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</si>
  <si>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</si>
  <si>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</si>
  <si>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</si>
  <si>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</si>
  <si>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</si>
  <si>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</si>
  <si>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</si>
  <si>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</si>
  <si>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</si>
  <si>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</si>
  <si>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</si>
  <si>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</si>
  <si>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</si>
  <si>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</si>
  <si>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</si>
  <si>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</si>
  <si>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</si>
  <si>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</si>
  <si>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</si>
  <si>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</si>
  <si>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</si>
  <si>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</si>
  <si>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</si>
  <si>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</si>
  <si>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</si>
  <si>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</si>
  <si>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</si>
  <si>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</si>
  <si>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</si>
  <si>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</si>
  <si>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</si>
  <si>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</si>
  <si>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</si>
  <si>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</si>
  <si>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</si>
  <si>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</si>
  <si>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</si>
  <si>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</si>
  <si>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</si>
  <si>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</si>
  <si>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</si>
  <si>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</si>
  <si>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</si>
  <si>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</si>
  <si>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</si>
  <si>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</si>
  <si>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</si>
  <si>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</si>
  <si>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</si>
  <si>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</si>
  <si>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</si>
  <si>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</si>
  <si>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None - this is the default behavior.</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</si>
  <si>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</si>
  <si>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19.7.42.1</t>
  </si>
  <si>
    <t>19.7.42</t>
  </si>
  <si>
    <t>Users cannot share files within their profile using the sharing wizard. Also, the sharing wizard cannot create a share at `%root%\Users` and can only be used to create SMB shares on folders.</t>
  </si>
  <si>
    <t>19.7.26.1</t>
  </si>
  <si>
    <t>19.7.26</t>
  </si>
  <si>
    <t>Navigate to the UI Path articulated in the Remediation section and confirm it is set as prescribed. This group policy setting is backed by the following registry location with a `REG_DWORD` value of `1`.
```
HKU\[USER SID]\SOFTWARE\Policies\Microsoft\Windows\CloudContent:DisableSpotlightCollectionOnDesktop
```</t>
  </si>
  <si>
    <t>To establish the recommended configuration via GP, set the following UI path to `Enabled`:
```
User Configuration\Policies\Administrative Templates\Windows Components\Cloud Content\Turn off Spotlight collection on Desktop
```
**Note:** This Group Policy path is provided by the Group Policy template `CloudContent.admx/adml` that is included with the Microsoft Windows 11 Release 21H2 Administrative Templates (or newer).</t>
  </si>
  <si>
    <t>The `Spotlight collection` feature will not be available as an option in Personalization settings, so users will not be able to download daily images from Microsoft.</t>
  </si>
  <si>
    <t>This policy setting removes the Spotlight collection setting in Personalization, rendering the user unable to select and subsequently download daily images from Microsoft to the system desktop.
The recommended state for this setting is: `Enabled`.</t>
  </si>
  <si>
    <t>19.7.8.5</t>
  </si>
  <si>
    <t>19.7.8</t>
  </si>
  <si>
    <t>Navigate to the UI Path articulated in the Remediation section and confirm it is set as prescribed. This group policy setting is backed by the following registry location with a `REG_DWORD` value of `1`.
```
HKU\[USER SID]\Software\Policies\Microsoft\Windows\CloudContent:DisableThirdPartySuggestions
```</t>
  </si>
  <si>
    <t>To establish the recommended configuration via GP, set the following UI path to `Enabled`:
```
User Configuration\Policies\Administrative Templates\Windows Components\Cloud Content\Do not suggest third-party content in Windows spotlight
```
**Note:** This Group Policy path is provided by the Group Policy template `CloudContent.admx/adml` that is included with the Microsoft Windows 10 Release 1607 &amp; Server 2016 Administrative Templates (or newer).</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</si>
  <si>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</si>
  <si>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This policy setting determines whether Windows will suggest apps and content from third-party software publishers.
The recommended state for this setting is: `Enabled`.</t>
  </si>
  <si>
    <t>19.7.8.2</t>
  </si>
  <si>
    <t>Navigate to the UI Path articulated in the Remediation section and confirm it is set as prescribed. This group policy setting is backed by the following registry location with a `REG_DWORD` value of `2`.
```
HKU\[USER SID]\Software\Policies\Microsoft\Windows\CloudContent:ConfigureWindowsSpotlight
```</t>
  </si>
  <si>
    <t>To establish the recommended configuration via GP, set the following UI path to `Disabled`:
```
User Configuration\Policies\Administrative Templates\Windows Components\Cloud Content\Configure Windows spotlight on lock screen
```
**Note:** This Group Policy path is provided by the Group Policy template `CloudContent.admx/adml` that is included with the Microsoft Windows 10 Release 1607 &amp; Server 2016 Administrative Templates (or newer).</t>
  </si>
  <si>
    <t>Windows Spotlight will be turned off and users will no longer be able to select it as their lock screen.</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</si>
  <si>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</si>
  <si>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19.7.8.1</t>
  </si>
  <si>
    <t>Navigate to the UI Path articulated in the Remediation section and confirm it is set as prescribed. This group policy setting is backed by the following registry location with a `REG_DWORD` value of `3`.
```
HKU\[USER SID]\Software\Microsoft\Windows\CurrentVersion\Policies\Attachments:ScanWithAntiVirus
```</t>
  </si>
  <si>
    <t>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</si>
  <si>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Windows tells the registered antivirus program(s) to scan the file when a user opens a file attachment. If the antivirus program fails, the attachment is blocked from being opened.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</si>
  <si>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</si>
  <si>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19.7.5.2</t>
  </si>
  <si>
    <t>19.7.5</t>
  </si>
  <si>
    <t>Navigate to the UI Path articulated in the Remediation section and confirm it is set as prescribed. This group policy setting is backed by the following registry location with a `REG_DWORD` value of `2`.
```
HKU\[USER SID]\Software\Microsoft\Windows\CurrentVersion\Policies\Attachments:SaveZoneInformation
```</t>
  </si>
  <si>
    <t>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</si>
  <si>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</si>
  <si>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19.7.5.1</t>
  </si>
  <si>
    <t>Navigate to the UI Path articulated in the Remediation section and confirm it is set as prescribed. This group policy setting is backed by the following registry location with a `REG_DWORD` value of `1`.
```
HKU\[USER SID]\Software\Policies\Microsoft\Windows\CurrentVersion\PushNotifications:NoToastApplicationNotificationOnLockScreen
```</t>
  </si>
  <si>
    <t>To establish the recommended configuration via GP, set the following UI path to `Enabled`:
```
User Configuration\Policies\Administrative Templates\Start Menu and Taskbar\Notifications\Turn off toast notifications on the lock screen
```
**Note:** This Group Policy path is provided by the Group Policy template `WPN.admx/adml` that is included with the Microsoft Windows 8.0 &amp; Server 2012 (non-R2) Administrative Templates (or newer).</t>
  </si>
  <si>
    <t>Applications will not be able to raise toast notifications on the lock screen.</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</si>
  <si>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</si>
  <si>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with a `REG_DWORD` value of `1` (DeferQualityUpdates) and `0` (DeferQualityUpdatesPeriodInDays).
```
HKLM\SOFTWARE\Policies\Microsoft\Windows\WindowsUpdate:DeferQualityUpdates
HKLM\SOFTWARE\Policies\Microsoft\Windows\WindowsUpdate:DeferQualityUpdatesPeriodInDays
```</t>
  </si>
  <si>
    <t>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does not exist by default. An updated Group Policy template (`WindowsUpdate.admx/adml`) is required - it is included with the Microsoft Windows 10 Release 1607 &amp; Server 2016 Administrative Templates (or newer).</t>
  </si>
  <si>
    <t>This settings controls when Quality Updates are received.
The recommended state for this setting is: `Enabled: 0 days`.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</si>
  <si>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18.10.92.4.3</t>
  </si>
  <si>
    <t>18.10.92.4</t>
  </si>
  <si>
    <t>Navigate to the UI Path articulated in the Remediation section and confirm it is set as prescribed. This group policy setting is backed by the following registry location with a `REG_DWORD` value of `1` (DeferFeatureUpdates) and `180` (DeferFeatureUpdatesPeriodInDays).
```
HKLM\SOFTWARE\Policies\Microsoft\Windows\WindowsUpdate:DeferFeatureUpdates
HKLM\SOFTWARE\Policies\Microsoft\Windows\WindowsUpdate:DeferFeatureUpdatesPeriodInDays
```</t>
  </si>
  <si>
    <t>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</si>
  <si>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Feature Updates will be delayed until they are publicly released to general public by Microsoft.</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</si>
  <si>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</si>
  <si>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18.10.92.4.2</t>
  </si>
  <si>
    <t>Navigate to the UI Path articulated in the Remediation section and confirm it is set as prescribed. This group policy setting is backed by the following registry location with a `REG_DWORD` value of `1`.
```
HKLM\SOFTWARE\Policies\Microsoft\Windows\WindowsUpdate:ManagePreviewBuildsPolicyValue
```</t>
  </si>
  <si>
    <t>To establish the recommended configuration via GP, set the following UI path to `Disabled`:
```
Computer Configuration\Policies\Administrative Templates\Windows Components\Windows Update\Manage updates offered from Windows Update\Manage preview builds
```
**Note:** This Group Policy path is provided by the Group Policy template `WindowsUpdate.admx/adml` that is included with the Microsoft Windows 10 Release 1709 Administrative Templates (or newer).</t>
  </si>
  <si>
    <t>Preview builds are prevented from installing on the device.</t>
  </si>
  <si>
    <t>This policy setting manages which updates that are received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</si>
  <si>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18.10.92.4.1</t>
  </si>
  <si>
    <t>Navigate to the UI Path articulated in the Remediation section and confirm it is set as prescribed. This group policy setting is backed by the following registry location with a `REG_DWORD` value of `1`.
```
HKLM\SOFTWARE\Policies\Microsoft\Windows\WindowsUpdate:SetDisablePauseUXAccess
```</t>
  </si>
  <si>
    <t>To establish the recommended configuration via GP, set the following UI path to `Enabled`:
```
Computer Configuration\Policies\Administrative Templates\Windows Components\Windows Update\Manage end user experience\Remove access to “Pause updates” feature
```
**Note:** This Group Policy path is provided by the Group Policy template `WindowsUpdate.admx/adml` that is included with the Microsoft Windows 10 Release 1809 &amp; Server 2019 Administrative Templates (or newer).</t>
  </si>
  <si>
    <t>Users will not be able to select the "Pause updates" option in Windows Update to prevent updates from being installed on a system.</t>
  </si>
  <si>
    <t>This policy removes access to "Pause updates" feature.
The recommended state for this setting is: `Enabled`.</t>
  </si>
  <si>
    <t>18.10.92.2.3</t>
  </si>
  <si>
    <t>Navigate to the UI Path articulated in the Remediation section and confirm it is set as prescribed. This group policy setting is backed by the following registry location with a `REG_DWORD` value of `0`.
 ```
HKLM\SOFTWARE\Policies\Microsoft\Windows\WindowsUpdate\AU:ScheduledInstallDay
```</t>
  </si>
  <si>
    <t>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</si>
  <si>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If `4 - Auto download and schedule the install` is selected in recommendation _'Configure Automatic Updates'_, critical operating system updates and service packs will automatically download every day (at 3:00 A.M., by default).</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</si>
  <si>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the recommendation _'Configure Automatic Updates'_. It will have no impact if any other option is selected.</t>
  </si>
  <si>
    <t>18.10.92.2.2</t>
  </si>
  <si>
    <t>Navigate to the UI Path articulated in the Remediation section and confirm it is set as prescribed. This group policy setting is backed by the following registry location with a `REG_DWORD` value of `0`.
 ```
HKLM\SOFTWARE\Policies\Microsoft\Windows\WindowsUpdate\AU:NoAutoUpdate
```</t>
  </si>
  <si>
    <t>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</si>
  <si>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Critical operating system updates and service packs will be installed as necessary.</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</si>
  <si>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third--party solution for patching may choose to exempt themselves from this recommendation, and instead configure it to `Disabled` so that the native Windows Update mechanism does not interfere with the third--party patching process.</t>
  </si>
  <si>
    <t>Navigate to the UI Path articulated in the Remediation section and confirm it is set as prescribed. This group policy setting is backed by the following registry location with a `REG_DWORD` value of `0`.
 ```
HKLM\SOFTWARE\Policies\Microsoft\Windows\WindowsUpdate\AU:NoAutoRebootWithLoggedOnUsers
```</t>
  </si>
  <si>
    <t>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</si>
  <si>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</si>
  <si>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18.10.92.1.1</t>
  </si>
  <si>
    <t>18.10.92.1</t>
  </si>
  <si>
    <t>Navigate to the UI Path articulated in the Remediation section and confirm it is set as prescribed. This group policy setting is backed 
by the following registry location with a `REG_DWORD` value of `1`.
```
HKLM\SOFTWARE\Policies\Microsoft\Windows Defender Security Center\App and Browser protection:DisallowExploitProtectionOverride
```</t>
  </si>
  <si>
    <t>To establish the recommended configuration via GP, set the following UI path to `Enabled`:
```
Computer Configuration\Policies\Administrative Templates\Windows Components\Windows Security\App and browser protection\Prevent users from modifying settings
```
**Note:** This Group Policy path is provided by the Group Policy template `WindowsDefenderSecurityCenter.admx/adml` that is included with the Microsoft Windows 10 Release 1709 Administrative Templates (or newer).</t>
  </si>
  <si>
    <t>Local users cannot make changes in the Exploit protection settings area.</t>
  </si>
  <si>
    <t>This policy setting prevent users from making changes to the Exploit protection settings area in the Windows Security settings.
The recommended state for this setting is: `Enabled`.</t>
  </si>
  <si>
    <t>18.10.91.2.1</t>
  </si>
  <si>
    <t>Navigate to the UI Path articulated in the Remediation section and confirm it is set as prescribed. This group policy setting is backed by the following registry location with a `REG_DWORD` value of `0`.
```
HKLM\SOFTWARE\Policies\Microsoft\Windows\Sandbox:AllowNetworking
```</t>
  </si>
  <si>
    <t>To establish the recommended configuration via GP, set the following UI path to `Disabled`:
```
Computer Configuration\Policies\Administrative Templates\Windows Components\Windows Sandbox\Allow networking in Windows Sandbox
```
**Note:** This Group Policy path is provided by the Group Policy template `WindowsSandbox.admx/adml` that is included with the Microsoft Windows 11 Release 21H2 Administrative Templates (or newer).</t>
  </si>
  <si>
    <t>Network access to/from the Windows Sandbox will be disabled. Therefore, files will not be able to be moved to/from the Windows Sandbox via the network.</t>
  </si>
  <si>
    <t>This policy setting enables or disables networking in the Windows Sandbox. Networking is achieved by creating a virtual switch on the host, and connecting the Windows Sandbox to it via a virtual Network Interface Card (NIC).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</si>
  <si>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18.10.90.2</t>
  </si>
  <si>
    <t>18.10.90</t>
  </si>
  <si>
    <t>Navigate to the UI Path articulated in the Remediation section and confirm it is set as prescribed. This group policy setting is backed 
by the following registry location with a `REG_DWORD` value of `0`.
```
HKLM\SOFTWARE\Policies\Microsoft\Windows\Sandbox:AllowClipboardRedirection
```</t>
  </si>
  <si>
    <t>To establish the recommended configuration via GP, set the following UI path to `Disabled`:
```
Computer Configuration\Policies\Administrative Templates\Windows Components\Windows Sandbox\Allow clipboard sharing with Windows Sandbox
```
**Note:** This Group Policy path is provided by the Group Policy template `WindowsSandbox.admx/adml` that is included with the Microsoft Windows 11 Release 21H2 Administrative Templates (or newer).</t>
  </si>
  <si>
    <t>The copy and paste function to/from the Windows Sandbox will be disabled. Therefore, files will not be able to be moved to/from the Windows Sandbox via the clipboard.</t>
  </si>
  <si>
    <t>This policy setting enables or disables clipboard sharing with the Windows Sandbox.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</si>
  <si>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18.10.90.1</t>
  </si>
  <si>
    <t>Navigate to the UI Path articulated in the Remediation section and confirm it is set as prescribed. This group policy setting is backed 
by the following registry location with a `REG_DWORD` value of `1`.
 ```
HKLM\SOFTWARE\Policies\Microsoft\Windows\WinRM\Service:DisableRunAs
```</t>
  </si>
  <si>
    <t>To establish the recommended configuration via GP, set the following UI path to `Enabled`:
```
Computer Configuration\Policies\Administrative Templates\Windows Components\Windows Remote Management (WinRM)\WinRM Service\Disallow WinRM from storing RunAs credentials
```
**Note:** This Group Policy path is provided by the Group Policy template `WindowsRemoteManagement.admx/adml` that is included with the Microsoft Windows 8.0 &amp; Server 2012 (non-R2) Administrative Templates (or newer).</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</si>
  <si>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</si>
  <si>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</si>
  <si>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18.10.88.2.4</t>
  </si>
  <si>
    <t>18.10.88.2</t>
  </si>
  <si>
    <t>Navigate to the UI Path articulated in the Remediation section and confirm it is set as prescribed. This group policy setting is backed 
by the following registry location with a `REG_DWORD` value of `0`.
 ```
HKLM\SOFTWARE\Policies\Microsoft\Windows\WinRM\Service:AllowUnencryptedTraffic
```</t>
  </si>
  <si>
    <t>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</si>
  <si>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This policy setting allows you to manage whether the Windows Remote Management (WinRM) service sends and receives unencrypted messages over the network.
The recommended state for this setting is: `Disabled`.</t>
  </si>
  <si>
    <t>18.10.88.2.3</t>
  </si>
  <si>
    <t>Navigate to the UI Path articulated in the Remediation section and confirm it is set as prescribed. This group policy setting is backed 
by the following registry location with a `REG_DWORD` value of `0`.
 ```
HKLM\SOFTWARE\Policies\Microsoft\Windows\WinRM\Service:AllowBasic
```</t>
  </si>
  <si>
    <t>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</si>
  <si>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This policy setting allows you to manage whether the Windows Remote Management (WinRM) service accepts Basic authentication from a remote client.
The recommended state for this setting is: `Disabled`.</t>
  </si>
  <si>
    <t>18.10.88.2.1</t>
  </si>
  <si>
    <t>Navigate to the UI Path articulated in the Remediation section and confirm it is set as prescribed. This group policy setting is backed 
by the following registry location with a `REG_DWORD` value of `0`.
 ```
HKLM\SOFTWARE\Policies\Microsoft\Windows\WinRM\Client:AllowDigest
```</t>
  </si>
  <si>
    <t>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</si>
  <si>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The WinRM client will not use Digest authentication.</t>
  </si>
  <si>
    <t>This policy setting allows you to manage whether the Windows Remote Management (WinRM) client will not use Digest authentication.
The recommended state for this setting is: `Enabled`.</t>
  </si>
  <si>
    <t>18.10.88.1.3</t>
  </si>
  <si>
    <t>18.10.88.1</t>
  </si>
  <si>
    <t>Navigate to the UI Path articulated in the Remediation section and confirm it is set as prescribed. This group policy setting is backed 
by the following registry location with a `REG_DWORD` value of `0`.
 ```
HKLM\SOFTWARE\Policies\Microsoft\Windows\WinRM\Client:AllowUnencryptedTraffic
```</t>
  </si>
  <si>
    <t>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</si>
  <si>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This policy setting allows you to manage whether the Windows Remote Management (WinRM) client sends and receives unencrypted messages over the network.
The recommended state for this setting is: `Disabled`.</t>
  </si>
  <si>
    <t>18.10.88.1.2</t>
  </si>
  <si>
    <t>Navigate to the UI Path articulated in the Remediation section and confirm it is set as prescribed. This group policy setting is backed 
by the following registry location with a `REG_DWORD` value of `0`.
 ```
HKLM\SOFTWARE\Policies\Microsoft\Windows\WinRM\Client:AllowBasic
```</t>
  </si>
  <si>
    <t>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</si>
  <si>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This policy setting allows you to manage whether the Windows Remote Management (WinRM) client uses Basic authentication.
The recommended state for this setting is: `Disabled`.</t>
  </si>
  <si>
    <t>18.10.88.1.1</t>
  </si>
  <si>
    <t>Navigate to the UI Path articulated in the Remediation section and confirm it is set as prescribed. This group policy setting is backed 
by the following registry location with a `REG_DWORD` value of `1`.
```
HKLM\SOFTWARE\Microsoft\Windows\CurrentVersion\Policies\System:DisableAutomaticRestartSignOn
```</t>
  </si>
  <si>
    <t>To establish the recommended configuration via GP, set the following UI path to `Disabled`:
```
Computer Configuration\Policies\Administrative Templates\Windows Components\Windows Logon Options\Sign-in and lock last interactive user automatically after a restart
```
**Note:** This Group Policy path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</si>
  <si>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The device does not store the user's credentials for automatic sign-in after a Windows Update restart. The users' lock screen apps are not restarted after the system restarts. The user is required to present the logon credentials in order to proceed after restart.</t>
  </si>
  <si>
    <t>This policy setting controls whether a device will automatically sign-in the last interactive user after Windows Update restarts the system.
The recommended state for this setting is: `Disabled`.</t>
  </si>
  <si>
    <t>Navigate to the UI Path articulated in the Remediation section and confirm it is set as prescribed. This group policy setting is backed 
by the following registry location with a `REG_DWORD` value of `0`.
```
HKLM\SOFTWARE\Microsoft\Windows\CurrentVersion\Policies\System:EnableMPR
```</t>
  </si>
  <si>
    <t>To establish the recommended configuration via GP, set the following UI path to `Disabled`:
```
Computer Configuration\Policies\Administrative Templates\Windows Components\Windows Logon Options\Enable MPR notifications for the system
```
**Note:** This Group Policy path is provided by the Group Policy template `WinLogon.admx/adml` that is included with the Microsoft Windows 11 Release 22H2 Administrative Templates v1.0 (or newer).</t>
  </si>
  <si>
    <t>`Winlogon` will not send Multiple Provider Router (MPR) notifications on the system.</t>
  </si>
  <si>
    <t>This policy setting controls whether `winlogon` sends Multiple Provider Router (MPR) notifications. MPR handles communication between the Windows operating system and the installed network providers. MPR checks the registry to determine which providers are installed on the system and the order they are cycled through.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</si>
  <si>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HKLM\SOFTWARE\Policies\Microsoft\Windows\Installer:AlwaysInstallElevated
```</t>
  </si>
  <si>
    <t>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</si>
  <si>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HKLM\SOFTWARE\Policies\Microsoft\Windows\Installer:EnableUserControl
```</t>
  </si>
  <si>
    <t>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</si>
  <si>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</si>
  <si>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18.10.80.1</t>
  </si>
  <si>
    <t>Navigate to the UI Path articulated in the Remediation section and confirm it is set as prescribed. This group policy setting is backed by the following registry location with a `REG_DWORD` value of `0` or `1`.
```
HKLM\SOFTWARE\Policies\Microsoft\WindowsInkWorkspace:AllowWindowsInkWorkspace
```</t>
  </si>
  <si>
    <t>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is provided by the Group Policy template `WindowsInkWorkspace.admx/adml` that is included with the Microsoft Windows 10 Release 1607 &amp; Server 2016 Administrative Templates (or newer).</t>
  </si>
  <si>
    <t>Windows Ink Workspace will not be permitted above the lock screen.</t>
  </si>
  <si>
    <t>This policy setting determines whether Windows Ink items are allowed above the lock screen.
The recommended state for this setting is: `Enabled: On, but disallow access above lock` OR `Enabled: Disabled`.</t>
  </si>
  <si>
    <t>18.10.79.2</t>
  </si>
  <si>
    <t>Navigate to the UI Path articulated in the Remediation section and confirm it is set as prescribed. This group policy setting is backed 
by the following registry location with a `REG_DWORD` value of `0`.
```
HKLM\SOFTWARE\Policies\Microsoft\Windows\GameDVR:AllowGameDVR
```</t>
  </si>
  <si>
    <t>To establish the recommended configuration via GP, set the following UI path to `Disabled:`
```
Computer Configuration\Policies\Administrative Templates\Windows Components\Windows Game Recording and Broadcasting\Enables or disables Windows Game Recording and Broadcasting
```
**Note:** This Group Policy path is provided by the Group Policy template `GameDVR.admx/adml` that is included with the Microsoft Windows 10 RTM (Release 1507) Administrative Templates (or newer).</t>
  </si>
  <si>
    <t>Windows Game Recording will not be allowed.</t>
  </si>
  <si>
    <t>This setting enables or disables the Windows Game Recording and Broadcasting features.
The recommended state for this setting is: `Disabled`.</t>
  </si>
  <si>
    <t>18.10.77.1</t>
  </si>
  <si>
    <t>18.10.77</t>
  </si>
  <si>
    <t>Navigate to the UI Path articulated in the Remediation section and confirm it is set as prescribed. This group policy setting is backed by the following registry locations with a `REG_DWORD` value of `1` (EnableSmartScreen) and `REG_SZ` value of `Block` (ShellSmartScreenLevel).
```
HKLM\SOFTWARE\Policies\Microsoft\Windows\System:EnableSmartScreen
HKLM\SOFTWARE\Policies\Microsoft\Windows\System:ShellSmartScreenLevel
```</t>
  </si>
  <si>
    <t>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</si>
  <si>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Users will be warned and prevented from running unrecognized programs downloaded from the Internet.</t>
  </si>
  <si>
    <t>This policy setting allows you to manage the behavior of Windows Defender SmartScreen. Windows Defender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</si>
  <si>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18.10.75.2.1</t>
  </si>
  <si>
    <t>18.10.75.2</t>
  </si>
  <si>
    <t>Navigate to the UI Path articulated in the Remediation section and confirm it is set as prescribed. This group policy setting is backed 
by the following registry location with a `REG_DWORD` value of `0`.
```
HKLM\SOFTWARE\Policies\Microsoft\Dsh:AllowNewsAndInterests
```</t>
  </si>
  <si>
    <t>To establish the recommended configuration via GP, set the following UI path to `Disabled`:
```
Computer Configuration\Policies\Administrative Templates\Windows Components\Widgets\Allow widgets
```
**Note:** This Group Policy path is provided by the Group Policy template `NewsAndInterests.admx/adml` that is included with the Microsoft Windows 11 Release 21H2 Administrative Templates (or newer).</t>
  </si>
  <si>
    <t>The Widgets feature on the Windows taskbar will not be available on the device.</t>
  </si>
  <si>
    <t>This policy setting specifies whether the Widgets feature is allowed on the device. The Widgets feature provides information such as, weather, news, sports, stocks, traffic, and entertainment (not an inclusive list). 
The recommended state for this setting is: `Disabled`.</t>
  </si>
  <si>
    <t>18.10.71.1</t>
  </si>
  <si>
    <t>18.10.71</t>
  </si>
  <si>
    <t>Navigate to the UI Path articulated in the Remediation section and confirm it is set as prescribed. This group policy setting is backed 
by the following registry location with a `REG_DWORD` value of `1`.
 ```
HKLM\SOFTWARE\Policies\Microsoft\WindowsStore:DisableOSUpgrade
```</t>
  </si>
  <si>
    <t>To establish the recommended configuration via GP, set the following UI path to `Enabled:`
```
Computer Configuration\Policies\Administrative Templates\Windows Components\Store\Turn off the offer to update to the latest version of Windows
```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</si>
  <si>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The Microsoft Store application will not offer updates to the latest version of Windows.</t>
  </si>
  <si>
    <t>Enables or disables the Microsoft Store offer to update to the latest version of Windows.
The recommended state for this setting is: `Enabled`.</t>
  </si>
  <si>
    <t>18.10.65.4</t>
  </si>
  <si>
    <t>18.10.65</t>
  </si>
  <si>
    <t>Navigate to the UI Path articulated in the Remediation section and confirm it is set as prescribed. This group policy setting is backed by the following registry location with a `REG_DWORD` value of `4`.
```
HKLM\SOFTWARE\Policies\Microsoft\WindowsStore:AutoDownload
```</t>
  </si>
  <si>
    <t>To establish the recommended configuration via GP, set the following UI path to `Disabled:`
```
Computer Configuration\Policies\Administrative Templates\Windows Components\Store\Turn off Automatic Download and Install of updates
```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</si>
  <si>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This setting enables or disables the automatic download and installation of Microsoft Store app updates.
The recommended state for this setting is: `Disabled`.</t>
  </si>
  <si>
    <t>18.10.65.3</t>
  </si>
  <si>
    <t>Navigate to the UI Path articulated in the Remediation section and confirm it is set as prescribed. This group policy setting is backed 
by the following registry location with a `REG_DWORD` value of `1`.
 ```
HKLM\SOFTWARE\Policies\Microsoft\WindowsStore:RequirePrivateStoreOnly
```</t>
  </si>
  <si>
    <t>To establish the recommended configuration via GP, set the following UI path to `Enabled`:
```
Computer Configuration\Policies\Administrative Templates\Windows Components\Store\Only display the private store within the Microsoft Store
```
**Note:** This Group Policy path is provided by the Group Policy template `WindowsStore.admx/adml` that is included with the Microsoft Windows 10 Release 1607 Administrative Templates (or newer).
**Note #2:** In older Microsoft Windows Administrative Templates, this setting was initially named _Only display the private store within the Windows Store app_, but it was renamed starting with the Windows 10 Release 1803 Administrative Templates.</t>
  </si>
  <si>
    <t>Users will not be able to view the retail catalog in the Microsoft Store, but they will be able to view apps in the private store.</t>
  </si>
  <si>
    <t>This policy setting denies access to the retail catalog in the Microsoft Store, but displays the private store.
The recommended state for this setting is: `Enabled`.</t>
  </si>
  <si>
    <t>18.10.65.2</t>
  </si>
  <si>
    <t>Navigate to the UI Path articulated in the Remediation section and confirm it is set as prescribed. This group policy setting is backed 
by the following registry location with a `REG_DWORD` value of `0`.
```
HKLM\SOFTWARE\Policies\Microsoft\Windows\Windows Search:AllowSearchToUseLocation
```</t>
  </si>
  <si>
    <t>To establish the recommended configuration via GP, set the following UI path to `Disabled`:
```
Computer Configuration\Policies\Administrative Templates\Windows Components\Search\Allow search and Cortana to use location
```
**Note:** This Group Policy path is provided by the Group Policy template `Search.admx/adml` that is included with the Microsoft Windows 10 RTM (Release 1507) Administrative Templates (or newer).</t>
  </si>
  <si>
    <t>Search and Cortana will not have access to location information.</t>
  </si>
  <si>
    <t>This policy setting specifies whether search and Cortana can provide location aware search and Cortana results.
The recommended state for this setting is: `Disabled`.</t>
  </si>
  <si>
    <t>18.10.58.6</t>
  </si>
  <si>
    <t>Navigate to the UI Path articulated in the Remediation section and confirm it is set as prescribed. This group policy setting is backed 
by the following registry location with a `REG_DWORD` value of `0`.
```
HKLM\SOFTWARE\Policies\Microsoft\Windows\Windows Search:AllowIndexingEncryptedStoresOrItems
```</t>
  </si>
  <si>
    <t>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</si>
  <si>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</si>
  <si>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18.10.58.5</t>
  </si>
  <si>
    <t>Navigate to the UI Path articulated in the Remediation section and confirm it is set as prescribed. This group policy setting is backed 
by the following registry location with a `REG_DWORD` value of `0`.
```
HKLM\SOFTWARE\Policies\Microsoft\Windows\Windows Search:AllowCortanaAboveLock
```</t>
  </si>
  <si>
    <t>To establish the recommended configuration via GP, set the following UI path to `Disabled`:
```
Computer Configuration\Policies\Administrative Templates\Windows Components\Search\Allow Cortana above lock screen
```
**Note:** This Group Policy path is provided by the Group Policy template `Search.admx/adml` that is included with the Microsoft Windows 10 Release 1607 &amp; Server 2016 Administrative Templates (or newer).</t>
  </si>
  <si>
    <t>The system will need to be unlocked for the user to interact with Cortana using speech.</t>
  </si>
  <si>
    <t>This policy setting determines whether or not the user can interact with Cortana using speech while the system is locked.
The recommended state for this setting is: `Disabled`.</t>
  </si>
  <si>
    <t>18.10.58.4</t>
  </si>
  <si>
    <t>Navigate to the UI Path articulated in the Remediation section and confirm it is set as prescribed. This group policy setting is backed 
by the following registry location with a `REG_DWORD` value of `0`.
```
HKLM\SOFTWARE\Policies\Microsoft\Windows\Windows Search:AllowCortana
```</t>
  </si>
  <si>
    <t>To establish the recommended configuration via GP, set the following UI path to `Disabled`:
```
Computer Configuration\Policies\Administrative Templates\Windows Components\Search\Allow Cortana
```
**Note:** This Group Policy path is provided by the Group Policy template `Search.admx/adml` that is included with the Microsoft Windows 10 RTM (Release 1507) Administrative Templates (or newer).</t>
  </si>
  <si>
    <t>Cortana will be turned off. Users will still be able to use search to find things on the device and on the Internet.</t>
  </si>
  <si>
    <t>This policy setting specifies whether Cortana is allowed on the device.
The recommended state for this setting is: `Disabled`.</t>
  </si>
  <si>
    <t>18.10.58.3</t>
  </si>
  <si>
    <t>Navigate to the UI Path articulated in the Remediation section and confirm it is set as prescribed. This group policy setting is backed 
by the following registry location with a `REG_DWORD` value of `1`.
 ```
HKLM\SOFTWARE\Policies\Microsoft\Internet Explorer\Feeds:DisableEnclosureDownload
```</t>
  </si>
  <si>
    <t>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</si>
  <si>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Users cannot set the Feed Sync Engine to download an enclosure through the Feed property page. Developers cannot change the download setting through feed APIs.</t>
  </si>
  <si>
    <t>This policy setting prevents the user from having enclosures (file attachments) downloaded from an RSS feed to the user's computer.
The recommended state for this setting is: `Enabled`.</t>
  </si>
  <si>
    <t>18.10.57.1</t>
  </si>
  <si>
    <t>18.10.57</t>
  </si>
  <si>
    <t>Navigate to the UI Path articulated in the Remediation section and confirm it is set as prescribed. This group policy setting is backed 
by the following registry location with a `REG_DWORD` value of `1`.
 ```
HKLM\SOFTWARE\Policies\Microsoft\Windows NT\Terminal Services:DeleteTempDirsOnExit
```</t>
  </si>
  <si>
    <t>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</si>
  <si>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This policy setting specifies whether Remote Desktop Services retains a user's per-session temporary folders at logoff.
The recommended state for this setting is: `Disabled`.</t>
  </si>
  <si>
    <t>18.10.56.3.11.1</t>
  </si>
  <si>
    <t>18.10.56.3.11</t>
  </si>
  <si>
    <t>Navigate to the UI Path articulated in the Remediation section and confirm it is set as prescribed. This group policy setting is backed by the following registry location with a `REG_DWORD` value of `3`.
```
HKLM\SOFTWARE\Policies\Microsoft\Windows NT\Terminal Services:MinEncryptionLevel
```</t>
  </si>
  <si>
    <t>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</si>
  <si>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</si>
  <si>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18.10.56.3.9.5</t>
  </si>
  <si>
    <t>18.10.56.3.9</t>
  </si>
  <si>
    <t>Navigate to the UI Path articulated in the Remediation section and confirm it is set as prescribed. This group policy setting is backed 
by the following registry location with a `REG_DWORD` value of `1`.
```
HKLM\SOFTWARE\Policies\Microsoft\Windows NT\Terminal Services:UserAuthentication
```</t>
  </si>
  <si>
    <t>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</si>
  <si>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</si>
  <si>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This policy setting allows you to specify whether to require user authentication for remote connections to the RD Session Host server by using Network Level Authentication. 
The recommended state for this setting is: `Enabled`.</t>
  </si>
  <si>
    <t>18.10.56.3.9.4</t>
  </si>
  <si>
    <t>Navigate to the UI Path articulated in the Remediation section and confirm it is set as prescribed. This group policy setting is backed 
by the following registry location with a `REG_DWORD` value of `2`.
```
HKLM\SOFTWARE\Policies\Microsoft\Windows NT\Terminal Services:SecurityLayer
```</t>
  </si>
  <si>
    <t>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</si>
  <si>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workstation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</si>
  <si>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</si>
  <si>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18.10.56.3.9.3</t>
  </si>
  <si>
    <t>Navigate to the UI Path articulated in the Remediation section and confirm it is set as prescribed. This group policy setting is backed 
by the following registry location with a `REG_DWORD` value of `1`.
 ```
HKLM\SOFTWARE\Policies\Microsoft\Windows NT\Terminal Services:fEncryptRPCTraffic
```</t>
  </si>
  <si>
    <t>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</si>
  <si>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Remote Desktop Services accepts requests from RPC clients that support secure requests, and does not allow unsecured communication with untrusted clients.</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</si>
  <si>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</si>
  <si>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18.10.56.3.9.2</t>
  </si>
  <si>
    <t>Navigate to the UI Path articulated in the Remediation section and confirm it is set as prescribed. This group policy setting is backed 
by the following registry location with a `REG_DWORD` value of `1`.
 ```
HKLM\SOFTWARE\Policies\Microsoft\Windows NT\Terminal Services:fPromptForPassword
```</t>
  </si>
  <si>
    <t>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</si>
  <si>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Users cannot automatically log on to Remote Desktop Services by supplying their passwords in the Remote Desktop Connection client. They will be prompted for a password to log on.</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</si>
  <si>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</si>
  <si>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18.10.56.3.9.1</t>
  </si>
  <si>
    <t>Navigate to the UI Path articulated in the Remediation section and confirm it is set as prescribed. This group policy setting is backed 
by the following registry location with a `REG_DWORD` value of `1`.
 ```
HKLM\SOFTWARE\Policies\Microsoft\Windows NT\Terminal Services:fDisableCdm
```</t>
  </si>
  <si>
    <t>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</si>
  <si>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Drive redirection will not be possible. In most situations, traditional network drive mapping to file shares (including administrative shares) performed manually by the connected user will serve as a capable substitute to still allow file transfers when needed.</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</si>
  <si>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</si>
  <si>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18.10.56.3.3.3</t>
  </si>
  <si>
    <t>18.10.56.3.3</t>
  </si>
  <si>
    <t>Navigate to the UI Path articulated in the Remediation section and confirm it is set as prescribed. This group policy setting is backed by the following registry location with a `REG_DWORD` value of `1`.
 ```
HKLM\SOFTWARE\Policies\Microsoft\Windows NT\Terminal Services:DisablePasswordSaving
```</t>
  </si>
  <si>
    <t>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</si>
  <si>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The password saving checkbox will be disabled for Remote Desktop clients and users will not be able to save passwords.</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</si>
  <si>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</si>
  <si>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18.10.56.2.2</t>
  </si>
  <si>
    <t>18.10.56.2</t>
  </si>
  <si>
    <t>Navigate to the UI Path articulated in the Remediation section and confirm it is set as prescribed. This group policy setting is backed by the following registry location with a `REG_DWORD` value of `1`.
```
HKLM\SOFTWARE\Policies\Microsoft\Windows\OneDrive:DisableFileSyncNGSC
```</t>
  </si>
  <si>
    <t>To establish the recommended configuration via GP, set the following UI path to `Enabled`:
```
Computer Configuration\Policies\Administrative Templates\Windows Components\OneDrive\Prevent the usage of OneDrive for file storage
```
**Note:** This Group Policy path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</si>
  <si>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</si>
  <si>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This policy setting lets you prevent apps and features from working with files on OneDrive using the Next Generation Sync Client.
The recommended state for this setting is: `Enabled`.</t>
  </si>
  <si>
    <t>18.10.50.1</t>
  </si>
  <si>
    <t>18.10.50</t>
  </si>
  <si>
    <t>Navigate to the UI Path articulated in the Remediation section and confirm it is set as prescribed. This group policy setting is backed by the following registry location with a `REG_DWORD` value of `0`.
```
HKLM\SOFTWARE\Policies\Microsoft\Windows Defender\Scan:DisableEmailScanning
```</t>
  </si>
  <si>
    <t>To establish the recommended configuration via GP, set the following UI path to `Enabled`:
```
Computer Configuration\Policies\Administrative Templates\Windows Components\Microsoft Defender Antivirus\Scan\Turn on e-mail scanning
```
**Note:** This Group Policy path is provided by the Group Policy template `WindowsDefender.admx/adml` that is included with the Microsoft Windows 8.1 &amp; Server 2012 R2 Administrative Templates (or newer).</t>
  </si>
  <si>
    <t>E-mail scanning by Microsoft Defender Antivirus will be enabled.</t>
  </si>
  <si>
    <t>This policy setting configures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</si>
  <si>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18.10.42.13.3</t>
  </si>
  <si>
    <t>18.10.42.13</t>
  </si>
  <si>
    <t>Navigate to the UI Path articulated in the Remediation section and confirm it is set as prescribed. This group policy setting is backed by the following registry location with a `REG_DWORD` value of `0`.
```
HKLM\SOFTWARE\Policies\Microsoft\Windows Defender\Scan:DisableRemovableDriveScanning
```</t>
  </si>
  <si>
    <t>To establish the recommended configuration via GP, set the following UI path to `Enabled`:
```
Computer Configuration\Policies\Administrative Templates\Windows Components\Microsoft Defender Antivirus\Scan\Scan removable drives
```
**Note:** This Group Policy path is provided by the Group Policy template `WindowsDefender.admx/adml` that is included with the Microsoft Windows 8.1 &amp; Server 2012 R2 Administrative Templates (or newer).</t>
  </si>
  <si>
    <t>Removable drives will be scanned during any type of scan by Microsoft Defender Antivirus.</t>
  </si>
  <si>
    <t>This policy setting manages whether or not to scan for malicious software and unwanted software in the contents of removable drives, such as USB flash drives, when running a full scan.
The recommended state for this setting is: `Enabled`.</t>
  </si>
  <si>
    <t>18.10.42.13.2</t>
  </si>
  <si>
    <t>Navigate to the UI Path articulated in the Remediation section and confirm it is set as prescribed. This group policy setting is backed by the following registry location with a `REG_DWORD` value of `0`.
```
HKLM\SOFTWARE\Policies\Microsoft\Windows Defender\Scan:DisablePackedExeScanning
```</t>
  </si>
  <si>
    <t>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</si>
  <si>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None - This is the default behavior.</t>
  </si>
  <si>
    <t>This policy setting manages whether or not Microsoft Defender Antivirus scans packed executables. Packed executables are executable files that contain compressed code.
The recommended state for this setting is: `Enabled`.</t>
  </si>
  <si>
    <t>18.10.42.13.1</t>
  </si>
  <si>
    <t>Navigate to the UI Path articulated in the Remediation section and confirm it is set as prescribed. This group policy setting is backed by the following registry location with a `REG_DWORD` value of `0`.
```
HKLM\SOFTWARE\Policies\Microsoft\Windows Defender\Real-Time Protection:DisableScriptScanning
```</t>
  </si>
  <si>
    <t>To establish the recommended configuration via GP, set the following UI path to `Enabled`:
```
Computer Configuration\Policies\Administrative Templates\Windows Components\Microsoft Defender Antivirus\Real-Time Protection\Turn on script scanning
```
**Note:** This Group Policy path is provided by the Group Policy template `WindowsDefender.admx/adml` that is included with the Microsoft Windows 11 Release 21H2 Administrative Templates (or newer).</t>
  </si>
  <si>
    <t>This policy setting allows script scanning to be turned on/off. Script scanning intercepts scripts then scans them before they are executed on the system. 
The recommended state for this setting is: `Enabled`.</t>
  </si>
  <si>
    <t>18.10.42.10.4</t>
  </si>
  <si>
    <t>18.10.42.10</t>
  </si>
  <si>
    <t>Navigate to the UI Path articulated in the Remediation section and confirm it is set as prescribed. This group policy setting is backed by the following registry location with a `REG_DWORD` value of `0`.
```
HKLM\SOFTWARE\Policies\Microsoft\Windows Defender\Real-Time Protection:DisableBehaviorMonitoring
```</t>
  </si>
  <si>
    <t>To establish the recommended configuration via GP, set the following UI path to `Enabled`:
```
Computer Configuration\Policies\Administrative Templates\Windows Components\Microsoft Defender Antivirus\Real-Time Protection\Turn on behavior monitoring
```
**Note:** This Group Policy path is provided by the Group Policy template `WindowsDefender.admx/adml` that is included with the Microsoft Windows 8.1 &amp; Server 2012 R2 Administrative Templates (or newer).</t>
  </si>
  <si>
    <t>This policy setting allows you to configure behavior monitoring for Microsoft Defender Antivirus. 
The recommended state for this setting is: `Enabled`.</t>
  </si>
  <si>
    <t>18.10.42.10.3</t>
  </si>
  <si>
    <t>Navigate to the UI Path articulated in the Remediation section and confirm it is set as prescribed. This group policy setting is backed by the following registry location with a `REG_DWORD` value of `0`.
```
HKLM\SOFTWARE\Policies\Microsoft\Windows Defender\Real-Time Protection:DisableRealtimeMonitoring
```</t>
  </si>
  <si>
    <t>To establish the recommended configuration via GP, set the following UI path to `Disabled`:
```
Computer Configuration\Policies\Administrative Templates\Windows Components\Microsoft Defender Antivirus\Real-Time Protection\Turn off real-time protection
```
**Note:** This Group Policy path is provided by the Group Policy template `WindowsDefender.admx/adml` that is included with the Microsoft Windows 8.1 &amp; Server 2012 R2 Administrative Templates (or newer).</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</si>
  <si>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</si>
  <si>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18.10.42.10.2</t>
  </si>
  <si>
    <t>Navigate to the UI Path articulated in the Remediation section and confirm it is set as prescribed. This group policy setting is backed by the following registry location with a `REG_DWORD` value of `0`.
```
HKLM\SOFTWARE\Policies\Microsoft\Windows Defender\Real-Time Protection:DisableIOAVProtection
```</t>
  </si>
  <si>
    <t>To establish the recommended configuration via GP, set the following UI path to `Enabled`:
```
Computer Configuration\Policies\Administrative Templates\Windows Components\Microsoft Defender Antivirus\Real-Time Protection\Scan all downloaded files and attachments
```
**Note:** This Group Policy path is provided by the Group Policy template `WindowsDefender.admx/adml` that is included with the Microsoft Windows 8.1 &amp; Server 2012 R2 Administrative Templates (or newer).</t>
  </si>
  <si>
    <t>This policy setting configures scanning for all downloaded files and attachments.
The recommended state for this setting is: `Enabled`.</t>
  </si>
  <si>
    <t>18.10.42.10.1</t>
  </si>
  <si>
    <t>Navigate to the UI Path articulated in the Remediation section and confirm it is set as prescribed. This group policy setting is backed by the following registry location with a `REG_DWORD` value of `1`.
```
HKLM\SOFTWARE\Policies\Microsoft\Windows Defender\MpEngine:EnableFileHashComputation
```</t>
  </si>
  <si>
    <t>To establish the recommended configuration via GP, set the following UI path to `Enabled`:
```
Computer Configuration\Policies\Administrative Templates\Windows Components\Microsoft Defender Antivirus\MpEngine\Enable file hash computation feature
```
**Note:** This Group Policy path is provided by the Group Policy template `WindowsDefender.admx/adml` that is included with the Microsoft Windows 10 Release 1709 Administrative Templates (or newer).</t>
  </si>
  <si>
    <t>This setting could cause performance degradation during initial deployment and for users where new executable content is frequently being created (such as software developers), or where applications are frequently installed or updated.
For more information on this setting, please visit [Security baseline (FINAL): Windows 10 and Windows Server, version 2004 - Microsoft Tech Community - 1543631](https://techcommunity.microsoft.com/t5/microsoft-security-baselines/security-baseline-final-windows-10-and-windows-server-version/ba-p/1543631).
**Note:** The impact of this setting should be monitored closely during deployment to ensure user and system performance impact is within acceptable limits.</t>
  </si>
  <si>
    <t>This setting determines whether hash values are computed for files scanned by Microsoft Defender.
The recommended state for this setting is: `Enabled`.</t>
  </si>
  <si>
    <t>18.10.42.7.1</t>
  </si>
  <si>
    <t>18.10.42.7</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</si>
  <si>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Guard\Network Protection:EnableNetworkProtection
```</t>
  </si>
  <si>
    <t>To establish the recommended configuration via GP, set the following UI path to `Enabled: Block`:
```
Computer Configuration\Policies\Administrative Templates\Windows Components\Windows Defender Antivirus\Windows Defender Exploit Guard\Network Protection\Prevent users and apps from accessing dangerous websites
```
**Note:** This Group Policy path is provided by the Group Policy template `WindowsDefender.admx/adml` that is included with the Microsoft Windows 10 Release 1709 Administrative Templates (or newer).</t>
  </si>
  <si>
    <t>Users and applications will not be able to access dangerous domains.</t>
  </si>
  <si>
    <t>This policy setting controls Microsoft Defender Exploit Guard network protection. 
The recommended state for this setting is: `Enabled: Block`.</t>
  </si>
  <si>
    <t>18.10.42.6.3.1</t>
  </si>
  <si>
    <t>18.10.42.6.3</t>
  </si>
  <si>
    <t>Navigate to the UI Path articulated in the Remediation section and confirm it is set as prescribed. This group policy setting is backed by the following registry location with a `REG_SZ` value of `1` for each rule.
```
HKLM\SOFTWARE\Policies\Microsoft\Windows Defender\Windows Defender Exploit Guard\ASR\Rules:26190899-1602-49e8-8b27-eb1d0a1ce869
HKLM\SOFTWARE\Policies\Microsoft\Windows Defender\Windows Defender Exploit Guard\ASR\Rules:3b576869-a4ec-4529-8536-b80a7769e899
HKLM\SOFTWARE\Policies\Microsoft\Windows Defender\Windows Defender Exploit Guard\ASR\Rules:56a863a9-875e-4185-98a7-b882c64b5ce5
HKLM\SOFTWARE\Policies\Microsoft\Windows Defender\Windows Defender Exploit Guard\ASR\Rules:5beb7efe-fd9a-4556-801d-275e5ffc04cc
HKLM\SOFTWARE\Policies\Microsoft\Windows Defender\Windows Defender Exploit Guard\ASR\Rules:75668c1f-73b5-4cf0-bb93-3ecf5cb7cc84
HKLM\SOFTWARE\Policies\Microsoft\Windows Defender\Windows Defender Exploit Guard\ASR\Rules:7674ba52-37eb-4a4f-a9a1-f0f9a1619a2c
HKLM\SOFTWARE\Policies\Microsoft\Windows Defender\Windows Defender Exploit Guard\ASR\Rules:92e97fa1-2edf-4476-bdd6-9dd0b4dddc7b
HKLM\SOFTWARE\Policies\Microsoft\Windows Defender\Windows Defender Exploit Guard\ASR\Rules:9e6c4e1f-7d60-472f-ba1a-a39ef669e4b2
HKLM\SOFTWARE\Policies\Microsoft\Windows Defender\Windows Defender Exploit Guard\ASR\Rules:b2b3f03d-6a65-4f7b-a9c7-1c7ef74a9ba4
HKLM\SOFTWARE\Policies\Microsoft\Windows Defender\Windows Defender Exploit Guard\ASR\Rules:be9ba2d9-53ea-4cdc-84e5-9b1eeee46550
HKLM\SOFTWARE\Policies\Microsoft\Windows Defender\Windows Defender Exploit Guard\ASR\Rules:d3e037e1-3eb8-44c8-a917-57927947596d
HKLM\SOFTWARE\Policies\Microsoft\Windows Defender\Windows Defender Exploit Guard\ASR\Rules:d4f940ab-401b-4efc-aadc-ad5f3c50688a
HKLM\SOFTWARE\Policies\Microsoft\Windows Defender\Windows Defender Exploit Guard\ASR\Rules:e6db77e5-3df2-4cf1-b95a-636979351e5b
```</t>
  </si>
  <si>
    <t>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is provided by the Group Policy template `WindowsDefender.admx/adml` that is included with the Microsoft Windows 10 Release 1709 Administrative Templates (or newer).</t>
  </si>
  <si>
    <t>When a rule is triggered, a notification will be displayed from the Action Center.</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</si>
  <si>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`56a863a9-875e-4185-98a7-b882c64b5ce5 - 1` (Block abuse of exploited vulnerable signed drivers)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</si>
  <si>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18.10.42.6.1.2</t>
  </si>
  <si>
    <t>18.10.42.6.1</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</si>
  <si>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Guard\ASR:ExploitGuard_ASR_Rules
```</t>
  </si>
  <si>
    <t>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is provided by the Group Policy template `WindowsDefender.admx/adml` that is included with the Microsoft Windows 10 Release 1709 Administrative Templates (or newer).</t>
  </si>
  <si>
    <t>This policy setting controls the state for the Attack Surface Reduction (ASR) rules.
The recommended state for this setting is: `Enabled`.</t>
  </si>
  <si>
    <t>18.10.42.6.1.1</t>
  </si>
  <si>
    <t>Navigate to the UI Path articulated in the Remediation section and confirm it is set as prescribed. This group policy setting is backed by the following registry location with a `REG_DWORD` value of `0`.
```
HKLM\SOFTWARE\Policies\Microsoft\Windows Defender\Spynet:LocalSettingOverrideSpynetReporting
```</t>
  </si>
  <si>
    <t>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is provided by the Group Policy template `WindowsDefender.admx/adml` that is included with the Microsoft Windows 8.1 &amp; Server 2012 R2 Administrative Templates (or newer).</t>
  </si>
  <si>
    <t>This policy setting configures a local override for the configuration to join Microsoft Active Protection Service (MAPS), which Microsoft renamed to _Windows Defender Antivirus Cloud Protection Service_ and then _Microsoft Defender Antivirus Cloud Protection Service_. This setting can only be set by Group Policy.
The recommended state for this setting is: `Disabled`.</t>
  </si>
  <si>
    <t>18.10.42.5.1</t>
  </si>
  <si>
    <t>18.10.42.5</t>
  </si>
  <si>
    <t>Navigate to the UI Path articulated in the Remediation section and confirm it is set as prescribed. This group policy setting is backed by the following registry location with a `REG_DWORD` value of `0`.
```
HKLM\SOFTWARE\Policies\Microsoft\Windows Defender:DisableAntiSpyware
```</t>
  </si>
  <si>
    <t>To establish the recommended configuration via GP, set the following UI path to `Disabled`:
```
Computer Configuration\Policies\Administrative Templates\Windows Components\Microsoft Defender Antivirus\Turn off Microsoft Defender AntiVirus
```
**Note:** This Group Policy path is provided by the Group Policy template `WindowsDefender.admx/adml` that is included with all versions of the Microsoft Windows Administrative Templates.
**Note #2:** In older Microsoft Windows Administrative Templates, this setting was initially named _Turn off Windows Defender_, but it was renamed to _Windows Defender Antivirus_ starting with the Windows 10 Release 1703 Administrative Templates. It was again renamed to _Turn off Microsoft Defender Antivirus_ starting with the Windows 10 Release 2004 Administrative Templates.</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</si>
  <si>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</si>
  <si>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18.10.42.17</t>
  </si>
  <si>
    <t>Navigate to the UI Path articulated in the Remediation section and confirm it is set as prescribed. This group policy setting is backed by the following registry location with a `REG_DWORD` value of `1`.
```
HKLM\SOFTWARE\Policies\Microsoft\Windows Defender:PUAProtection
```</t>
  </si>
  <si>
    <t>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</si>
  <si>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Applications that are identified by Microsoft as PUA will be blocked at download and install time.</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</si>
  <si>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</si>
  <si>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18.10.42.16</t>
  </si>
  <si>
    <t>Navigate to the UI Path articulated in the Remediation section and confirm it is set as prescribed. This group policy setting is backed by the following registry location with a `REG_DWORD` value of `1`.
```
HKLM\SOFTWARE\Policies\Microsoft\MicrosoftAccount:DisableUserAuth
```</t>
  </si>
  <si>
    <t>To establish the recommended configuration via GP, set the following UI path to `Enabled:`
```
Computer Configuration\Policies\Administrative Templates\Windows Components\Microsoft accounts\Block all consumer Microsoft account user authentication
```
**Note:** This Group Policy path is provided by the Group Policy template `MSAPolicy.admx/adml` that is included with the Microsoft Windows 10 Release 1703 Administrative Templates (or newer).</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</si>
  <si>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</si>
  <si>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This setting determines whether applications and services on the device can utilize new consumer Microsoft account authentication via the Windows `OnlineID` and `WebAccountManager` APIs.
The recommended state for this setting is: `Enabled`.</t>
  </si>
  <si>
    <t>18.10.41.1</t>
  </si>
  <si>
    <t>18.10.41</t>
  </si>
  <si>
    <t>Navigate to the UI Path articulated in the Remediation section and confirm it is set as prescribed. This group policy setting is backed by the following registry location with a `REG_DWORD` value of `1`.
```
HKLM\SOFTWARE\Policies\Microsoft\Internet Explorer\Main:NotifyDisableIEOptions
```</t>
  </si>
  <si>
    <t>To establish the recommended configuration via GP, set the following UI path to `Enabled: Always`:
```
Computer Configuration\Policies\Administrative Templates\Windows Components\Internet Explorer\Disable Internet Explorer 11 as a standalone browser
```
**Note:** This Group Policy path is provided by the Group Policy template `InetRes.admx/adml` that is included with the Microsoft Windows 10 Release 21H1 Administrative Templates (or newer).</t>
  </si>
  <si>
    <t>Users will no longer be able to launch IE 11 and will be redirected to Microsoft Edge. 
**Note:** IE 11 is still supported on Windows 10 LTSC and Windows Server versions.
**Note #2:** On February 14, 2023, a [Microsoft Edge update](https://techcommunity.microsoft.com/t5/windows-it-pro-blog/internet-explorer-11-desktop-app-retirement-faq/ba-p/2366549) disabled IE 11 on Windows 10 (except those mentioned above).</t>
  </si>
  <si>
    <t>This policy setting restricts the launching of Internet Explorer as a standalone browser.
This setting performs the following actions when enabled: 
- Prevents Internet Explorer 11 from launching as a standalone browser.
- Restricts Internet Explorer´s usage to Microsoft Edge´s native _Internet Explorer mode_.
- Redirects all attempts at launching Internet Explorer 11 to Microsoft Edge Stable Channel browser.
- Overrides any other policies that redirect to Internet Explorer 11.
The recommended state for this setting is: `Enabled: Always`.</t>
  </si>
  <si>
    <t>18.10.34.1</t>
  </si>
  <si>
    <t>Navigate to the UI Path articulated in the Remediation section and confirm it is set as prescribed. This group policy setting is backed by the following registry location with a `REG_DWORD` value of `0`.
```
HKLM\SOFTWARE\Microsoft\Windows\CurrentVersion\Policies\Explorer:PreXPSP2ShellProtocolBehavior
```</t>
  </si>
  <si>
    <t>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</si>
  <si>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</si>
  <si>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18.10.28.4</t>
  </si>
  <si>
    <t>18.10.28</t>
  </si>
  <si>
    <t>Navigate to the UI Path articulated in the Remediation section and confirm it is set as prescribed. This group policy setting is backed by the following registry location with a `REG_DWORD` value of `0`.
```
HKLM\SOFTWARE\Policies\Microsoft\Windows\Explorer:NoHeapTerminationOnCorruption
```</t>
  </si>
  <si>
    <t>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</si>
  <si>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</si>
  <si>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18.10.28.3</t>
  </si>
  <si>
    <t>Navigate to the UI Path articulated in the Remediation section and confirm it is set as prescribed. This group policy setting is backed by the following registry location with a `REG_DWORD` value of `0`.
```
HKLM\SOFTWARE\Policies\Microsoft\Windows\Explorer:NoDataExecutionPrevention
```</t>
  </si>
  <si>
    <t>To establish the recommended configuration via GP, set the following UI path to `Disabled`:
```
Computer Configuration\Policies\Administrative Templates\Windows Components\File Explorer\Turn off Data Execution Prevention for Explorer
```
**Note:** This Group Policy path is provided by the Group Policy template `Explorer.admx/adml` that is included with the Microsoft Windows 7 &amp; Server 2008 R2 Administrative Templates (or newer).</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</si>
  <si>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</si>
  <si>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18.10.28.2</t>
  </si>
  <si>
    <t>Navigate to the UI Path articulated in the Remediation section and confirm it is set as prescribed. This group policy setting is backed by the following registry location with a `REG_DWORD` value of `32768` or greater.
```
HKLM\SOFTWARE\Policies\Microsoft\Windows\EventLog\System:MaxSize
```</t>
  </si>
  <si>
    <t>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</si>
  <si>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</si>
  <si>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</si>
  <si>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18.10.25.4.2</t>
  </si>
  <si>
    <t>18.10.25.4</t>
  </si>
  <si>
    <t>Navigate to the UI Path articulated in the Remediation section and confirm it is set as prescribed. This group policy setting is backed by the following registry location with a `REG_SZ` value of `0`.
```
HKLM\SOFTWARE\Policies\Microsoft\Windows\EventLog\System:Retention
```</t>
  </si>
  <si>
    <t>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</si>
  <si>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This policy setting controls Event Log behavior when the log file reaches its maximum size.
The recommended state for this setting is: `Disabled`.
**Note:** Old events may or may not be retained according to the _Backup log automatically when full_ policy setting.</t>
  </si>
  <si>
    <t>18.10.25.4.1</t>
  </si>
  <si>
    <t>Navigate to the UI Path articulated in the Remediation section and confirm it is set as prescribed. This group policy setting is backed by the following registry location with a `REG_DWORD` value of `32768` or greater.
```
HKLM\SOFTWARE\Policies\Microsoft\Windows\EventLog\Setup:MaxSize
```</t>
  </si>
  <si>
    <t>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</si>
  <si>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18.10.25.3.2</t>
  </si>
  <si>
    <t>18.10.25.3</t>
  </si>
  <si>
    <t>Navigate to the UI Path articulated in the Remediation section and confirm it is set as prescribed. This group policy setting is backed by the following registry location with a `REG_SZ` value of `0`.
```
HKLM\SOFTWARE\Policies\Microsoft\Windows\EventLog\Setup:Retention
```</t>
  </si>
  <si>
    <t>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</si>
  <si>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18.10.25.3.1</t>
  </si>
  <si>
    <t>Navigate to the UI Path articulated in the Remediation section and confirm it is set as prescribed. This group policy setting is backed by the following registry location with a `REG_DWORD` value of `196608` or greater.
```
HKLM\SOFTWARE\Policies\Microsoft\Windows\EventLog\Security:MaxSize
```</t>
  </si>
  <si>
    <t>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</si>
  <si>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</si>
  <si>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18.10.25.2.2</t>
  </si>
  <si>
    <t>18.10.25.2</t>
  </si>
  <si>
    <t>Navigate to the UI Path articulated in the Remediation section and confirm it is set as prescribed. This group policy setting is backed by the following registry location with a `REG_SZ` value of `0`.
```
HKLM\SOFTWARE\Policies\Microsoft\Windows\EventLog\Security:Retention
```</t>
  </si>
  <si>
    <t>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</si>
  <si>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18.10.25.2.1</t>
  </si>
  <si>
    <t>Navigate to the UI Path articulated in the Remediation section and confirm it is set as prescribed. This group policy setting is backed by the following registry location with a `REG_DWORD` value of `32768` or greater.
```
HKLM\SOFTWARE\Policies\Microsoft\Windows\EventLog\Application:MaxSize
```</t>
  </si>
  <si>
    <t>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</si>
  <si>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18.10.25.1.2</t>
  </si>
  <si>
    <t>18.10.25.1</t>
  </si>
  <si>
    <t>Navigate to the UI Path articulated in the Remediation section and confirm it is set as prescribed. This group policy setting is backed by the following registry location with a `REG_SZ` value of `0`.
 ```
HKLM\SOFTWARE\Policies\Microsoft\Windows\EventLog\Application:Retention
```</t>
  </si>
  <si>
    <t>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</si>
  <si>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18.10.25.1.1</t>
  </si>
  <si>
    <t>Navigate to the UI Path articulated in the Remediation section and confirm it is set as prescribed. This group policy setting is backed by the following registry location with a `REG_DWORD` value of `0`.
```
HKLM\SOFTWARE\Policies\Microsoft\Windows\AppInstaller:EnableMSAppInstallerProtocol
```</t>
  </si>
  <si>
    <t>To establish the recommended configuration via GP, set the following UI path to `Disabled`:
```
Computer Configuration\Policies\Administrative Templates\Windows Components\Desktop App Installer\Enable App Installer ms-appinstaller protocol
```
**Note:** This Group Policy path is provided by the Group Policy template `DesktopAppInstaller.admx/adml` that is included with the Microsoft Windows 11 Release 22H2 Administrative Templates v1.0 (or newer).</t>
  </si>
  <si>
    <t>Users will not have the ability to use the `ms-appinstaller` protocol to install applications by clicking a link on a website.</t>
  </si>
  <si>
    <t>This policy setting controls whether users can install packages from a website that is using the `ms-appinstaller` protocol. The `ms-appinstaller` protocol allows users to install an application by clicking a link on a website.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</si>
  <si>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HKLM\SOFTWARE\Policies\Microsoft\Windows\AppInstaller:EnableHashOverride
```</t>
  </si>
  <si>
    <t>To establish the recommended configuration via GP, set the following UI path to `Disabled`:
```
Computer Configuration\Policies\Administrative Templates\Windows Components\Desktop App Installer\Enable App Installer Hash Override
```
**Note:** This Group Policy path is provided by the Group Policy template `DesktopAppInstaller.admx/adml` that is included with the Microsoft Windows 11 Release 22H2 Administrative Templates v1.0 (or newer).</t>
  </si>
  <si>
    <t>Users will not have the ability to override the SHA256 security validation.</t>
  </si>
  <si>
    <t>This policy setting controls whether or not users can override the SHA256 security validation in the Windows Package Manager settings.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</si>
  <si>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HKLM\SOFTWARE\Policies\Microsoft\Windows\AppInstaller:EnableExperimentalFeatures
```</t>
  </si>
  <si>
    <t>To establish the recommended configuration via GP, set the following UI path to `Disabled`:
```
Computer Configuration\Policies\Administrative Templates\Windows Components\Desktop App Installer\Enable App Installer Experimental Features
```
**Note:** This Group Policy path is provided by the Group Policy template `DesktopAppInstaller.admx/adml` that is included with the Microsoft Windows 11 Release 22H2 Administrative Templates v1.0 (or newer).</t>
  </si>
  <si>
    <t>Users will not have access to experimental features in the command line tool, winget to discover, install, upgrade, remove, configure, or distribute applications.</t>
  </si>
  <si>
    <t>This policy setting controls whether users can enable experimental features in the Windows Package Manager.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</si>
  <si>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HKLM\SOFTWARE\Policies\Microsoft\Windows\AppInstaller:EnableAppInstaller
```</t>
  </si>
  <si>
    <t>To establish the recommended configuration via GP, set the following UI path to `Disabled`:
```
Computer Configuration\Policies\Administrative Templates\Windows Components\Desktop App Installer\Enable App Installer
```
**Note:** This Group Policy path is provided by the Group Policy template `DesktopAppInstaller.admx/adml` that is included with the Microsoft Windows 11 Release 22H2 Administrative Templates v1.0 (or newer).</t>
  </si>
  <si>
    <t>Users will not have access to the command line tool, `winget` to discover, install, upgrade, remove, configure, or distribute applications.</t>
  </si>
  <si>
    <t>This policy setting controls whether standard users have access to the Windows Package Manager. Windows Package Manager is a package manager solution that consists of a command line tool and set of services for installing applications on Microsoft Windows 10 and 11.
The recommended state for this setting is: `Disabled`.</t>
  </si>
  <si>
    <t>Navigate to the UI Path articulated in the Remediation section and confirm it is set as prescribed. This group policy setting is backed by the following registry location with a `REG_DWORD` value of anything _other than_ `3`.
```
HKLM\SOFTWARE\Policies\Microsoft\Windows\DeliveryOptimization:DODownloadMode
```</t>
  </si>
  <si>
    <t>To establish the recommended configuration via GP, set the following UI path to any value _other than_ `Enabled: Internet (3)`:
```
Computer Configuration\Policies\Administrative Templates\Windows Components\Delivery Optimization\Download Mode
```
**Note:** This Group Policy path is provided by the Group Policy template `DeliveryOptimization.admx/adml` that is included with the Microsoft Windows 10 RTM (Release 1507) Administrative Templates (or newer).</t>
  </si>
  <si>
    <t>Machines will not be able to download updates from peers on the Internet. If set to `Enabled: HTTP only (0)`, `Enabled: Simple (99)`, or `Enabled: Bypass (100)`, machines will not be able to download updates from other machines on the same LAN.</t>
  </si>
  <si>
    <t>This policy setting specifies the download method that Delivery Optimization can use in downloads of Windows Updates, Apps and App updates. The following methods are supported:
- 0 = HTTP only, no peering.
- 1 = HTTP blended with peering behind the same NAT.
- 2 = HTTP blended with peering across a private group. Peering occurs on devices in the same Active Directory Site (if exist) or the same domain by default. When this option is selected, peering will cross NATs. To create a custom group use Group ID in combination with Mode 2.
- 3 = HTTP blended with Internet Peering.
- 99 = Simple download mode with no peering. Delivery Optimization downloads using HTTP only and does not attempt to contact the Delivery Optimization cloud services.
- 100 = Bypass mode. Do not use Delivery Optimization and use BITS instead.
The recommended state for this setting is any value EXCEPT: `Enabled: Internet (3)`.
**Note:** The default on all SKUs other than Enterprise, Enterprise LTSB or Education is `Enabled: Internet (3)`, so on other SKUs, be sure to set this to a different value.</t>
  </si>
  <si>
    <t>Navigate to the UI Path articulated in the Remediation section and confirm it is set as prescribed. This group policy setting is backed by the following registry location with a `REG_DWORD` value of `0`.
```
HKLM\SOFTWARE\Policies\Microsoft\Windows\PreviewBuilds:AllowBuildPreview
```</t>
  </si>
  <si>
    <t>To establish the recommended configuration via GP, set the following UI path to `Disabled`:
```
Computer Configuration\Policies\Administrative Templates\Windows Components\Data Collection and Preview Builds\Toggle user control over Insider builds
```
**Note:** This Group Policy path is provided by the Group Policy template `AllowBuildPreview.admx/adml` that is included with the Microsoft Windows 10 RTM (Release 1507) Administrative Templates (or newer).</t>
  </si>
  <si>
    <t>The item "Get Insider builds" will be unavailable.</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</si>
  <si>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or Windows 10 Enterprise, up until Release 1703. For Release 1709 or newer, Microsoft encourages using the `Manage preview builds` setting (Section 18.10.92). We have kept this setting in the benchmark to ensure that any older builds of Windows 10 in the environment are still enforced.</t>
  </si>
  <si>
    <t>Navigate to the UI Path articulated in the Remediation section and confirm it is set as prescribed. This group policy setting is backed by the following registry location with a `REG_DWORD` value of `1`.
```
HKLM\SOFTWARE\Policies\Microsoft\Windows\DataCollection:LimitDumpCollection
```</t>
  </si>
  <si>
    <t>To establish the recommended configuration via GP, set the following UI path to `Enabled`.
```
Computer Configuration\Policies\Administrative Templates\Windows Components\Data Collection and Preview Builds\Limit Dump Collection
```
**Note:** This Group Policy path is provided by the Group Policy template `DataCollection.admx/adml` that is included with the Microsoft Windows 11 Release 21H2 Administrative Templates (or newer).</t>
  </si>
  <si>
    <t>Windows Error Reporting is limited to sending kernel mini and user mode triage memory dumps, reducing the risk of sending sensitive information to Microsoft.</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</si>
  <si>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</si>
  <si>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Navigate to the UI Path articulated in the Remediation section and confirm it is set as prescribed. This group policy setting is backed by the following registry location with a `REG_DWORD` value of `1`.
```
HKLM\SOFTWARE\Policies\Microsoft\Windows\DataCollection:LimitDiagnosticLogCollection
```</t>
  </si>
  <si>
    <t>To establish the recommended configuration via GP, set the following UI path to `Enabled`:
```
Computer Configuration\Policies\Administrative Templates\Windows Components\Data Collection and Preview Builds\Limit Diagnostic Log Collection
```
**Note:** This Group Policy path is provided by the Group Policy template `DataCollection.admx/adml` that is included with the Microsoft Windows 11 Release 21H2 Administrative Templates (or newer).</t>
  </si>
  <si>
    <t>Diagnostic logs and information such as crash dumps will not be collected for transmission to Microsoft.</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</si>
  <si>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</si>
  <si>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Navigate to the UI Path articulated in the Remediation section and confirm it is set as prescribed. This group policy setting is backed by the following registry location with a `REG_DWORD` value of `1`.
```
HKLM\SOFTWARE\Policies\Microsoft\Windows\DataCollection:EnableOneSettingsAuditing
```</t>
  </si>
  <si>
    <t>To establish the recommended configuration via GP, set the following UI path to `Enabled`:
```
Computer Configuration\Policies\Administrative Templates\Windows Components\Data Collection and Preview Builds\Enable OneSettings Auditing
```
**Note:** This Group Policy path is provided by the Group Policy template `DataCollection.admx/adml` that is included with the Microsoft Windows 11 Release 21H2 Administrative Templates (or newer).</t>
  </si>
  <si>
    <t>Windows will record attempts to connect with the OneSettings service to the `Applications and Services Logs\Microsoft\Windows\Privacy-Auditing\Operational` Event Log channel.</t>
  </si>
  <si>
    <t>This policy setting controls whether Windows records attempts to connect with the OneSettings service to the Event Log.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</si>
  <si>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HKLM\SOFTWARE\Policies\Microsoft\Windows\DataCollection:DoNotShowFeedbackNotifications
```</t>
  </si>
  <si>
    <t>To establish the recommended configuration via GP, set the following UI path to `Enabled`:
```
Computer Configuration\Policies\Administrative Templates\Windows Components\Data Collection and Preview Builds\Do not show feedback notifications
```
**Note:** This Group Policy path is provided by the Group Policy template `FeedbackNotifications.admx/adml` that is included with the Microsoft Windows 10 Release 1511 Administrative Templates (or newer).</t>
  </si>
  <si>
    <t>Users will no longer see feedback notifications through the Windows Feedback app.</t>
  </si>
  <si>
    <t>This policy setting allows an organization to prevent its devices from showing feedback questions from Microsoft.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</si>
  <si>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HKLM\SOFTWARE\Policies\Microsoft\Windows\DataCollection:DisableOneSettingsDownloads
```</t>
  </si>
  <si>
    <t>To establish the recommended configuration via GP, set the following UI path to `Enabled`:
```
Computer Configuration\Policies\Administrative Templates\Windows Components\Data Collection and Preview Builds\Disable OneSettings Downloads
```
**Note:** This Group Policy path is provided by the Group Policy template `DataCollection.admx/adml` that is included with the Microsoft Windows 11 Release 21H2 Administrative Templates (or newer).</t>
  </si>
  <si>
    <t>Windows will not connect to the OneSettings service to download configuration settings.</t>
  </si>
  <si>
    <t>This policy setting controls whether Windows attempts to connect with the OneSettings service to download configuration settings.
The recommended state for this setting is: `Enabled`.</t>
  </si>
  <si>
    <t>Navigate to the UI Path articulated in the Remediation section and confirm it is set as prescribed. This group policy setting is backed by the following registry location with a `REG_DWORD` value of `0` or `1`.
```
HKLM\SOFTWARE\Policies\Microsoft\Windows\DataCollection:AllowTelemetry
```</t>
  </si>
  <si>
    <t>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</si>
  <si>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Note that setting values of 0 or 1 will degrade certain experiences on the device.</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</si>
  <si>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 `Send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</si>
  <si>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Navigate to the UI Path articulated in the Remediation section and confirm it is set as prescribed. This group policy setting is backed by the following registry location with a `REG_DWORD` value of `1`.
```
HKLM\SOFTWARE\Policies\Microsoft\Windows\System:NoLocalPasswordResetQuestions
```</t>
  </si>
  <si>
    <t>To establish the recommended configuration via GP, set the following UI path to `Enabled`:
```
Computer Configuration\Policies\Administrative Templates\Windows Components\Credential User Interface\Prevent the use of security questions for local accounts
```
**Note:** This Group Policy path is provided by the Group Policy template `CredUI.admx/adml` that is included with the Microsoft Windows 10 Release 1903 Administrative Templates (or newer).</t>
  </si>
  <si>
    <t>Local user accounts will not be able to set up and use security questions to reset their passwords.</t>
  </si>
  <si>
    <t>This policy setting controls whether security questions can be used to reset local account passwords. The security question feature does not apply to domain accounts, only local accounts on the workstation.
The recommended state for this setting is: `Enabled`.</t>
  </si>
  <si>
    <t>Navigate to the UI Path articulated in the Remediation section and confirm it is set as prescribed. This group policy setting is backed by the following registry location with a `REG_DWORD` value of `0`.
 ```
HKLM\SOFTWARE\Microsoft\Windows\CurrentVersion\Policies\CredUI:EnumerateAdministrators
```</t>
  </si>
  <si>
    <t>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</si>
  <si>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This policy setting controls whether administrator accounts are displayed when a user attempts to elevate a running application.
The recommended state for this setting is: `Disabled`.</t>
  </si>
  <si>
    <t>Navigate to the UI Path articulated in the Remediation section and confirm it is set as prescribed. This group policy setting is backed by the following registry location with a `REG_DWORD` value of `1`.
 ```
HKLM\SOFTWARE\Policies\Microsoft\Windows\CredUI:DisablePasswordReveal
```</t>
  </si>
  <si>
    <t>To establish the recommended configuration via GP, set the following UI path to `Enabled`:
```
Computer Configuration\Policies\Administrative Templates\Windows Components\Credential User Interface\Do not display the password reveal button
```
**Note:** This Group Policy path is provided by the Group Policy template `CredUI.admx/adml` that is included with the Microsoft Windows 8.0 &amp; Server 2012 (non-R2) Administrative Templates (or newer).</t>
  </si>
  <si>
    <t>The password reveal button will not be displayed after a user types a password in the password entry text box.</t>
  </si>
  <si>
    <t>This policy setting allows you to configure the display of the password reveal button in password entry user experiences.
The recommended state for this setting is: `Enabled`.</t>
  </si>
  <si>
    <t>Navigate to the UI Path articulated in the Remediation section and confirm it is set as prescribed. This group policy setting is backed by the following registry location with a `REG_DWORD` value of `1` or `2`.
 ```
HKLM\SOFTWARE\Policies\Microsoft\Windows\Connect:RequirePinForPairing
```</t>
  </si>
  <si>
    <t>To establish the recommended configuration via GP, set the following UI path to `Enabled: First Time` OR `Enabled: Always`:
```
Computer Configuration\Policies\Administrative Templates\Windows Components\Connect\Require pin for pairing
```
**Note:** This Group Policy path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</si>
  <si>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The pairing ceremony for connecting to new wireless display devices will always require a PIN.</t>
  </si>
  <si>
    <t>This policy setting controls whether or not a PIN is required for pairing to a wireless display device.
The recommended state for this setting is: `Enabled: First Time` OR `Enabled: Always`.</t>
  </si>
  <si>
    <t>Navigate to the UI Path articulated in the Remediation section and confirm it is set as prescribed. This group policy setting is backed by the following registry location with a `REG_DWORD` value of `1`.
 ```
HKLM\SOFTWARE\Policies\Microsoft\Windows\CloudContent:DisableWindowsConsumerFeatures
```</t>
  </si>
  <si>
    <t>To establish the recommended configuration via GP, set the following UI path to `Enabled`:
```
Computer Configuration\Policies\Administrative Templates\Windows Components\Cloud Content\Turn off Microsoft consumer experiences
```
**Note:** This Group Policy path is provided by the Group Policy template `CloudContent.admx/adml` that is included with the Microsoft Windows 10 Release 1511 Administrative Templates (or newer).</t>
  </si>
  <si>
    <t>Users will no longer see personalized recommendations from Microsoft and notifications about their Microsoft account.</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</si>
  <si>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</si>
  <si>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Navigate to the UI Path articulated in the Remediation section and confirm it is set as prescribed. This group policy setting is backed by the following registry location with a `REG_DWORD` value of `1`.
```
HKLM\SOFTWARE\Policies\Microsoft\Windows\CloudContent:DisableConsumerAccountStateContent
```</t>
  </si>
  <si>
    <t>To establish the recommended configuration via GP, set the following UI path to `Enabled`:
```
Computer Configuration\Policies\Administrative Templates\Windows Components\Cloud Content\Turn off cloud consumer account state content
```
**Note:** This Group Policy path is provided by the Group Policy template `CloudContent.admx/adml` that is included with the Microsoft Windows 11 Release 21H2 Administrative Templates (or newer).</t>
  </si>
  <si>
    <t>Users will not be able to use Microsoft consumer accounts on the system, and associated Windows experiences will instead present default fallback content.</t>
  </si>
  <si>
    <t>This policy setting determines whether cloud consumer account state content is allowed in all Windows experiences.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</si>
  <si>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HKLM\SOFTWARE\Policies\Microsoft\Biometrics\FacialFeatures:EnhancedAntiSpoofing
```</t>
  </si>
  <si>
    <t>To establish the recommended configuration via GP, set the following UI path to `Enabled`:
```
Computer Configuration\Policies\Administrative Templates\Windows Components\Biometrics\Facial Features\Configure enhanced anti-spoofing
```
**Note:** This Group Policy path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</si>
  <si>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Windows will require all users on the device to use anti-spoofing for facial features, on devices which support it.</t>
  </si>
  <si>
    <t>This policy setting determines whether enhanced anti-spoofing is configured for devices which support it.
The recommended state for this setting is: `Enabled`.</t>
  </si>
  <si>
    <t>Navigate to the UI Path articulated in the Remediation section and confirm it is set as prescribed. This group policy setting is backed by the following registry location with a `REG_DWORD` value of `255`.
```
HKLM\SOFTWARE\Microsoft\Windows\CurrentVersion\Policies\Explorer:NoDriveTypeAutoRun
```</t>
  </si>
  <si>
    <t>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</si>
  <si>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Autoplay will be disabled - users will have to manually launch setup or installation programs that are provided on removable media.</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</si>
  <si>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</si>
  <si>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Navigate to the UI Path articulated in the Remediation section and confirm it is set as prescribed. This group policy setting is backed 
by the following registry location with a `REG_DWORD` value of `1`.
 ```
HKLM\SOFTWARE\Microsoft\Windows\CurrentVersion\Policies\Explorer:NoAutorun
```</t>
  </si>
  <si>
    <t>To establish the recommended configuration via GP, set the following UI path to `Enabled: Do not execute any autorun commands`:
```
Computer Configuration\Policies\Administrative Templates\Windows Components\AutoPlay Policies\Set the default behavior for AutoRun
```
**Note:** This Group Policy path is provided by the Group Policy template `AutoPlay.admx/adml` that is included with the Microsoft Windows 8.0 &amp; Server 2012 (non-R2) Administrative Templates (or newer).</t>
  </si>
  <si>
    <t>AutoRun commands will be completely disabled.</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</si>
  <si>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</si>
  <si>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Navigate to the UI Path articulated in the Remediation section and confirm it is set as prescribed. This group policy setting is backed 
by the following registry location with a `REG_DWORD` value of `1`.
 ```
HKLM\SOFTWARE\Policies\Microsoft\Windows\Explorer:NoAutoplayfornonVolume
```</t>
  </si>
  <si>
    <t>To establish the recommended configuration via GP, set the following UI path to `Enabled`:
```
Computer Configuration\Policies\Administrative Templates\Windows Components\AutoPlay Policies\Disallow Autoplay for non-volume devices
```
**Note:** This Group Policy path is provided by the Group Policy template `AutoPlay.admx/adml` that is included with the Microsoft Windows 8.0 &amp; Server 2012 (non-R2) Administrative Templates (or newer).</t>
  </si>
  <si>
    <t>AutoPlay will not be allowed for MTP devices like cameras or phones.</t>
  </si>
  <si>
    <t>This policy setting disallows AutoPlay for MTP devices like cameras or phones.
The recommended state for this setting is: `Enabled`.</t>
  </si>
  <si>
    <t>Navigate to the UI Path articulated in the Remediation section and confirm it is set as prescribed. This group policy setting is backed 
by the following registry location with a `REG_DWORD` value of `1`.
 ```
HKLM\SOFTWARE\Microsoft\Windows\CurrentVersion\Policies\System:MSAOptional
```</t>
  </si>
  <si>
    <t>To establish the recommended configuration via GP, set the following UI path to `Enabled`:
```
Computer Configuration\Policies\Administrative Templates\Windows Components\App runtime\Allow Microsoft accounts to be optional
```
**Note:** This Group Policy path is provided by the Group Policy template `AppXRuntime.admx/adml` that is included with the Microsoft Windows 8.1 &amp; Server 2012 R2 Administrative Templates (or newer).</t>
  </si>
  <si>
    <t>Windows Store apps that typically require a Microsoft account to sign in will allow users to sign in with an enterprise account instead.</t>
  </si>
  <si>
    <t>This policy setting lets you control whether Microsoft accounts are optional for Windows Store apps that require an account to sign in. This policy only affects Windows Store apps that support it.
The recommended state for this setting is: `Enabled`.</t>
  </si>
  <si>
    <t>Navigate to the UI Path articulated in the Remediation section and confirm it is set as prescribed. This group policy setting is backed 
by the following registry location with a `REG_DWORD` value of `2`.
```
HKLM\SOFTWARE\Policies\Microsoft\Windows\AppPrivacy:LetAppsActivateWithVoiceAboveLock
```</t>
  </si>
  <si>
    <t>To establish the recommended configuration via GP, set the following UI path to `Enabled: Force Deny`:
```
Computer Configuration\Policies\Administrative Templates\Windows Components\App Privacy\Let Windows apps activate with voice while the system is locked
```
**Note:** This Group Policy path is provided by the Group Policy template `AppPrivacy.admx/adml` that is included with the Microsoft Windows 10 Release 1903 Administrative Templates (or newer).</t>
  </si>
  <si>
    <t>Users will not be able to activate apps while the computer is locked.</t>
  </si>
  <si>
    <t>This policy setting specifies whether Windows apps can be activated by voice (apps and Cortana) while the system is locked.
The recommended state for this setting is: `Enabled: Force Deny`.</t>
  </si>
  <si>
    <t>Navigate to the UI Path articulated in the Remediation section and confirm it is set as prescribed. This group policy setting is backed 
by the following registry location with a `REG_DWORD` value of `1`.
```
HKLM\SOFTWARE\Policies\Microsoft\Windows\Appx:BlockNonAdminUserInstall
```</t>
  </si>
  <si>
    <t>To establish the recommended configuration via GP, set the following UI path to `Enabled`:
```
Computer Configuration\Policies\Administrative Templates\Windows Components\App Package Deployment\Prevent non-admin users from installing packaged Windows apps
```
**Note:** This Group Policy path is provided by the Group Policy template `AppxPackageManager.admx/adml` that is included with the Microsoft Windows 10 Release 2004 Administrative Templates (or newer).</t>
  </si>
  <si>
    <t>Non-Administrator users will not be able to install Microsoft Store app packages, unless they are explicitly permitted by other policies. If a Microsoft Store app is required for legitimate use, an Administrator will need to perform the installation from an Administrator context. 
This setting can prevent standard users (without Administrator access) from launching Office 365 (O365) applications, displaying the error: _"Windows cannot access the specified device, path, or file. You may not have the appropriate permissions to access the item."_</t>
  </si>
  <si>
    <t>This setting manages non-Administrator users' ability to install Windows app packages.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</si>
  <si>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HKLM\SOFTWARE\Policies\Microsoft\W32Time\TimeProviders\NtpClient:Enabled
```</t>
  </si>
  <si>
    <t>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</si>
  <si>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System time will be synced to the configured NTP server(s).</t>
  </si>
  <si>
    <t>This policy setting specifies whether the Windows NTP Client is enabled. Enabling the Windows NTP Client allows synchronization from a systems computer clock to NTP server(s). 
The recommended state for this setting is: `Enabled`.
**Note:** If a third-party time provider is used in the environment, an exception to this recommendation will be needed.</t>
  </si>
  <si>
    <t>18.9.51.1.1</t>
  </si>
  <si>
    <t>18.9.51.1</t>
  </si>
  <si>
    <t>Navigate to the UI Path articulated in the Remediation section and confirm it is set as prescribed. This group policy setting is backed 
by the following registry location with a `REG_DWORD` value of `1`.
 ```
HKLM\SOFTWARE\Policies\Microsoft\Windows NT\Rpc:RestrictRemoteClients
```</t>
  </si>
  <si>
    <t>To establish the recommended configuration via GP, set the following UI path to `Enabled: Authenticated`:
```
Computer Configuration\Policies\Administrative Templates\System\Remote Procedure Call\Restrict Unauthenticated RPC clients
```
**Note:** This Group Policy path is provided by the Group Policy template `RPC.admx/adml` that is included with the Microsoft Windows 8.0 &amp; Server 2012 (non-R2) Administrative Templates (or newer).</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</si>
  <si>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</si>
  <si>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18.9.36.2</t>
  </si>
  <si>
    <t>18.9.36</t>
  </si>
  <si>
    <t>Navigate to the UI Path articulated in the Remediation section and confirm it is set as prescribed. This group policy setting is backed 
by the following registry location with a `REG_DWORD` value of `1`.
 ```
HKLM\SOFTWARE\Policies\Microsoft\Windows NT\Rpc:EnableAuthEpResolution
```</t>
  </si>
  <si>
    <t>To establish the recommended configuration via GP, set the following UI path to `Enabled`:
```
Computer Configuration\Policies\Administrative Templates\System\Remote Procedure Call\Enable RPC Endpoint Mapper Client Authentication
```
**Note:** This Group Policy path is provided by the Group Policy template `RPC.admx/adml` that is included with the Microsoft Windows 8.0 &amp; Server 2012 (non-R2) Administrative Templates (or newer).</t>
  </si>
  <si>
    <t>RPC clients will authenticate to the Endpoint Mapper Service for calls that contain authentication information. Clients making such calls will not be able to communicate with the Windows NT4 Server Endpoint Mapper Service.</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</si>
  <si>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in effect until the system is rebooted.
The recommended state for this setting is: `Enabled`.</t>
  </si>
  <si>
    <t>18.9.36.1</t>
  </si>
  <si>
    <t>Navigate to the UI Path articulated in the Remediation section and confirm it is set as prescribed. This group policy setting is backed 
by the following registry location with a `REG_DWORD` value of `0`.
 ```
HKLM\SOFTWARE\Policies\Microsoft\Windows NT\Terminal Services:fAllowToGetHelp
```</t>
  </si>
  <si>
    <t>To establish the recommended configuration via GP, set the following UI path to `Disabled`:
```
Computer Configuration\Policies\Administrative Templates\System\Remote Assistance\Configure Solicited Remote Assistance
```
**Note:** This Group Policy path is provided by the Group Policy template `RemoteAssistance.admx/adml` that is included with the Microsoft Windows 8.0 &amp; Server 2012 (non-R2) Administrative Templates (or newer).</t>
  </si>
  <si>
    <t>Users on this computer cannot use e-mail or file transfer to ask someone for help. Also, users cannot use instant messaging programs to allow connections to this computer.</t>
  </si>
  <si>
    <t>This policy setting allows you to turn on or turn off Solicited (Ask for) Remote Assistance on this computer.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</si>
  <si>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 NT\Terminal Services:fAllowUnsolicited
```</t>
  </si>
  <si>
    <t>To establish the recommended configuration via GP, set the following UI path to `Disabled`:
```
Computer Configuration\Policies\Administrative Templates\System\Remote Assistance\Configure Offer Remote Assistance
```
**Note:** This Group Policy path is provided by the Group Policy template `RemoteAssistance.admx/adml` that is included with the Microsoft Windows 8.0 &amp; Server 2012 (non-R2) Administrative Templates (or newer).</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</si>
  <si>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</si>
  <si>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HKLM\SOFTWARE\Policies\Microsoft\Power\PowerSettings\0e796bdb-100d-47d6-a2d5-f7d2daa51f51:ACSettingIndex
```</t>
  </si>
  <si>
    <t>To establish the recommended configuration via GP, set the following UI path to `Enabled`:
```
Computer Configuration\Policies\Administrative Templates\System\Power Management\Sleep Settings\Require a password when a computer wakes (plugged in)
```
**Note:** This Group Policy path is provided by the Group Policy template `Power.admx/adml` that is included with the Microsoft Windows 8.0 &amp; Server 2012 (non-R2) Administrative Templates (or newer).</t>
  </si>
  <si>
    <t>Specifies whether or not the user is prompted for a password when the system resumes from sleep.
The recommended state for this setting is: `Enabled`.</t>
  </si>
  <si>
    <t>18.9.33.6.6</t>
  </si>
  <si>
    <t>18.9.33.6</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</si>
  <si>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HKLM\SOFTWARE\Policies\Microsoft\Power\PowerSettings\0e796bdb-100d-47d6-a2d5-f7d2daa51f51:DCSettingIndex
```</t>
  </si>
  <si>
    <t>To establish the recommended configuration via GP, set the following UI path to `Enabled`:
```
Computer Configuration\Policies\Administrative Templates\System\Power Management\Sleep Settings\Require a password when a computer wakes (on battery)
```
**Note:** This Group Policy path is provided by the Group Policy template `Power.admx/adml` that is included with the Microsoft Windows 8.0 &amp; Server 2012 (non-R2) Administrative Templates (or newer).</t>
  </si>
  <si>
    <t>18.9.33.6.5</t>
  </si>
  <si>
    <t>Navigate to the UI Path articulated in the Remediation section and confirm it is set as prescribed. This group policy setting is backed 
by the following registry location with a `REG_DWORD` value of `0`.
 ```
HKLM\SOFTWARE\Policies\Microsoft\Power\PowerSettings\f15576e8-98b7-4186-b944-eafa664402d9:ACSettingIndex
```</t>
  </si>
  <si>
    <t>To establish the recommended configuration via GP, set the following UI path to `Disabled`:
```
Computer Configuration\Policies\Administrative Templates\System\Power Management\Sleep Settings\Allow network connectivity during connected-standby (plugged in)
```
**Note:** This Group Policy path is provided by the Group Policy template `Power.admx/adml` that is included with the Microsoft Windows 10 Release 1607 &amp; Server 2016 Administrative Templates (or newer).</t>
  </si>
  <si>
    <t>Network connectivity in standby (while plugged in) is not guaranteed. This connectivity restriction currently only applies to WLAN networks only, but is subject to change (according to Microsoft).</t>
  </si>
  <si>
    <t>This policy setting allows you to control the network connectivity state in standby on modern standby-capable systems. 
The recommended state for this setting is: `Disabled`.</t>
  </si>
  <si>
    <t>18.9.33.6.2</t>
  </si>
  <si>
    <t>Navigate to the UI Path articulated in the Remediation section and confirm it is set as prescribed. This group policy setting is backed 
by the following registry location with a `REG_DWORD` value of `0`.
 ```
HKLM\SOFTWARE\Policies\Microsoft\Power\PowerSettings\f15576e8-98b7-4186-b944-eafa664402d9:DCSettingIndex
```</t>
  </si>
  <si>
    <t>To establish the recommended configuration via GP, set the following UI path to `Disabled`:
```
Computer Configuration\Policies\Administrative Templates\System\Power Management\Sleep Settings\Allow network connectivity during connected-standby (on battery)
```
**Note:** This Group Policy path is provided by the Group Policy template `Power.admx/adml` that is included with the Microsoft Windows 10 Release 1607 &amp; Server 2016 Administrative Templates (or newer).</t>
  </si>
  <si>
    <t>Network connectivity in standby (while on battery) is not guaranteed. This connectivity restriction currently only applies to WLAN networks only, but is subject to change (according to Microsoft).</t>
  </si>
  <si>
    <t>18.9.33.6.1</t>
  </si>
  <si>
    <t>Navigate to the UI Path articulated in the Remediation section and confirm it is set as prescribed. This group policy setting is backed by the following registry location with a `REG_DWORD` value of `0`.
```
HKLM\SOFTWARE\Policies\Microsoft\Windows\System:AllowDomainPINLogon
```</t>
  </si>
  <si>
    <t>To establish the recommended configuration via GP, set the following UI path to `Disabled`:
```
Computer Configuration\Policies\Administrative Templates\System\Logon\Turn on convenience PIN sign-in
```
**Note:** This Group Policy path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</si>
  <si>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**Note #2:** If this setting is `Disabled`, Windows Hello will not allow Windows Hello Face or Fingerprint to be configured. An exception to this recommendation might be needed if these features are used in the environment. 
The recommended state for this setting is: `Disabled`.</t>
  </si>
  <si>
    <t>18.9.28.4</t>
  </si>
  <si>
    <t>18.9.28</t>
  </si>
  <si>
    <t>Navigate to the UI Path articulated in the Remediation section and confirm it is set as prescribed. This group policy setting is backed by the following registry location with a `REG_DWORD` value of `1`.
```
HKLM\SOFTWARE\Policies\Microsoft\Windows\System:DisableLockScreenAppNotifications
```</t>
  </si>
  <si>
    <t>To establish the recommended configuration via GP, set the following UI path to `Enabled:`
```
Computer Configuration\Policies\Administrative Templates\System\Logon\Turn off app notifications on the lock screen
```
**Note:** This Group Policy path is provided by the Group Policy template `Logon.admx/adml` that is included with the Microsoft Windows 8.0 &amp; Server 2012 (non-R2) Administrative Templates (or newer).</t>
  </si>
  <si>
    <t>No app notifications are displayed on the lock screen.</t>
  </si>
  <si>
    <t>This policy setting allows you to prevent app notifications from appearing on the lock screen.
The recommended state for this setting is: `Enabled`.</t>
  </si>
  <si>
    <t>18.9.28.3</t>
  </si>
  <si>
    <t>Navigate to the UI Path articulated in the Remediation section and confirm it is set as prescribed. This group policy setting is backed by the following registry location with a `REG_DWORD` value of `1`.
```
HKLM\SOFTWARE\Policies\Microsoft\Windows\System:DontDisplayNetworkSelectionUI
```</t>
  </si>
  <si>
    <t>To establish the recommended configuration via GP, set the following UI path to `Enabled`:
```
Computer Configuration\Policies\Administrative Templates\System\Logon\Do not display network selection UI
```
**Note:** This Group Policy path is provided by the Group Policy template `Logon.admx/adml` that is included with the Microsoft Windows 8.1 &amp; Server 2012 R2 Administrative Templates (or newer).</t>
  </si>
  <si>
    <t>The PC's network connectivity state cannot be changed without signing into Windows.</t>
  </si>
  <si>
    <t>This policy setting allows you to control whether anyone can interact with available networks UI on the logon screen.
The recommended state for this setting is: `Enabled`.</t>
  </si>
  <si>
    <t>18.9.28.2</t>
  </si>
  <si>
    <t>Navigate to the UI Path articulated in the Remediation section and confirm it is set as prescribed. This group policy setting is backed by the following registry location with a `REG_DWORD` value of `1`.
```
HKLM\SOFTWARE\Policies\Microsoft\Windows\System:BlockUserFromShowingAccountDetailsOnSignin
```</t>
  </si>
  <si>
    <t>To establish the recommended configuration via GP, set the following UI path to `Enabled`:
```
Computer Configuration\Policies\Administrative Templates\System\Logon\Block user from showing account details on sign-in
```
**Note:** This Group Policy path is provided by the Group Policy template `Logon.admx/adml` that is included with the Microsoft Windows 10 Release 1607 &amp; Server 2016 Administrative Templates (or newer).</t>
  </si>
  <si>
    <t>Users cannot choose to show account details on the sign-in screen.</t>
  </si>
  <si>
    <t>This policy prevents the user from showing account details (email address or user name) on the sign-in screen.
The recommended state for this setting is: `Enabled`.</t>
  </si>
  <si>
    <t>18.9.28.1</t>
  </si>
  <si>
    <t>Navigate to the UI Path articulated in the Remediation section and confirm it is set as prescribed. This group policy setting is backed by the following registry location with a `REG_DWORD` value of `0`.
```
HKLM\SOFTWARE\Policies\Microsoft\Windows\System:AllowCustomSSPsAPs
```</t>
  </si>
  <si>
    <t>To establish the recommended configuration via GP, set the following UI path to `Disabled`:
```
Computer Configuration\Policies\Administrative Templates\System\Local Security Authority\Allow Custom SSPs and APs to be loaded into LSASS
```</t>
  </si>
  <si>
    <t>Custom Security Support Provider/Authentication Packages will not be permitted to load this may impact some legitimate third-party packages.</t>
  </si>
  <si>
    <t>This policy setting controls the configuration under which the Local Security Authority Subsystem Service (LSASS) will load custom Security Support Provider/Authentication Package (SSP/AP). 
The recommended state for this setting is: `Disabled`.</t>
  </si>
  <si>
    <t>18.9.26.1</t>
  </si>
  <si>
    <t>18.9.26</t>
  </si>
  <si>
    <t>Navigate to the UI Path articulated in the Remediation section and confirm it is set as prescribed. This group policy setting is backed by the following registry location with a `REG_DWORD` value of `1`.
 ```
HKLM\SOFTWARE\Microsoft\Windows\CurrentVersion\Policies\Explorer:NoWebServices
```</t>
  </si>
  <si>
    <t>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</si>
  <si>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Windows is prevented from downloading providers; only the service providers cached in the local registry are displayed.</t>
  </si>
  <si>
    <t>This policy setting controls whether Windows will download a list of providers for the Web publishing and online ordering wizards.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</si>
  <si>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 NT\Printers:DisableWebPnPDownload
```</t>
  </si>
  <si>
    <t>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</si>
  <si>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Print drivers cannot be downloaded over HTTP.
**Note:** This policy setting does not prevent the client computer from printing to printers on the intranet or the Internet over HTTP. It only prohibits downloading drivers that are not already installed locally.</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</si>
  <si>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</si>
  <si>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HKLM\SOFTWARE\Policies\Microsoft\Windows\System:EnableCdp
```</t>
  </si>
  <si>
    <t>To establish the recommended configuration via GP, set the following UI path to `Disabled`:
```
Computer Configuration\Policies\Administrative Templates\System\Group Policy\Continue experiences on this device
```
**Note:** This Group Policy path is provided by the Group Policy template `GroupPolicy.admx/adml` that is included with the Microsoft Windows 10 Release 1607 &amp; Server 2016 Administrative Templates (or newer).</t>
  </si>
  <si>
    <t>The Windows device will not be discoverable by other devices, and cannot participate in cross-device experiences.</t>
  </si>
  <si>
    <t>This policy setting determines whether the Windows device is allowed to participate in cross-device experiences (continue experiences).
The recommended state for this setting is: `Disabled`.</t>
  </si>
  <si>
    <t>Navigate to the UI Path articulated in the Remediation section and confirm it is set as prescribed. This group policy setting is backed by the following registry location with a `REG_DWORD` value of `3`.
 ```
HKLM\SYSTEM\CurrentControlSet\Policies\EarlyLaunch:DriverLoadPolicy
```</t>
  </si>
  <si>
    <t>To establish the recommended configuration via GP, set the following UI path to `Enabled:` `Good, unknown and bad but critical:`
```
Computer Configuration\Policies\Administrative Templates\System\Early Launch Antimalware\Boot-Start Driver Initialization Policy
```
**Note:** This Group Policy path is provided by the Group Policy template `EarlyLaunchAM.admx/adml` that is included with the Microsoft Windows 8.0 &amp; Server 2012 (non-R2) Administrative Templates (or newer).</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</si>
  <si>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</si>
  <si>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Navigate to the UI Path articulated in the Remediation section and confirm it is set as prescribed. This group policy setting is backed by the following registry location with a `REG_DWORD` value of `1`.
```
HKLM\SOFTWARE\Policies\Microsoft\Windows\Device Metadata:PreventDeviceMetadataFromNetwork
```</t>
  </si>
  <si>
    <t>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</si>
  <si>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Standard users without administrator privileges will not be able to install associated third-party utility software for peripheral devices. This may limit the use of advanced features of those devices unless/until an administrator installs the associated utility software for the device.</t>
  </si>
  <si>
    <t>This policy setting allows you to prevent Windows from retrieving device metadata from the Internet. 
The recommended state for this setting is: `Enabled`.
**Note:** This will not prevent the installation of basic hardware drivers, but does prevent associated third-party utility software from automatically being installed under the context of the `SYSTEM` account.</t>
  </si>
  <si>
    <t>Navigate to the UI Path articulated in the Remediation section and confirm it is set as prescribed. This group policy setting is backed by the following registry location with a `REG_DWORD` value of `1`.
```
HKLM\SOFTWARE\Policies\Microsoft\Windows\CredentialsDelegation:AllowProtectedCreds
```</t>
  </si>
  <si>
    <t>To establish the recommended configuration via GP, set the following UI path to `Enabled`:
```
Computer Configuration\Policies\Administrative Templates\System\Credentials Delegation\Remote host allows delegation of non-exportable credentials
```
**Note:** This Group Policy path is provided by the Group Policy template `CredSsp.admx/adml` that is included with the Microsoft Windows 10 Release 1703 Administrative Templates (or newer).</t>
  </si>
  <si>
    <t>The host will support the _Restricted Admin Mode_ and _Windows Defender Remote Credential Guard_ features.</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</si>
  <si>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</si>
  <si>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Navigate to the UI Path articulated in the Remediation section and confirm it is set as prescribed. This group policy setting is backed by the following registry location with a `REG_DWORD` value of `0`.
```
HKLM\SOFTWARE\Microsoft\Windows\CurrentVersion\Policies\System\CredSSP\Parameters:AllowEncryptionOracle
```</t>
  </si>
  <si>
    <t>To establish the recommended configuration via GP, set the following UI path to `Enabled: Force Updated Clients`:
```
Computer Configuration\Policies\Administrative Templates\System\Credentials Delegation\Encryption Oracle Remediation
```
**Note:** This Group Policy path is provided by the Group Policy template `CredSsp.admx/adml` that is included with the Microsoft Windows 10 Release 1803 Administrative Templates (or newer).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</si>
  <si>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</si>
  <si>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</si>
  <si>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Navigate to the UI Path articulated in the Remediation section and confirm it is set as prescribed. This group policy setting is backed by the following registry location with a `REG_DWORD` value of `1`.
 ```
HKLM\SOFTWARE\Microsoft\Windows\CurrentVersion\Policies\System\Audit:ProcessCreationIncludeCmdLine_Enabled
```</t>
  </si>
  <si>
    <t>To establish the recommended configuration via GP, set the following UI path to `Enabled`:
```
Computer Configuration\Policies\Administrative Templates\System\Audit Process Creation\Include command line in process creation events
```
**Note:** This Group Policy path is provided by the Group Policy template `AuditSettings.admx/adml` that is included with the Microsoft Windows 8.1 &amp; Server 2012 R2 Administrative Templates (or newer).</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</si>
  <si>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</si>
  <si>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workstation OSes older than Windows 8.1. However, in February 2015 Microsoft added support for the feature to Windows 7 and Windows 8.0 via an update - [KB3004375](https://support.microsoft.com/en-us/help/3004375/microsoft-security-advisory-update-to-improve-windows-command-line-aud). Therefore, this setting is also important to set on those older OSes.</t>
  </si>
  <si>
    <t>Navigate to the UI Path articulated in the Remediation section and confirm it is set as prescribed. This group policy setting is backed by the following registry location with a `REG_DWORD` value of `0`.
```
HKLM\Software\Policies\Microsoft\Windows NT\Printers\PointAndPrint:UpdatePromptSettings
```</t>
  </si>
  <si>
    <t>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</si>
  <si>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</si>
  <si>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Navigate to the UI Path articulated in the Remediation section and confirm it is set as prescribed. This group policy setting is backed by the following registry location with a `REG_DWORD` value of `0`.
```
HKLM\Software\Policies\Microsoft\Windows NT\Printers\PointAndPrint:NoWarningNoElevationOnInstall
```</t>
  </si>
  <si>
    <t>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</si>
  <si>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</si>
  <si>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Navigate to the UI Path articulated in the Remediation section and confirm it is set as prescribed. This group policy setting is backed by the following registry location with a `REG_DWORD` value of `1`.
```
HKLM\SOFTWARE\Policies\Microsoft\Windows NT\Printers:CopyFilesPolicy
```</t>
  </si>
  <si>
    <t>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</si>
  <si>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None - this is default behavior.</t>
  </si>
  <si>
    <t>This policy setting manages how queue-specific files are processed during printer installation. At printer installation time, a vendor-supplied installation application can specify a set of files, of any type, to be associated with a particular print queue. The files are downloaded to each client that connects to the print server.
The recommended state for this setting is: `Enabled: Limit Queue-specific files to Color profiles`.</t>
  </si>
  <si>
    <t>Navigate to the UI Path articulated in the Remediation section and confirm it is set as prescribed. This group policy setting is backed by the following registry location with a `REG_DWORD` value of `1`.
```
HKLM\SOFTWARE\Policies\Microsoft\Windows NT\Printers\PointAndPrint:RestrictDriverInstallationToAdministrators 
```</t>
  </si>
  <si>
    <t>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</si>
  <si>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This policy setting controls whether users who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</si>
  <si>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Navigate to the UI Path articulated in the Remediation section and confirm it is set as prescribed. This group policy setting is backed by the following registry location with a `REG_DWORD` value of `0`.
```
HKLM\SOFTWARE\Policies\Microsoft\Windows NT\Printers\RPC:RpcTcpPort
```</t>
  </si>
  <si>
    <t>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</si>
  <si>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If your current print environment is configured for a specific TCP port, this setting may require a firewall change (if applicable) for continued printing.</t>
  </si>
  <si>
    <t>This policy setting controls which port is used for RPC over TCP for incoming connections to the print spooler and outgoing connections to remote print spoolers.
The recommended state for this setting is: `Enabled: 0`.</t>
  </si>
  <si>
    <t>Navigate to the UI Path articulated in the Remediation section and confirm it is set as prescribed. This group policy setting is backed by the following registry location with a `REG_DWORD` value of `0` or `1`.
```
HKLM\SOFTWARE\Policies\Microsoft\Windows NT\Printers\RPC:ForceKerberosForRpc
```</t>
  </si>
  <si>
    <t>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</si>
  <si>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**Warning:** Many existing print configurations may be using the older named pipes protocol and therefore will cease to function.</t>
  </si>
  <si>
    <t>This policy setting controls which protocols incoming Remote Procedure Call (RPC) connections to the print spooler are allowed to use.
The recommended state for this setting is: `Enabled: Negotiate` or higher.</t>
  </si>
  <si>
    <t>Navigate to the UI Path articulated in the Remediation section and confirm it is set as prescribed. This group policy setting is backed by the following registry location with a `REG_DWORD` value of `5`.
```
HKLM\SOFTWARE\Policies\Microsoft\Windows NT\Printers\RPC:RpcProtocols
```</t>
  </si>
  <si>
    <t>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</si>
  <si>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This policy setting controls which protocols incoming Remote Procedure Call (RPC) connections to the print spooler are allowed to use.
The recommended state for this setting is: `Enabled: RPC over TCP`.</t>
  </si>
  <si>
    <t>Navigate to the UI Path articulated in the Remediation section and confirm it is set as prescribed. This group policy setting is backed by the following registry location with a `REG_DWORD` value of `0`.
```
HKLM\SOFTWARE\Policies\Microsoft\Windows NT\Printers\RPC:RpcAuthentication
```</t>
  </si>
  <si>
    <t>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</si>
  <si>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This policy setting controls which protocol and protocol settings to use for outgoing Remote Procedure Call (RPC) connections to a remote print spooler.
The recommended state for this setting is: `Enabled: Default`</t>
  </si>
  <si>
    <t>Navigate to the UI Path articulated in the Remediation section and confirm it is set as prescribed. This group policy setting is backed by the following registry location with a `REG_DWORD` value of `0`.
```
HKLM\SOFTWARE\Policies\Microsoft\Windows NT\Printers\RPC:RpcUseNamedPipeProtocol
```</t>
  </si>
  <si>
    <t>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</si>
  <si>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This policy setting controls which protocol and protocol settings to use for outgoing Remote Procedure Call (RPC) connections to a remote print spooler.
The recommended state for this setting is: `Enabled: RPC over TCP`</t>
  </si>
  <si>
    <t>Navigate to the UI Path articulated in the Remediation section and confirm it is set as prescribed. This group policy setting is backed by the following registry location with a `REG_DWORD` value of `1`.
```
HKLM\SOFTWARE\Policies\Microsoft\Windows NT\Printers:RedirectionguardPolicy
```</t>
  </si>
  <si>
    <t>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</si>
  <si>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This policy setting determines whether Redirection Guard is enabled for the print spooler. Redirection Guard can prevent file redirections from being used within the print spooler. 
The recommended state for this setting is: `Enabled: Redirection Guard Enabled`.</t>
  </si>
  <si>
    <t>Navigate to the UI Path articulated in the Remediation section and confirm it is set as prescribed. This group policy setting is backed by the following registry location with a `REG_DWORD` value of `2`.
```
HKLM\Software\Policies\Microsoft\Windows NT\Printers:RegisterSpoolerRemoteRpcEndPoint
```</t>
  </si>
  <si>
    <t>To establish the recommended configuration via GP, set the following UI path to `Disabled`:
```
Computer Configuration\Policies\Administrative Templates\Printers\Allow Print Spooler to accept client connections
```
**Note:** This Group Policy path is provided by the Group Policy template `printing2.admx/adml` that is included with all versions of the Microsoft Windows Administrative Templates.</t>
  </si>
  <si>
    <t>Provided that the Print Spooler service is not disabled, users will continue to be able to print _from their workstation_. However, the workstation's Print Spooler service will not accept client connections or allow users to share printers. Note that all printers that were already shared will continue to be shared.</t>
  </si>
  <si>
    <t>This policy setting controls whether the Print Spooler service will accept client connections.
The recommended state for this setting is: `Disabled`.
**Note:** The Print Spooler service must be restarted for changes to this policy to take effect.</t>
  </si>
  <si>
    <t>Navigate to the UI Path articulated in the Remediation section and confirm it is set as prescribed. This group policy setting is backed by the following registry location with a `REG_DWORD` value of `0`.
 ```
HKLM\SOFTWARE\Microsoft\WcmSvc\wifinetworkmanager\config:AutoConnectAllowedOEM
```</t>
  </si>
  <si>
    <t>To establish the recommended configuration via GP, set the following UI path to `Disabled`:
```
Computer Configuration\Policies\Administrative Templates\Network\WLAN Service\WLAN Settings\Allow Windows to automatically connect to suggested open hotspots, to networks shared by contacts, and to hotspots offering paid services
```
**Note:** This Group Policy path is provided by the Group Policy template `wlansvc.admx/adml` that is included with the Microsoft Windows 10 Release 1511 Administrative Templates (or newer).</t>
  </si>
  <si>
    <t>_Connect to suggested open hotspots_, _Connect to networks shared by my contacts_, and _Enable paid services_ will each be turned off and users on the device will be prevented from enabling them.</t>
  </si>
  <si>
    <t>This policy setting determines whether users can enable the following WLAN settings: "Connect to suggested open hotspots," "Connect to networks shared by my contacts," and "Enable paid services".
- "Connect to suggested open hotspots" enables Windows to automatically connect users to open hotspots it knows about by crowdsourcing networks that other people using Windows have connected to.
- "Connect to networks shared by my contacts" enables Windows to automatically connect to networks that the user's contacts have shared with them, and enables users on this device to share networks with their contacts.
- "Enable paid services" enables Windows to temporarily connect to open hotspots to determine if paid services are available.
The recommended state for this setting is: `Disabled`.
**Note:** These features are also known by the name "_Wi-Fi Sense_".</t>
  </si>
  <si>
    <t>Navigate to the UI Path articulated in the Remediation section and confirm it is set as prescribed. This group policy setting is backed by the following registry location with a `REG_DWORD` value of `3`.
 ```
HKLM\SOFTWARE\Policies\Microsoft\Windows\WcmSvc\GroupPolicy:fMinimizeConnections
```</t>
  </si>
  <si>
    <t>To establish the recommended configuration via GP, set the following UI path to `Enabled: 3 = Prevent Wi-Fi when on Ethernet`:
```
Computer Configuration\Policies\Administrative Templates\Network\Windows Connection Manager\Minimize the number of simultaneous connections to the Internet or a Windows Domain
```
**Note:** This Group Policy path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</si>
  <si>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</si>
  <si>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This policy setting prevents computers from establishing multiple simultaneous connections to either the Internet or to a Windows domain.
The recommended state for this setting is: `Enabled: 3 = Prevent Wi-Fi when on Ethernet`.</t>
  </si>
  <si>
    <t>Navigate to the UI Path articulated in the Remediation section and confirm it is set as prescribed. This group policy setting is backed by the following registry locations with a `REG_SZ` value of `RequireMutualAuthentication=1, RequireIntegrity=1, RequirePrivacy=1`.
```
HKLM\SOFTWARE\Policies\Microsoft\Windows\NetworkProvider\HardenedPaths:\\*\NETLOGON
HKLM\SOFTWARE\Policies\Microsoft\Windows\NetworkProvider\HardenedPaths:\\*\SYSVOL
```</t>
  </si>
  <si>
    <t>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</si>
  <si>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Windows only allows access to the specified UNC paths after fulfilling additional security requirements.</t>
  </si>
  <si>
    <t>This policy setting configures secure access to UNC paths.
The recommended state for this setting is: `Enabled, with "Require Mutual Authentication", "Require Integrity", and “Require Privacy” set for all NETLOGON and SYSVOL shares`.</t>
  </si>
  <si>
    <t>Navigate to the UI Path articulated in the Remediation section and confirm it is set as prescribed. This group policy setting is backed by the following registry location with a `REG_DWORD` value of `0`.
 ```
HKLM\SOFTWARE\Policies\Microsoft\Windows\Network Connections:NC_ShowSharedAccessUI
```</t>
  </si>
  <si>
    <t>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</si>
  <si>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Mobile Hotspot cannot be enabled or configured by Administrators and non-Administrators alike.</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</si>
  <si>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</si>
  <si>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HKLM\SOFTWARE\Policies\Microsoft\Windows\Network Connections:NC_AllowNetBridge_NLA
```</t>
  </si>
  <si>
    <t>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</si>
  <si>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Users cannot create or configure a Network Bridge.</t>
  </si>
  <si>
    <t>You can use this procedure to control a user's ability to install and configure a Network Bridge.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</si>
  <si>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HKLM\SOFTWARE\Policies\Microsoft\Windows\LanmanWorkstation:AllowInsecureGuestAuth
```</t>
  </si>
  <si>
    <t>To establish the recommended configuration via GP, set the following UI path to `Disabled:`
```
Computer Configuration\Policies\Administrative Templates\Network\Lanman Workstation\Enable insecure guest logons
```
**Note:** This Group Policy path is provided by the Group Policy template `LanmanWorkstation.admx/adml` that is included with the Microsoft Windows 10 Release 1511 Administrative Templates (or newer).</t>
  </si>
  <si>
    <t>The SMB client will reject insecure guest logons. This was not originally the default behavior in older versions of Windows, but Microsoft changed the default behavior starting with Windows 10 R1709: [Guest access in SMB2 disabled by default in Windows 10 and Windows Server 2016](https://support.microsoft.com/en-us/help/4046019/guest-access-in-smb2-disabled-by-default-in-windows-10-and-windows-ser)</t>
  </si>
  <si>
    <t>This policy setting determines if the SMB client will allow insecure guest logons to an SMB server.
The recommended state for this setting is: `Disabled`.</t>
  </si>
  <si>
    <t>Navigate to the UI Path articulated in the Remediation section and confirm it is set as prescribed. This group policy setting is backed by the following registry location with a `REG_DWORD` value of `90`.
 ```
HKLM\SYSTEM\CurrentControlSet\Services\Eventlog\Security:WarningLevel
```</t>
  </si>
  <si>
    <t>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</si>
  <si>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An audit event will be generated when the Security log reaches the 90% percent full threshold (or whatever lower value may be set) unless the log is configured to overwrite events as needed.</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</si>
  <si>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</si>
  <si>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Navigate to the UI Path articulated in the Remediation section and confirm it is set as prescribed. This group policy setting is backed by the following registry location with a `REG_DWORD` value of `5`.
 ```
HKLM\SOFTWARE\Microsoft\Windows NT\CurrentVersion\Winlogon:ScreenSaverGracePeriod
```</t>
  </si>
  <si>
    <t>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</si>
  <si>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Users will have to enter their passwords to resume their console sessions as soon as the grace period ends after screen saver activation.</t>
  </si>
  <si>
    <t>Windows includes a grace period between when the screen saver is launched and when the console is actually locked automatically when screen saver locking is enabled.
The recommended state for this setting is: `Enabled: 5 or fewer seconds`.</t>
  </si>
  <si>
    <t>Navigate to the UI Path articulated in the Remediation section and confirm it is set as prescribed. This group policy setting is backed by the following registry location with a `REG_DWORD` value of `1`.
 ```
HKLM\SYSTEM\CurrentControlSet\Control\Session Manager:SafeDllSearchMode
```</t>
  </si>
  <si>
    <t>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</si>
  <si>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</si>
  <si>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Navigate to the UI Path articulated in the Remediation section and confirm it is set as prescribed. This group policy setting is backed by the following registry location with a `REG_DWORD` value of `1`.
 ```
HKLM\SYSTEM\CurrentControlSet\Services\NetBT\Parameters:NoNameReleaseOnDemand
```</t>
  </si>
  <si>
    <t>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</si>
  <si>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</si>
  <si>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Navigate to the UI Path articulated in the Remediation section and confirm it is set as prescribed. This group policy setting is backed by the following registry location with a `REG_DWORD` value of `0`.
 ```
HKLM\SYSTEM\CurrentControlSet\Services\Tcpip\Parameters:EnableICMPRedirect
```</t>
  </si>
  <si>
    <t>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</si>
  <si>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</si>
  <si>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Internet Control Message Protocol (ICMP) redirects cause the IPv4 stack to plumb host routes. These routes override the Open Shortest Path First (OSPF) generated routes.
The recommended state for this setting is: `Disabled`.</t>
  </si>
  <si>
    <t>Navigate to the UI Path articulated in the Remediation section and confirm it is set as prescribed. This group policy setting is backed by the following registry location with a `REG_DWORD` value of `2`.
 ```
HKLM\SYSTEM\CurrentControlSet\Services\Tcpip\Parameters:DisableIPSourceRouting
```</t>
  </si>
  <si>
    <t>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</si>
  <si>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All incoming source routed packets will be dropped.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</si>
  <si>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</si>
  <si>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Navigate to the UI Path articulated in the Remediation section and confirm it is set as prescribed. This group policy setting is backed by the following registry location with a `REG_DWORD` value of `2`.
 ```
HKLM\SYSTEM\CurrentControlSet\Services\Tcpip6\Parameters:DisableIPSourceRouting
```</t>
  </si>
  <si>
    <t>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</si>
  <si>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IP source routing is a mechanism that allows the sender to determine the IP route that a datagram should follow through the network.
The recommended state for this setting is: `Enabled: Highest protection, source routing is completely disabled`.</t>
  </si>
  <si>
    <t>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</si>
  <si>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</si>
  <si>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Navigate to the UI Path articulated in the Remediation section and confirm it is set as prescribed. This group policy setting is backed by the following registry location with a `REG_DWORD` value of `0`.
```
HKLM\SYSTEM\CurrentControlSet\Control\SecurityProviders\WDigest:UseLogonCredential
```</t>
  </si>
  <si>
    <t>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</si>
  <si>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None - this is also the default configuration for Windows 8.1 or newer.</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</si>
  <si>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</si>
  <si>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Navigate to the UI Path articulated in the Remediation section and confirm it is set as prescribed. This group policy setting is backed by the following registry location with a `REG_DWORD` value of `2`.
```
HKLM\SYSTEM\CurrentControlSet\Services\NetBT\Parameters:NodeType
```</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</si>
  <si>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</si>
  <si>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</si>
  <si>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Navigate to the UI Path articulated in the Remediation section and confirm it is set as prescribed. This group policy setting is backed by the following registry location with a `REG_DWORD` value of `1`.
```
HKLM\SYSTEM\CurrentControlSet\Control\Lsa:RunAsPPL
```</t>
  </si>
  <si>
    <t>To establish the recommended configuration via GP, set the following UI path to `Enabled`:
```
Computer Configuration\Policies\Administrative Templates\MS Security Guide\LSA Protection
```
**Note:** This Group Policy path does not exist by default. An additional Group Policy template (`SecGuide.admx/adml`) is required - it is available from Microsoft at [this link](https://www.microsoft.com/en-us/download/details.aspx?id=55319).</t>
  </si>
  <si>
    <t>If additional LSA protection is enabled, Administrators will not be able to debug a custom LSA plugin. A debugger cannot be attached to LSASS when it's a protected process. In general, there's no supported way to debug a running protected process.</t>
  </si>
  <si>
    <t>This policy setting controls whether the Local Security Authority Server Service (LSASS) process runs protected. The Local Security Authority (LSA), which includes the Local Security Authority Server Service (LSASS) process, validates users for local and remote sign-ins and enforces local security policies.
The recommended state for this setting is: `Enabled`.
**Note:** This setting only applies to Windows 8.1 (or newer) **except** for Windows 11 (or newer). See policy setting _Configure LSASS to run as a protected process_.</t>
  </si>
  <si>
    <t>Navigate to the UI Path articulated in the Remediation section and confirm it is set as prescribed. This group policy setting is backed by the following registry location with a `REG_DWORD` value of `0`.
```
HKLM\SYSTEM\CurrentControlSet\Control\Session Manager\kernel:DisableExceptionChainValidation
```</t>
  </si>
  <si>
    <t>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</si>
  <si>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After you enable SEHOP, existing versions of Cygwin, Skype, and Armadillo-protected applications may not work correctly.</t>
  </si>
  <si>
    <t>Windows includes support for Structured Exception Handling Overwrite Protection (SEHOP). We recommend enabling this feature to improve the security profile of the computer.
The recommended state for this setting is: `Enabled`.</t>
  </si>
  <si>
    <t>Navigate to the UI Path articulated in the Remediation section and confirm it is set as prescribed. 
This group policy setting is backed by the following registry location with a `REG_DWORD` value of `1`.
```
HKLM\SOFTWARE\Microsoft\Cryptography\Wintrust\Config:EnableCertPaddingCheck
```</t>
  </si>
  <si>
    <t>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</si>
  <si>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Microsoft recommends that installers are built to only extract content from validated portions of signed files. Some installers do not follow this guidance and therefore may be negatively impacted by this setting.</t>
  </si>
  <si>
    <t>This policy setting configures whether the [WinVerifyTrust](https://learn.microsoft.com/en-us/windows/win32/api/wintrust/nf-wintrust-winverifytrust) function performs strict Windows Authenticode signature verification for Portable Executable files (PE files). If enabled, PE files will be considered "unsigned" if Windows identifies content in them that does not conform to the Authenticode specification.
The recommended state for this setting is: `Enabled`.</t>
  </si>
  <si>
    <t>Navigate to the UI Path articulated in the Remediation section and confirm it is set as prescribed. This group policy setting is backed by the following registry location with a `REG_DWORD` value of `0`.
 ```
HKLM\SYSTEM\CurrentControlSet\Services\LanmanServer\Parameters:SMB1
```</t>
  </si>
  <si>
    <t>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</si>
  <si>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</si>
  <si>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This setting configures the server-side processing of the Server Message Block version 1 (SMBv1) protocol.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</si>
  <si>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HKLM\SYSTEM\CurrentControlSet\Services\mrxsmb10:Start
```</t>
  </si>
  <si>
    <t>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</si>
  <si>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</si>
  <si>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Navigate to the UI Path articulated in the Remediation section and confirm it is set as prescribed. This group policy setting is backed by the following registry location with a `REG_DWORD` value of `1`.
```
HKLM\SYSTEM\CurrentControlSet\Control\Print:RpcAuthnLevelPrivacyEnabled
```</t>
  </si>
  <si>
    <t>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</si>
  <si>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This policy setting controls packet level privacy for Remote Procedure Call (RPC) incoming connections.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</si>
  <si>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HKLM\SOFTWARE\Policies\Microsoft\InputPersonalization:AllowInputPersonalization
```</t>
  </si>
  <si>
    <t>To establish the recommended configuration via GP, set the following UI path to `Disabled`:
```
Computer Configuration\Policies\Administrative Templates\Control Panel\Regional and Language Options\Allow users to enable online speech recognition services
```
**Note:** This Group Policy path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</si>
  <si>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Automatic learning of speech, inking, and typing stops and users cannot change its value via PC Settings.</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</si>
  <si>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</si>
  <si>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Navigate to the UI Path articulated in the Remediation section and confirm it is set as prescribed. This group policy setting is backed by the following registry location with a `REG_DWORD` value of `1`.
```
HKLM\SOFTWARE\Policies\Microsoft\Windows\Personalization:NoLockScreenSlideshow
```</t>
  </si>
  <si>
    <t>To establish the recommended configuration via GP, set the following UI path to `Enabled:`
```
Computer Configuration\Policies\Administrative Templates\Control Panel\Personalization\Prevent enabling lock screen slide show
```
**Note:** This Group Policy path is provided by the Group Policy template `ControlPanelDisplay.admx/adml` that is included with the Microsoft Windows 8.1 &amp; 2012 R2 Administrative Templates (or newer).</t>
  </si>
  <si>
    <t>If you enable this setting, users will no longer be able to modify slide show settings in PC Settings, and no slide show will ever start.</t>
  </si>
  <si>
    <t>Disables the lock screen slide show settings in PC Settings and prevents a slide show from playing on the lock screen.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</si>
  <si>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HKLM\SOFTWARE\Policies\Microsoft\Windows\Personalization:NoLockScreenCamera
```</t>
  </si>
  <si>
    <t>To establish the recommended configuration via GP, set the following UI path to `Enabled`:
```
Computer Configuration\Policies\Administrative Templates\Control Panel\Personalization\Prevent enabling lock screen camera
```
**Note:** This Group Policy path is provided by the Group Policy template `ControlPanelDisplay.admx/adml` that is included with the Microsoft Windows 8.1 &amp; Server 2012 R2 Administrative Templates (or newer).</t>
  </si>
  <si>
    <t>If you enable this setting, users will no longer be able to enable or disable lock screen camera access in PC Settings, and the camera cannot be invoked on the lock screen.</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</si>
  <si>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</si>
  <si>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_OR_
To audit the system using `auditpol.exe`, perform the following and confirm it is set as prescribed:
```
auditpol /get /subcategory:"System Integrity"
```</t>
  </si>
  <si>
    <t>To establish the recommended configuration via GP, set the following UI path to `Success and Failure:`
 ```
Computer Configuration\Policies\Windows Settings\Security Settings\Advanced Audit Policy Configuration\Audit Policies\System\Audit System Integrity
```</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</si>
  <si>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</si>
  <si>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</si>
  <si>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/subcategory:"Security System Extension"
```</t>
  </si>
  <si>
    <t>To establish the recommended configuration via GP, set the following UI path to include `Success`:
 ```
Computer Configuration\Policies\Windows Settings\Security Settings\Advanced Audit Policy Configuration\Audit Policies\System\Audit Security System Extension
```</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</si>
  <si>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</si>
  <si>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/subcategory:"Security State Change"
```</t>
  </si>
  <si>
    <t>To establish the recommended configuration via GP, set the following UI path to include `Success`:
 ```
Computer Configuration\Policies\Windows Settings\Security Settings\Advanced Audit Policy Configuration\Audit Policies\System\Audit Security State Change
```</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</si>
  <si>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</si>
  <si>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/subcategory:"Other System Events"
```</t>
  </si>
  <si>
    <t>To establish the recommended configuration via GP, set the following UI path to `Success and Failure`:
 ```
Computer Configuration\Policies\Windows Settings\Security Settings\Advanced Audit Policy Configuration\Audit Policies\System\Audit Other System Events
```</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</si>
  <si>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</si>
  <si>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/subcategory:"IPsec Driver"
```</t>
  </si>
  <si>
    <t>To establish the recommended configuration via GP, set the following UI path to `Success and Failure`:
 ```
Computer Configuration\Policies\Windows Settings\Security Settings\Advanced Audit Policy Configuration\Audit Policies\System\Audit IPsec Driver
```</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</si>
  <si>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</si>
  <si>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/subcategory:"Sensitive Privilege Use"
```</t>
  </si>
  <si>
    <t>To establish the recommended configuration via GP, set the following UI path to `Success and Failure`:
 ```
Computer Configuration\Policies\Windows Settings\Security Settings\Advanced Audit Policy Configuration\Audit Policies\Privilege Use\Audit Sensitive Privilege Use
```</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</si>
  <si>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</si>
  <si>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/subcategory:"Other Policy Change Events"
```</t>
  </si>
  <si>
    <t>To establish the recommended configuration via GP, set the following UI path to include `Failure`:
```
Computer Configuration\Policies\Windows Settings\Security Settings\Advanced Audit Policy Configuration\Audit Policies\Policy Change\Audit Other Policy Change Events
```</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</si>
  <si>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</si>
  <si>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Navigate to the UI Path articulated in the Remediation section and confirm it is set as prescribed.
_OR_
To audit the system using `auditpol.exe`, perform the following and confirm it is set as prescribed:
```
auditpol /get /subcategory:"MPSSVC Rule-Level Policy Change"
```</t>
  </si>
  <si>
    <t>To establish the recommended configuration via GP, set the following UI path to `Success and Failure`:
```
Computer Configuration\Policies\Windows Settings\Security Settings\Advanced Audit Policy Configuration\Audit Policies\Policy Change\Audit MPSSVC Rule-Level Policy Change
```</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</si>
  <si>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</si>
  <si>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Navigate to the UI Path articulated in the Remediation section and confirm it is set as prescribed.
_OR_
To audit the system using `auditpol.exe`, perform the following and confirm it is set as prescribed:
```
auditpol /get /subcategory:"Authorization Policy Change"
```</t>
  </si>
  <si>
    <t>To establish the recommended configuration via GP, set the following UI path to include `Success`:
 ```
Computer Configuration\Policies\Windows Settings\Security Settings\Advanced Audit Policy Configuration\Audit Policies\Policy Change\Audit Authorization Policy Change
```</t>
  </si>
  <si>
    <t>This subcategory reports changes in authorization policy. Events for this subcategory include:
- 4703: A user right was adjusted.
- 4704: A user right was assigned.
- 4705: A user right was removed.
- 4670: Permissions on an object were changed.
- 4911: Resource attributes of the object were changed.
- 4913: Central Access Policy on the object was changed.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</si>
  <si>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/subcategory:"Authentication Policy Change"
```</t>
  </si>
  <si>
    <t>To establish the recommended configuration via GP, set the following UI path to include `Success`:
 ```
Computer Configuration\Policies\Windows Settings\Security Settings\Advanced Audit Policy Configuration\Audit Policies\Policy Change\Audit Authentication Policy Change
```</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</si>
  <si>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</si>
  <si>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/subcategory:"Audit Policy Change"
```</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</si>
  <si>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</si>
  <si>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/subcategory:"Removable Storage"
```</t>
  </si>
  <si>
    <t>To establish the recommended configuration via GP, set the following UI path to `Success and Failure`:
 ```
Computer Configuration\Policies\Windows Settings\Security Settings\Advanced Audit Policy Configuration\Audit Policies\Object Access\Audit Removable Storage
```</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</si>
  <si>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</si>
  <si>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Navigate to the UI Path articulated in the Remediation section and confirm it is set as prescribed.
_OR_
To audit the system using `auditpol.exe`, perform the following and confirm it is set as prescribed:
```
auditpol /get /subcategory:"Audit Other Object Access Events"
```</t>
  </si>
  <si>
    <t>To establish the recommended configuration via GP, set the following UI path to `Success and Failure`:
```
Computer Configuration\Policies\Windows Settings\Security Settings\Advanced Audit Policy Configuration\Audit Policies\Object Access\Audit Other Object Access Events
```</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</si>
  <si>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</si>
  <si>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/subcategory:"File Share"
```</t>
  </si>
  <si>
    <t>To establish the recommended configuration via GP, set the following UI path to `Success and Failure`:
 ```
Computer Configuration\Policies\Windows Settings\Security Settings\Advanced Audit Policy Configuration\Audit Policies\Object Access\Audit File Share
```</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</si>
  <si>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</si>
  <si>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Navigate to the UI Path articulated in the Remediation section and confirm it is set as prescribed.
_OR_
To audit the system using `auditpol.exe`, perform the following and confirm it is set as prescribed:
```
auditpol /get /subcategory:"Detailed File Share"
```</t>
  </si>
  <si>
    <t>To establish the recommended configuration via GP, set the following UI path to include `Failure`:
```
Computer Configuration\Policies\Windows Settings\Security Settings\Advanced Audit Policy Configuration\Audit Policies\Object Access\Audit Detailed File Share
```</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</si>
  <si>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</si>
  <si>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Navigate to the UI Path articulated in the Remediation section and confirm it is set as prescribed.
_OR_
To audit the system using `auditpol.exe`, perform the following and confirm it is set as prescribed:
```
auditpol /get /subcategory:"Special Logon"
```</t>
  </si>
  <si>
    <t>To establish the recommended configuration via GP, set the following UI path to include `Success`:
 ```
Computer Configuration\Policies\Windows Settings\Security Settings\Advanced Audit Policy Configuration\Audit Policies\Logon/Logoff\Audit Special Logon
```</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</si>
  <si>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</si>
  <si>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/subcategory:"Other Logon/Logoff Events"
```</t>
  </si>
  <si>
    <t>To establish the recommended configuration via GP, set the following UI path to `Success and Failure`:
 ```
Computer Configuration\Policies\Windows Settings\Security Settings\Advanced Audit Policy Configuration\Audit Policies\Logon/Logoff\Audit Other Logon/Logoff Events
```</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</si>
  <si>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</si>
  <si>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/subcategory:"Logon"
```</t>
  </si>
  <si>
    <t>To establish the recommended configuration via GP, set the following UI path to `Success and Failure`:
 ```
Computer Configuration\Policies\Windows Settings\Security Settings\Advanced Audit Policy Configuration\Audit Policies\Logon/Logoff\Audit Logon
```</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</si>
  <si>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</si>
  <si>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/subcategory:"Logoff"
```</t>
  </si>
  <si>
    <t>To establish the recommended configuration via GP, set the following UI path to include `Success`:
 ```
Computer Configuration\Policies\Windows Settings\Security Settings\Advanced Audit Policy Configuration\Audit Policies\Logon/Logoff\Audit Logoff
```</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</si>
  <si>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</si>
  <si>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/subcategory:"Group Membership"
```</t>
  </si>
  <si>
    <t>To establish the recommended configuration via GP, set the following UI path to include `Success`:
 ```
Computer Configuration\Policies\Windows Settings\Security Settings\Advanced Audit Policy Configuration\Audit Policies\Logon/Logoff\Audit Group Membership
```</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</si>
  <si>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</si>
  <si>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Navigate to the UI Path articulated in the Remediation section and confirm it is set as prescribed.
_OR_
To audit the system using `auditpol.exe`, perform the following and confirm it is set as prescribed:
```
auditpol /get /subcategory:"Account Lockout"
```</t>
  </si>
  <si>
    <t>To establish the recommended configuration via GP, set the following UI path to include `Failure`:
 ```
Computer Configuration\Policies\Windows Settings\Security Settings\Advanced Audit Policy Configuration\Audit Policies\Logon/Logoff\Audit Account Lockout
```</t>
  </si>
  <si>
    <t>This subcategory reports when a user's account is locked out as a result of too many failed logon attempts. Events for this subcategory include:
- 4625: An account failed to log on.
The recommended state for this setting is to include: `Failure`.</t>
  </si>
  <si>
    <t>Navigate to the UI Path articulated in the Remediation section and confirm it is set as prescribed.
_OR_
To audit the system using `auditpol.exe`, perform the following and confirm it is set as prescribed:
```
auditpol /get /subcategory:"Process Creation"
```</t>
  </si>
  <si>
    <t>To establish the recommended configuration via GP, set the following UI path to include `Success`:
 ```
Computer Configuration\Policies\Windows Settings\Security Settings\Advanced Audit Policy Configuration\Audit Policies\Detailed Tracking\Audit Process Creation
```</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</si>
  <si>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</si>
  <si>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/subcategory:"PNP Activity"
```</t>
  </si>
  <si>
    <t>To establish the recommended configuration via GP, set the following UI path to include `Success`:
 ```
Computer Configuration\Policies\Windows Settings\Security Settings\Advanced Audit Policy Configuration\Audit Policies\Detailed Tracking\Audit PNP Activity
```</t>
  </si>
  <si>
    <t>This policy setting allows you to audit when plug and play detects an external device.
The recommended state for this setting is to include: `Success`.
**Note:** A Windows 10, Server 2016 or newer OS is required to access and set this value in Group Policy.</t>
  </si>
  <si>
    <t>Navigate to the UI Path articulated in the Remediation section and confirm it is set as prescribed.
_OR_
To audit the system using `auditpol.exe`, perform the following and confirm it is set as prescribed:
```
auditpol /get /subcategory:"User Account Management"
```</t>
  </si>
  <si>
    <t>To establish the recommended configuration via GP, set the following UI path to `Success and Failure`:
 ```
Computer Configuration\Policies\Windows Settings\Security Settings\Advanced Audit Policy Configuration\Audit Policies\Account Management\Audit User Account Management
```</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</si>
  <si>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</si>
  <si>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Navigate to the UI Path articulated in the Remediation section and confirm it is set as prescribed.
_OR_
To audit the system using `auditpol.exe`, perform the following and confirm it is set as prescribed:
```
auditpol /get /subcategory:"Security Group Management"
```</t>
  </si>
  <si>
    <t>To establish the recommended configuration via GP, set the following UI path to include `Success:`
 ```
Computer Configuration\Policies\Windows Settings\Security Settings\Advanced Audit Policy Configuration\Audit Policies\Account Management\Audit Security Group Management
```</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</si>
  <si>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</si>
  <si>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/subcategory:"Application Group Management"
```</t>
  </si>
  <si>
    <t>To establish the recommended configuration via GP, set the following UI path to `Success and Failure`:
 ```
Computer Configuration\Policies\Windows Settings\Security Settings\Advanced Audit Policy Configuration\Audit Policies\Account Management\Audit Application Group Management
```</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</si>
  <si>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
**Note:** Although Microsoft "[Deprecated](https://learn.microsoft.com/en-us/windows/whats-new/feature-lifecycle#terminology)" Windows Authorization Manager (AzMan) in Windows Server 2012 and 2012 R2, this feature still exists in the OS (unimproved), and therefore should still be audited.</t>
  </si>
  <si>
    <t>Navigate to the UI Path articulated in the Remediation section and confirm it is set as prescribed.
_OR_ 
To audit the system using `auditpol.exe`, perform the following and confirm it is set as prescribed:
```
auditpol /get /subcategory:"Credential Validation"
```</t>
  </si>
  <si>
    <t>To establish the recommended configuration via GP, set the following UI path to `Success and Failure`:
 ```
Computer Configuration\Policies\Windows Settings\Security Settings\Advanced Audit Policy Configuration\Audit Policies\Account Logon\Audit Credential Validation
```</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</si>
  <si>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</si>
  <si>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Navigate to the UI Path articulated in the Remediation section and confirm it is set as prescribed. This group policy setting is backed by the following registry location with a `REG_DWORD` value of `1`.
 ```
HKLM\SOFTWARE\Policies\Microsoft\WindowsFirewall\PublicProfile\Logging:LogSuccessfulConnections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</si>
  <si>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successful connections
```</t>
  </si>
  <si>
    <t>Information about successful connections will be recorded in the firewall log file.</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</si>
  <si>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</si>
  <si>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with a `REG_DWORD` value of `1`.
 ```
HKLM\SOFTWARE\Policies\Microsoft\WindowsFirewall\PublicProfile\Logging:LogDroppedPackets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</si>
  <si>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dropped packets
```</t>
  </si>
  <si>
    <t>Information about dropped packets will be recorded in the firewall log file.</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</si>
  <si>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</si>
  <si>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with a `REG_DWORD` value of `16384`.
 ```
HKLM\SOFTWARE\Policies\Microsoft\WindowsFirewall\PublicProfile\Logging:LogFileSize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</si>
  <si>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Properties\Public Profile\Logging Customize\Size limit (KB)
```</t>
  </si>
  <si>
    <t>The log file size will be limited to the specified size, old events will be overwritten by newer ones when the limit is reached.</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</si>
  <si>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</si>
  <si>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with a `REG_SZ` value of `%SystemRoot%\System32\logfiles\firewall\publicfw.log`.
```
HKLM\SOFTWARE\Policies\Microsoft\WindowsFirewall\PublicProfile\Logging:LogFilePath
```</t>
  </si>
  <si>
    <t>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Firewall Properties\Public Profile\Logging Customize\Name
```</t>
  </si>
  <si>
    <t>The log file will be stored in the specified file.</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</si>
  <si>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</si>
  <si>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with a `REG_DWORD` value of `0`.
 ```
HKLM\SOFTWARE\Policies\Microsoft\WindowsFirewall\PublicProfile:AllowLocalIPsecPolicyMerge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</si>
  <si>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connection security rules
```</t>
  </si>
  <si>
    <t>Administrators can still create local connection security rules, but the rules will not be applied.</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</si>
  <si>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</si>
  <si>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with a `REG_DWORD` value of `0`.
 ```
HKLM\SOFTWARE\Policies\Microsoft\WindowsFirewall\PublicProfile:AllowLocalPolicyMerge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</si>
  <si>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firewall rules
```</t>
  </si>
  <si>
    <t>Administrators can still create firewall rules, but the rules will not be applied.</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</si>
  <si>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</si>
  <si>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with a `REG_DWORD` value of `1`.
 ```
HKLM\SOFTWARE\Policies\Microsoft\WindowsFirewall\PublicProfile:DisableNotifications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</si>
  <si>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Customize\Display a notification
```</t>
  </si>
  <si>
    <t>Windows Firewall will not display a notification when a program is blocked from receiving inbound connections.</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</si>
  <si>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</si>
  <si>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with a `REG_DWORD` value of `1`.
 ```
HKLM\SOFTWARE\Policies\Microsoft\WindowsFirewall\PublicProfile:DefaultInboundAction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</si>
  <si>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Properties\Public Profile\Inbound connections
```</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</si>
  <si>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</si>
  <si>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with a `REG_DWORD` value of `1`.
 ```
HKLM\SOFTWARE\Policies\Microsoft\WindowsFirewall\PublicProfile:EnableFirewall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</si>
  <si>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Properties\Public Profile\Firewall state
```</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</si>
  <si>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</si>
  <si>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with a `REG_DWORD` value of `1`.
 ```
HKLM\SOFTWARE\Policies\Microsoft\WindowsFirewall\PrivateProfile\Logging:LogSuccessfulConnections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</si>
  <si>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successful connections
```</t>
  </si>
  <si>
    <t>Navigate to the UI Path articulated in the Remediation section and confirm it is set as prescribed. This group policy setting is backed by the following registry location with a `REG_DWORD` value of `1`.
 ```
HKLM\SOFTWARE\Policies\Microsoft\WindowsFirewall\PrivateProfile\Logging:LogDroppedPackets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</si>
  <si>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dropped packets
```</t>
  </si>
  <si>
    <t>Navigate to the UI Path articulated in the Remediation section and confirm it is set as prescribed. This group policy setting is backed by the following registry location with a `REG_DWORD` value of `16384`.
 ```
HKLM\SOFTWARE\Policies\Microsoft\WindowsFirewall\PrivateProfile\Logging:LogFileSize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</si>
  <si>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Properties\Private Profile\Logging Customize\Size limit (KB)
```</t>
  </si>
  <si>
    <t>Navigate to the UI Path articulated in the Remediation section and confirm it is set as prescribed. This group policy setting is backed by the following registry location with a `REG_SZ` value of `%SystemRoot%\System32\logfiles\firewall\privatefw.log`.
```
HKLM\SOFTWARE\Policies\Microsoft\WindowsFirewall\PrivateProfile\Logging:LogFilePath
```</t>
  </si>
  <si>
    <t>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Firewall Properties\Private Profile\Logging Customize\Name
```</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</si>
  <si>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</si>
  <si>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with a `REG_DWORD` value of `1`.
 ```
HKLM\SOFTWARE\Policies\Microsoft\WindowsFirewall\PrivateProfile:DisableNotifications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</si>
  <si>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Properties\Private Profile\Settings Customize\Display a notification
```</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</si>
  <si>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</si>
  <si>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with a `REG_DWORD` value of `1`.
 ```
HKLM\SOFTWARE\Policies\Microsoft\WindowsFirewall\PrivateProfile:DefaultInboundAction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</si>
  <si>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Properties\Private Profile\Inbound connections
```</t>
  </si>
  <si>
    <t>Navigate to the UI Path articulated in the Remediation section and confirm it is set as prescribed. This group policy setting is backed by the following registry location with a `REG_DWORD` value of `1`.
 ```
HKLM\SOFTWARE\Policies\Microsoft\WindowsFirewall\PrivateProfile:EnableFirewall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</si>
  <si>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Properties\Private Profile\Firewall state
```</t>
  </si>
  <si>
    <t>Navigate to the UI Path articulated in the Remediation section and confirm it is set as prescribed. This group policy setting is backed by the following registry location with a `REG_DWORD` value of `4`.
```
HKLM\SYSTEM\CurrentControlSet\Services\XboxNetApiSvc:Start
```</t>
  </si>
  <si>
    <t>To establish the recommended configuration via GP, set the following UI path to: `Disabled`.
```
Computer Configuration\Policies\Windows Settings\Security Settings\System Services\Xbox Live Networking Service</t>
  </si>
  <si>
    <t>Connections to Xbox Live may fail and applications that interact with that service may also fail.</t>
  </si>
  <si>
    <t>This service supports the Windows.Networking.XboxLive application programming interface.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</si>
  <si>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HKLM\SYSTEM\CurrentControlSet\Services\XblGameSave:Start
```</t>
  </si>
  <si>
    <t>To establish the recommended configuration via GP, set the following UI path to: `Disabled`.
```
Computer Configuration\Policies\Windows Settings\Security Settings\System Services\Xbox Live Game Save
```</t>
  </si>
  <si>
    <t>Game save data will not upload to or download from Xbox Live.</t>
  </si>
  <si>
    <t>This service syncs save data for Xbox Live save enabled games.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</si>
  <si>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HKLM\SYSTEM\CurrentControlSet\Services\XblAuthManager:Start
```</t>
  </si>
  <si>
    <t>To establish the recommended configuration via GP, set the following UI path to: `Disabled`.
```
Computer Configuration\Policies\Windows Settings\Security Settings\System Services\Xbox Live Auth Manager
```</t>
  </si>
  <si>
    <t>Provides authentication and authorization services for interacting with Xbox Live.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</si>
  <si>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HKLM\SYSTEM\CurrentControlSet\Services\XboxGipSvc:Start
```</t>
  </si>
  <si>
    <t>To establish the recommended configuration via GP, set the following UI path to: `Disabled`.
```
Computer Configuration\Policies\Windows Settings\Security Settings\System Services\Xbox Accessory Management Service
```</t>
  </si>
  <si>
    <t>Connected Xbox accessories may not function.</t>
  </si>
  <si>
    <t>This service manages connected Xbox Accessories.
The recommended state for this setting is: `Disabled`.</t>
  </si>
  <si>
    <t>Navigate to the UI Path articulated in the Remediation section and confirm it is set as prescribed. This group policy setting is backed by the following registry location with a `REG_DWORD` value of `4` or that the key does not exist.
```
HKLM\SYSTEM\CurrentControlSet\Services\W3SVC:Start
```</t>
  </si>
  <si>
    <t>To establish the recommended configuration via GP, set the following UI path to: `Disabled` or ensure the service is not installed.
```
Computer Configuration\Policies\Windows Settings\Security Settings\System Services\World Wide Web Publishing Service
```</t>
  </si>
  <si>
    <t>IIS Web Services will not function.</t>
  </si>
  <si>
    <t>Provides Web connectivity and administration through the Internet Information Services Manager.
The recommended state for this setting is: `Disabled` or `Not Installed`.
**Note:** This service is not installed by default. It is supplied with Windows, but is installed by enabling an optional Windows feature (_Internet Information Services - World Wide Web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</si>
  <si>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Navigate to the UI Path articulated in the Remediation section and confirm it is set as prescribed. This group policy setting is backed by the following registry location with a `REG_DWORD` value of `4`.
```
HKLM\SYSTEM\CurrentControlSet\Services\icssvc:Start
```</t>
  </si>
  <si>
    <t>To establish the recommended configuration via GP, set the following UI path to: `Disabled`.
```
Computer Configuration\Policies\Windows Settings\Security Settings\System Services\Windows Mobile Hotspot Service
```</t>
  </si>
  <si>
    <t>The Windows Mobile Hotspot feature will not be available.</t>
  </si>
  <si>
    <t>Provides the ability to share a cellular data connection with another device.
The recommended state for this setting is: `Disabled`.</t>
  </si>
  <si>
    <t>Navigate to the UI Path articulated in the Remediation section and confirm it is set as prescribed. This group policy setting is backed by the following registry location with a `REG_DWORD` value of `4` or that the key does not exist.
```
HKLM\SYSTEM\CurrentControlSet\Services\WMPNetworkSvc:Start
```</t>
  </si>
  <si>
    <t>To establish the recommended configuration via GP, set the following UI path to: `Disabled` or ensure the service is not installed.
```
Computer Configuration\Policies\Windows Settings\Security Settings\System Services\Windows Media Player Network Sharing Service
```</t>
  </si>
  <si>
    <t>Windows Media Player libraries will not be shared over the network to other devices and systems.</t>
  </si>
  <si>
    <t>Shares Windows Media Player libraries to other networked players and media devices using Universal Plug and Play.
The recommended state for this setting is: `Disabled` or `Not Installed`.</t>
  </si>
  <si>
    <t>Navigate to the UI Path articulated in the Remediation section and confirm it is set as prescribed. This group policy setting is backed by the following registry location with a `REG_DWORD` value of `4` or that the key does not exist.
```
HKLM\SYSTEM\CurrentControlSet\Services\WMSvc:Start
```</t>
  </si>
  <si>
    <t>To establish the recommended configuration via GP, set the following UI path to: `Disabled` or ensure the service is not installed.
```
Computer Configuration\Policies\Windows Settings\Security Settings\System Services\Web Management Service
```</t>
  </si>
  <si>
    <t>Remote web-based management of IIS will not be available.</t>
  </si>
  <si>
    <t>The Web Management Service enables remote and delegated management capabilities for administrators to manage for the Web server, sites and applications present on the machine.
The recommended state for this setting is: `Disabled` or `Not Installed`.
**Note:** This service is not installed by default. It is supplied with Windows, but is installed by enabling an optional Windows feature (_Internet Information Services - Web Management Tools - IIS Management Service_).</t>
  </si>
  <si>
    <t>Navigate to the UI Path articulated in the Remediation section and confirm it is set as prescribed. This group policy setting is backed by the following registry location with a `REG_DWORD` value of `4`.
```
HKLM\SYSTEM\CurrentControlSet\Services\upnphost:Start
```</t>
  </si>
  <si>
    <t>To establish the recommended configuration via GP, set the following UI path to: `Disabled`.
```
Computer Configuration\Policies\Windows Settings\Security Settings\System Services\UPnP Device Host
```</t>
  </si>
  <si>
    <t>Any hosted UPnP devices will stop functioning and no additional hosted devices can be added.</t>
  </si>
  <si>
    <t>Allows UPnP devices to be hosted on this computer.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</si>
  <si>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HKLM\SYSTEM\CurrentControlSet\Services\SSDPSRV:Start
```</t>
  </si>
  <si>
    <t>To establish the recommended configuration via GP, set the following UI path to: `Disabled`.
```
Computer Configuration\Policies\Windows Settings\Security Settings\System Services\SSDP Discovery
```</t>
  </si>
  <si>
    <t>SSDP-based devices will not be discovered.</t>
  </si>
  <si>
    <t>Discovers networked devices and services that use the SSDP discovery protocol, such as UPnP devices. Also announces SSDP devices and services running on the local computer. 
The recommended state for this setting is: `Disabled`.</t>
  </si>
  <si>
    <t>Navigate to the UI Path articulated in the Remediation section and confirm it is set as prescribed. This group policy setting is backed by the following registry location with a `REG_DWORD` value of `4` or that the key does not exist.
```
HKLM\SYSTEM\CurrentControlSet\Services\sacsvr:Start
```</t>
  </si>
  <si>
    <t>To establish the recommended configuration via GP, set the following UI path to: `Disabled` or ensure the service is not installed.
```
Computer Configuration\Policies\Windows Settings\Security Settings\System Services\Special Administration Console Helper
```</t>
  </si>
  <si>
    <t>Users will not have access to a remote command prompt using Emergency Management Services.</t>
  </si>
  <si>
    <t>This service allows administrators to remotely access a command prompt using Emergency Management Services.
The recommended state for this setting is: `Disabled` or `Not Installed`.
**Note:** This service is not installed by default. It is supplied with Windows, but it is installed by enabling an optional Windows capability (_Windows Emergency Management Services and Serial Console_).</t>
  </si>
  <si>
    <t>Navigate to the UI Path articulated in the Remediation section and confirm it is set as prescribed. This group policy setting is backed by the following registry location with a `REG_DWORD` value of `4` or that the key does not exist.
```
HKLM\SYSTEM\CurrentControlSet\Services\simptcp:Start
```</t>
  </si>
  <si>
    <t>To establish the recommended configuration via GP, set the following UI path to: `Disabled` or ensure the service is not installed.
```
Computer Configuration\Policies\Windows Settings\Security Settings\System Services\Simple TCP/IP Services
```</t>
  </si>
  <si>
    <t>The Simple TCP/IP services (Character Generator, Daytime, Discard, Echo and Quote of the Day) will not be available.</t>
  </si>
  <si>
    <t>Navigate to the UI Path articulated in the Remediation section and confirm it is set as prescribed. This group policy setting is backed by the following registry location with a `REG_DWORD` value of `4`.
```
HKLM\SYSTEM\CurrentControlSet\Services\RemoteAccess:Start
```</t>
  </si>
  <si>
    <t>To establish the recommended configuration via GP, set the following UI path to: `Disabled`.
```
Computer Configuration\Policies\Windows Settings\Security Settings\System Services\Routing and Remote Access
```</t>
  </si>
  <si>
    <t>The computer will not be able to be configured as a Windows router between different connections.</t>
  </si>
  <si>
    <t>Offers routing services to businesses in local area and wide area network environments.
The recommended state for this setting is: `Disabled`.</t>
  </si>
  <si>
    <t>Navigate to the UI Path articulated in the Remediation section and confirm it is set as prescribed. This group policy setting is backed by the following registry location with a `REG_DWORD` value of `4`.
```
HKLM\SYSTEM\CurrentControlSet\Services\RpcLocator:Start
```</t>
  </si>
  <si>
    <t>To establish the recommended configuration via GP, set the following UI path to: `Disabled`.
```
Computer Configuration\Policies\Windows Settings\Security Settings\System Services\Remote Procedure Call (RPC) Locator</t>
  </si>
  <si>
    <t>No impact, unless an old, legacy application requires it.</t>
  </si>
  <si>
    <t>In Windows 2003 and older versions of Windows, the Remote Procedure Call (RPC) Locator service manages the RPC name service database. In Windows Vista or newer versions of Windows, this service does not provide any functionality and is present for application compatibility.
The recommended state for this setting is: `Disabled`.</t>
  </si>
  <si>
    <t>Navigate to the UI Path articulated in the Remediation section and confirm it is set as prescribed. This group policy setting is backed by the following registry location with a `REG_DWORD` value of `4` or that the key does not exist.
```
HKLM\SYSTEM\CurrentControlSet\Services\sshd:Start
```</t>
  </si>
  <si>
    <t>To establish the recommended configuration via GP, set the following UI path to: `Disabled` or ensure the service is not installed.
```
Computer Configuration\Policies\Windows Settings\Security Settings\System Services\OpenSSH SSH Server
```</t>
  </si>
  <si>
    <t>The workstation will not be permitted to be a SSH host server.</t>
  </si>
  <si>
    <t>SSH protocol based service to provide secure encrypted communications between two untrusted hosts over an insecure network.
The recommended state for this setting is: `Disabled` or `Not Installed`.
**Note:** This service is not installed by default. It is supplied with Windows, but it is installed by enabling an optional Windows feature (_OpenSSH Server_).</t>
  </si>
  <si>
    <t>Navigate to the UI Path articulated in the Remediation section and confirm it is set as prescribed. This group policy setting is backed by the following registry location with a `REG_DWORD` value of `4` or that the key does not exist.
```
HKLM\SYSTEM\CurrentControlSet\Services\FTPSVC:Start
```</t>
  </si>
  <si>
    <t>To establish the recommended configuration via GP, set the following UI path to: `Disabled` or ensure the service is not installed.
```
Computer Configuration\Policies\Windows Settings\Security Settings\System Services\Microsoft FTP Service
```</t>
  </si>
  <si>
    <t>The computer will not function as an FTP server.</t>
  </si>
  <si>
    <t>Enables the server to be a File Transfer Protocol (FTP) server.
The recommended state for this setting is: `Disabled` or `Not Installed`.
**Note:** This service is not installed by default. It is supplied with Windows, but is installed by enabling an optional Windows feature (_Internet Information Services - FTP Server_).</t>
  </si>
  <si>
    <t>Navigate to the UI Path articulated in the Remediation section and confirm it is set as prescribed. This group policy setting is backed by the following registry location with a `REG_DWORD` value of `4` or that the key does not exist.
```
HKLM\SYSTEM\CurrentControlSet\Services\LxssManager:Start
```</t>
  </si>
  <si>
    <t>To establish the recommended configuration via GP, set the following UI path to: `Disabled` or ensure the service is not installed.
```
Computer Configuration\Policies\Windows Settings\Security Settings\System Services\LxssManager
```</t>
  </si>
  <si>
    <t>The Linux Subsystem will not be available, and native ELF binaries will no longer run.
**Note:** If your organization has made an exception to this recommendation and is using Windows Subsystem for Linux (WSL), the Internet Connection Sharing (ICS) (SharedAccess) service will need to be `Enabled` for WSL to function. For more information, please visit the following Microsoft Blog: [Troubleshooting Windows Subsystem for Linux | Microsoft Docs ](https://docs.microsoft.com/en-us/windows/wsl/troubleshooting#wsl-2-errors-when-ics-is-disabled)</t>
  </si>
  <si>
    <t>The LXSS Manager service supports running native ELF binaries. The service provides the infrastructure necessary for ELF binaries to run on Windows.
The recommended state for this setting is: `Disabled` or `Not Installed`.
**Note:** This service is not installed by default. It is supplied with Windows, but is installed by enabling an optional Windows feature (_Windows Subsystem for Linux_).</t>
  </si>
  <si>
    <t>Navigate to the UI Path articulated in the Remediation section and confirm it is set as prescribed. This group policy setting is backed by the following registry location with a `REG_DWORD` value of `4`.
```
HKLM\SYSTEM\CurrentControlSet\Services\SharedAccess:Start
```</t>
  </si>
  <si>
    <t>To establish the recommended configuration via GP, set the following UI path to: `Disabled`.
```
Computer Configuration\Policies\Windows Settings\Security Settings\System Services\Internet Connection Sharing (ICS)
```</t>
  </si>
  <si>
    <t>Internet Connection Sharing (ICS) will not be available. Wireless connections using Miracast will also be prevented.
**Note:** This service is a prerequisite for the _Microsoft Defender Application Guard_ feature in Windows 10, so an exception should be made to this recommendation if intending to use Microsoft Defender Application Guard.
**Note #2:** If your organization is using Windows Subsystem for Linux (WSL) this service is needed for WSL to function, so an exception should be made to this recommendation. For more information, please visit the following Microsoft Blog: [Troubleshooting Windows Subsystem for Linux | Microsoft Docs](https://docs.microsoft.com/en-us/windows/wsl/troubleshooting#wsl-2-errors-when-ics-is-disabled)</t>
  </si>
  <si>
    <t>Provides network access translation, addressing, name resolution and/or intrusion prevention services for a home or small office network.
The recommended state for this setting is: `Disabled`.</t>
  </si>
  <si>
    <t>Navigate to the UI Path articulated in the Remediation section and confirm it is set as prescribed. This group policy setting is backed by the following registry location with a `REG_DWORD` value of `4` or that the key does not exist.
```
HKLM\SYSTEM\CurrentControlSet\Services\irmon:Start
```</t>
  </si>
  <si>
    <t>To establish the recommended configuration via GP, set the following UI path to: `Disabled` or ensure the service is not installed.
```
Computer Configuration\Policies\Windows Settings\Security Settings\System Services\Infrared monitor service
```</t>
  </si>
  <si>
    <t>Infrared file transfers will be prevented from working.</t>
  </si>
  <si>
    <t>Detects other Infrared devices that are in range and launches the file transfer application. 
The recommended state for this setting is: `Disabled` or `Not Installed`.</t>
  </si>
  <si>
    <t>Navigate to the UI Path articulated in the Remediation section and confirm it is set as prescribed. This group policy setting is backed by the following registry location with a `REG_DWORD` value of `4` or that the key does not exist.
```
HKLM\SYSTEM\CurrentControlSet\Services\IISADMIN:Start
```</t>
  </si>
  <si>
    <t>To establish the recommended configuration via GP, set the following UI path to: `Disabled` or ensure the service is not installed.
```
Computer Configuration\Policies\Windows Settings\Security Settings\System Services\IIS Admin Service
```</t>
  </si>
  <si>
    <t>IIS will not function, including Web, SMTP or FTP services.</t>
  </si>
  <si>
    <t>Enables the server to administer the IIS metabase. The IIS metabase stores configuration for the SMTP and FTP services. 
The recommended state for this setting is: `Disabled` or `Not Installed`.
**Note:** This service is not installed by default. It is supplied with Windows, but is installed by enabling an optional Windows feature (_Internet Information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</si>
  <si>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Navigate to the UI Path articulated in the Remediation section and confirm it is set as prescribed. This group policy setting is backed by the following registry location with a `REG_DWORD` value of `4` or that the key does not exist.
```
HKLM\SYSTEM\CurrentControlSet\Services\Browser:Start
```</t>
  </si>
  <si>
    <t>To establish the recommended configuration via GP, set the following UI path to: `Disabled` or ensure the service is not installed.
```
Computer Configuration\Policies\Windows Settings\Security Settings\System Services\Computer Browser
```</t>
  </si>
  <si>
    <t>The list of computers and their shares on the network will not be updated or maintained.</t>
  </si>
  <si>
    <t>Maintains an updated list of computers on the network and supplies this list to computers designated as browsers. 
The recommended state for this setting is: `Disabled` or `Not Installed`.
**Note:** In Windows 8.1 and Windows 10, this service is bundled with the _SMB 1.0/CIFS File Sharing Support_ optional feature. As a result, removing that feature (highly recommended unless backward compatibility is needed to XP/2003 and older Windows OSes - see [Stop using SMB1 | Storage at Microsoft](https://blogs.technet.microsoft.com/filecab/2016/09/16/stop-using-smb1/)) will also remediate this recommendation. The feature is not installed by default starting with Windows 10 R1709.</t>
  </si>
  <si>
    <t>Navigate to the UI Path articulated in the Remediation section and confirm it is set as prescribed. This group policy setting is backed by the following registry location with a `REG_DWORD` value of `1`.
 ```
HKLM\SOFTWARE\Microsoft\Windows\CurrentVersion\Policies\System:EnableVirtualization
```</t>
  </si>
  <si>
    <t>To establish the recommended configuration via GP, set the following UI path to `Enabled`:
 ```
Computer Configuration\Policies\Windows Settings\Security Settings\Local Policies\Security Options\User Account Control: Virtualize file and registry write failures to per-user locations
```</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</si>
  <si>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`HKLM\SOFTWARE`
The recommended state for this setting is: `Enabled`.</t>
  </si>
  <si>
    <t>Navigate to the UI Path articulated in the Remediation section and confirm it is set as prescribed. This group policy setting is backed by the following registry location with a `REG_DWORD` value of `1`.
 ```
HKLM\SOFTWARE\Microsoft\Windows\CurrentVersion\Policies\System:PromptOnSecureDesktop
```</t>
  </si>
  <si>
    <t>To establish the recommended configuration via GP, set the following UI path to `Enabled`:
 ```
Computer Configuration\Policies\Windows Settings\Security Settings\Local Policies\Security Options\User Account Control: Switch to the secure desktop when prompting for elevation
```</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</si>
  <si>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</si>
  <si>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with a `REG_DWORD` value of `1`.
 ```
HKLM\SOFTWARE\Microsoft\Windows\CurrentVersion\Policies\System:EnableLUA
```</t>
  </si>
  <si>
    <t>To establish the recommended configuration via GP, set the following UI path to `Enabled`:
 ```
Computer Configuration\Policies\Windows Settings\Security Settings\Local Policies\Security Options\User Account Control: Run all administrators in Admin Approval Mode
```</t>
  </si>
  <si>
    <t>None - this is the default behavior. Users and administrators will need to learn to work with UAC prompts and adjust their work habits to use least privilege operations.</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</si>
  <si>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</si>
  <si>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with a `REG_DWORD` value of `1`.
 ```
HKLM\SOFTWARE\Microsoft\Windows\CurrentVersion\Policies\System:EnableSecureUIAPaths
```</t>
  </si>
  <si>
    <t>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</si>
  <si>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</si>
  <si>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with a `REG_DWORD` value of `1`.
 ```
HKLM\SOFTWARE\Microsoft\Windows\CurrentVersion\Policies\System:EnableInstallerDetection
```</t>
  </si>
  <si>
    <t>To establish the recommended configuration via GP, set the following UI path to `Enabled`:
 ```
Computer Configuration\Policies\Windows Settings\Security Settings\Local Policies\Security Options\User Account Control: Detect application installations and prompt for elevation
```</t>
  </si>
  <si>
    <t>When an application installation package is detected that requires elevation of privilege, the user is prompted to enter an administrative user name and password. If the user enters valid credentials, the operation continues with the applicable privilege.</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</si>
  <si>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</si>
  <si>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with a `REG_DWORD` value of `0`.
 ```
HKLM\SOFTWARE\Microsoft\Windows\CurrentVersion\Policies\System:ConsentPromptBehaviorUser
```</t>
  </si>
  <si>
    <t>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</si>
  <si>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</si>
  <si>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</si>
  <si>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with a `REG_DWORD` value of `1` or `2`.
 ```
HKLM\SOFTWARE\Microsoft\Windows\CurrentVersion\Policies\System:ConsentPromptBehaviorAdmin
```</t>
  </si>
  <si>
    <t>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</si>
  <si>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When an operation (including execution of a Windows binary) requires elevation of privilege, the user is prompted on the secure desktop to select either Permit or Deny. If the user selects Permit, the operation continues with the user's highest available privilege.</t>
  </si>
  <si>
    <t>This policy setting controls the behavior of the elevation prompt for administrators.
The recommended state for this setting is: `Prompt for consent on the secure desktop`. Configuring this setting to `Prompt for credentials on the secure desktop` also conforms to the benchmark.</t>
  </si>
  <si>
    <t>Navigate to the UI Path articulated in the Remediation section and confirm it is set as prescribed. This group policy setting is backed by the following registry location with a `REG_DWORD` value of `1`.
 ```
HKLM\SOFTWARE\Microsoft\Windows\CurrentVersion\Policies\System:FilterAdministratorToken
```</t>
  </si>
  <si>
    <t>To establish the recommended configuration via GP, set the following UI path to `Enabled`:
 ```
Computer Configuration\Policies\Windows Settings\Security Settings\Local Policies\Security Options\User Account Control: Admin Approval Mode for the Built-in Administrator account
```</t>
  </si>
  <si>
    <t>The built-in Administrator account uses Admin Approval Mode. Users that log on using the local Administrator account will be prompted for consent whenever a program requests an elevation in privilege, just like any other user would.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</si>
  <si>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</si>
  <si>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HKLM\SYSTEM\CurrentControlSet\Control\Session Manager:ProtectionMode
```</t>
  </si>
  <si>
    <t>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</si>
  <si>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</si>
  <si>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HKLM\SYSTEM\CurrentControlSet\Control\Session Manager\Kernel:ObCaseInsensitive
```</t>
  </si>
  <si>
    <t>To establish the recommended configuration via GP, set the following UI path to `Enabled`:
 ```
Computer Configuration\Policies\Windows Settings\Security Settings\Local Policies\Security Options\System objects: Require case insensitivity for non-Windows subsystems
```</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</si>
  <si>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</si>
  <si>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HKLM\SYSTEM\CurrentControlSet\Control\Lsa\MSV1_0:RestrictSendingNTLMTraffic
```</t>
  </si>
  <si>
    <t>To establish the recommended configuration via GP, set the following UI path to `Audit all` or higher:
```
Computer Configuration\Policies\Windows Settings\Security Settings\Local Policies\Security Options\Restrict NTLM: Outgoing NTLM traffic to remote servers
```</t>
  </si>
  <si>
    <t>The event log will contain information on outgoing NTLM authentication traffic.</t>
  </si>
  <si>
    <t>This policy setting allows the auditing of outgoing NTLM traffic. Events for this setting are recorded in the operational event log (e.g. Applications and Services Log\Microsoft\Windows\NTLM).
The recommended state for this setting is: `Audit all`. Configuring this setting to `Deny All` also conforms to the benchmark.
**Note:** Configuring this setting to `Deny All` is more secure, however it could have a negative impact on applications that still require NTLM. Test carefully before implementing the `Deny All` value.</t>
  </si>
  <si>
    <t>2.3.11.12</t>
  </si>
  <si>
    <t>Navigate to the UI Path articulated in the Remediation section and confirm it is set as prescribed. This group policy setting is backed by the following registry location with a `REG_DWORD` value of `2`.
```
HKLM\SYSTEM\CurrentControlSet\Control\Lsa\MSV1_0:AuditReceivingNTLMTraffic
```</t>
  </si>
  <si>
    <t>To establish the recommended configuration via GP, set the following UI path to `Enable auditing for all accounts`:
```
Computer Configuration\Policies\Windows Settings\Security Settings\Local Policies\Security Options\Network security: Restrict NTLM: Audit Incoming NTLM Traffic
```</t>
  </si>
  <si>
    <t>The event log will contain information on incoming NTLM authentication traffic.</t>
  </si>
  <si>
    <t>This policy setting allows the auditing of incoming NTLM traffic. Events for this setting are recorded in the operational event log (e.g. Applications and Services Log\Microsoft\Windows\NTLM).
The recommended state for this setting is: `Enable auditing for all accounts`.</t>
  </si>
  <si>
    <t>2.3.11.11</t>
  </si>
  <si>
    <t>Navigate to the UI Path articulated in the Remediation section and confirm it is set as prescribed. This group policy setting is backed by the following registry location with a `REG_DWORD` value of `537395200`.
 ```
HKLM\SYSTEM\CurrentControlSet\Control\Lsa\MSV1_0:NTLMMinServerSec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</si>
  <si>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</si>
  <si>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NTLM connections will fail if NTLMv2 protocol and strong encryption (128-bit) are not **both** negotiated. Server applications that are enforcing these settings will be unable to communicate with older servers that do not support them.</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</si>
  <si>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</si>
  <si>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Navigate to the UI Path articulated in the Remediation section and confirm it is set as prescribed. This group policy setting is backed by the following registry location with a `REG_DWORD` value of `537395200`.
 ```
HKLM\SYSTEM\CurrentControlSet\Control\Lsa\MSV1_0:NTLMMinClientSec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</si>
  <si>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</si>
  <si>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NTLM connections will fail if NTLMv2 protocol and strong encryption (128-bit) are not **both** negotiated. Client applications that are enforcing these settings will be unable to communicate with older servers that do not support them.</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</si>
  <si>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</si>
  <si>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Navigate to the UI Path articulated in the Remediation section and confirm it is set as prescribed. This group policy setting is backed by the following registry location with a `REG_DWORD` value of `1`.
 ```
HKLM\SYSTEM\CurrentControlSet\Services\LDAP:LDAPClientIntegrity
```</t>
  </si>
  <si>
    <t>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</si>
  <si>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</si>
  <si>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</si>
  <si>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with a `REG_DWORD` value of `5`.
 ```
HKLM\SYSTEM\CurrentControlSet\Control\Lsa:LmCompatibilityLevel
```</t>
  </si>
  <si>
    <t>To establish the recommended configuration via GP, set the following UI path to: `Send NTLMv2 response only. Refuse LM &amp; NTLM`:
 ```
Computer Configuration\Policies\Windows Settings\Security Settings\Local Policies\Security Options\Network security: LAN Manager authentication level
```</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</si>
  <si>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</si>
  <si>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</si>
  <si>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To establish the recommended configuration via GP, set the following UI path to `Enabled`.
 ```
Computer Configuration\Policies\Windows Settings\Security Settings\Local Policies\Security Options\Network security: Force logoff when logon hours expire
```</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</si>
  <si>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</si>
  <si>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HKLM\SYSTEM\CurrentControlSet\Control\Lsa:NoLMHash
```</t>
  </si>
  <si>
    <t>To establish the recommended configuration via GP, set the following UI path to `Enabled`:
 ```
Computer Configuration\Policies\Windows Settings\Security Settings\Local Policies\Security Options\Network security: Do not store LAN Manager hash value on next password change
```</t>
  </si>
  <si>
    <t>None - this is the default behavior. Earlier operating systems such as Windows 95, Windows 98, and Windows ME as well as some third-party applications will fail.</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</si>
  <si>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</si>
  <si>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with a `REG_DWORD` value of `2147483640`.
```
HKLM\SOFTWARE\Microsoft\Windows\CurrentVersion\Policies\System\Kerberos\Parameters:SupportedEncryptionTypes
```</t>
  </si>
  <si>
    <t>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</si>
  <si>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Vista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</si>
  <si>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</si>
  <si>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Navigate to the UI Path articulated in the Remediation section and confirm it is set as prescribed. This group policy setting is backed by the following registry location with a `REG_DWORD` value of `0`.
 ```
HKLM\SYSTEM\CurrentControlSet\Control\Lsa\pku2u:AllowOnlineID
```</t>
  </si>
  <si>
    <t>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</si>
  <si>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None - this is the default configuration for domain-joined computers.</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</si>
  <si>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
**Note:** If a hybrid environment is used, and PKU2U is `Disabled`, Remote Desktop connections from a hybrid joined system to a hybrid joined system will fail.</t>
  </si>
  <si>
    <t>Navigate to the UI Path articulated in the Remediation section and confirm it is set as prescribed. This group policy setting is backed by the following registry location with a `REG_DWORD` value of `0`.
 ```
HKLM\SYSTEM\CurrentControlSet\Control\Lsa\MSV1_0:AllowNullSessionFallback
```</t>
  </si>
  <si>
    <t>To establish the recommended configuration via GP, set the following UI path to `Disabled`:
 ```
Computer Configuration\Policies\Windows Settings\Security Settings\Local Policies\Security Options\Network security: Allow LocalSystem NULL session fallback
```</t>
  </si>
  <si>
    <t>None - this is the default behavior. Any applications that require NULL sessions for LocalSystem will not work as designed.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</si>
  <si>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</si>
  <si>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with a `REG_DWORD` value of `1`.
 ```
HKLM\SYSTEM\CurrentControlSet\Control\Lsa:UseMachineId
```</t>
  </si>
  <si>
    <t>To establish the recommended configuration via GP, set the following UI path to `Enabled`:
 ```
Computer Configuration\Policies\Windows Settings\Security Settings\Local Policies\Security Options\Network security: Allow Local System to use computer identity for NTLM
```</t>
  </si>
  <si>
    <t>Services running as Local System that use Negotiate when reverting to NTLM authentication will use the computer identity. This might cause some authentication requests between Windows operating systems to fail and log an error.</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</si>
  <si>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</si>
  <si>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with a `REG_DWORD` value of `0`.
 ```
HKLM\SYSTEM\CurrentControlSet\Control\Lsa:ForceGuest
```</t>
  </si>
  <si>
    <t>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</si>
  <si>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</si>
  <si>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with a `REG_MULTI_SZ` value that is `blank` i.e. no value in key.
 ```
HKLM\SYSTEM\CurrentControlSet\Services\LanManServer\Parameters:NullSessionShares
```</t>
  </si>
  <si>
    <t>To establish the recommended configuration via GP, set the following UI path to `&lt;blank&gt;` (i.e. None):
 ```
Computer Configuration\Policies\Windows Settings\Security Settings\Local Policies\Security Options\Network access: Shares that can be accessed anonymously
```</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</si>
  <si>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</si>
  <si>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Navigate to the UI Path articulated in the Remediation section and confirm it is set as prescribed. This group policy setting is backed by the following registry location with a `REG_SZ` value of `O:BAG:BAD:(A;;RC;;;BA)`.
```
HKLM\SYSTEM\CurrentControlSet\Control\Lsa:restrictremotesam
```
O:BAG:BAD:(A;;RC;;;BA)</t>
  </si>
  <si>
    <t>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</si>
  <si>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This policy setting allows you to restrict remote RPC connections to SAM.
The recommended state for this setting is: `Administrators: Remote Access: Allow`.
**Note:** A Windows 10 R1607, Server 2016 or newer OS is required to access and set this value in Group Policy.
**Note #2:** This setting was originally only supported on Windows 10 R1607 or newer, then support for it was added to Windows 7 or newer via the March 2017 security patches.
**Note #3:** If your organization is using Microsoft Defender for Identity (formerly Azure Advanced Threat Protection (Azure ATP)), the (organization-named) Defender for Identity Directory Service Account (DSA), will also need to be granted the same `Remote Access: Allow` permission. For more information on adding the service account please see [Configure SAM-R to enable lateral movement path detection in Microsoft Defender for Identity | Microsoft Docs](https://learn.microsoft.com/en-us/defender-for-identity/remote-calls-sam).</t>
  </si>
  <si>
    <t>Navigate to the UI Path articulated in the Remediation section and confirm it is set as prescribed. This group policy setting is backed by the following registry location with a `REG_DWORD` value of `1`.
 ```
HKLM\SYSTEM\CurrentControlSet\Services\LanManServer\Parameters:RestrictNullSessAccess
```</t>
  </si>
  <si>
    <t>To establish the recommended configuration via GP, set the following UI path to `Enabled`:
 ```
Computer Configuration\Policies\Windows Settings\Security Settings\Local Policies\Security Options\Network access: Restrict anonymous access to Named Pipes and Shares
```</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</si>
  <si>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</si>
  <si>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</si>
  <si>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with a `REG_DWORD` value of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and `System\CurrentControlSet\Services\SysmonLog`.
```
HKLM\SYSTEM\CurrentControlSet\Control\SecurePipeServers\Winreg\AllowedPaths:Machine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</si>
  <si>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</si>
  <si>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</si>
  <si>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t>
  </si>
  <si>
    <t>Navigate to the UI Path articulated in the Remediation section and confirm it is set as prescribed. This group policy setting is backed by the following registry location with a `REG_MULTI_SZ` value of `System\CurrentControlSet\Control\ProductOptions`, `System\CurrentControlSet\Control\Server Applications` and `Software\Microsoft\Windows NT\CurrentVersion`.
```
HKLM\SYSTEM\CurrentControlSet\Control\SecurePipeServers\Winreg\AllowedExactPaths:Machine
```</t>
  </si>
  <si>
    <t>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</si>
  <si>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</si>
  <si>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with a `REG_MULTI_SZ` value that is `blank` i.e. no value in key.
 ```
HKLM\SYSTEM\CurrentControlSet\Services\LanManServer\Parameters:NullSessionPipes
```</t>
  </si>
  <si>
    <t>To establish the recommended configuration via GP, set the following UI path to `&lt;blank&gt;` (i.e. None):
 ```
Computer Configuration\Policies\Windows Settings\Security Settings\Local Policies\Security Options\Network access: Named Pipes that can be accessed anonymously
```</t>
  </si>
  <si>
    <t>This configuration will disable null session access over named pipes, and applications that rely on this feature or on unauthenticated access to named pipes will no longer function.</t>
  </si>
  <si>
    <t>This policy setting determines which communication sessions, or pipes, will have attributes and permissions that allow anonymous access.
The recommended state for this setting is: `&lt;blank&gt;` (i.e. None).</t>
  </si>
  <si>
    <t>Navigate to the UI Path articulated in the Remediation section and confirm it is set as prescribed. This group policy setting is backed by the following registry location with a `REG_DWORD` value of `0`.
 ```
HKLM\SYSTEM\CurrentControlSet\Control\Lsa:EveryoneIncludesAnonymous
```</t>
  </si>
  <si>
    <t>To establish the recommended configuration via GP, set the following UI path to `Disabled`:
 ```
Computer Configuration\Policies\Windows Settings\Security Settings\Local Policies\Security Options\Network access: Let Everyone permissions apply to anonymous users
```</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</si>
  <si>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</si>
  <si>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with a `REG_DWORD` value of `1`.
 ```
HKLM\SYSTEM\CurrentControlSet\Control\Lsa:DisableDomainCreds
```</t>
  </si>
  <si>
    <t>To establish the recommended configuration via GP, set the following UI path to `Enabled`:
 ```
Computer Configuration\Policies\Windows Settings\Security Settings\Local Policies\Security Options\Network access: Do not allow storage of passwords and credentials for network authentication
```</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</si>
  <si>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third-party backup products will no longer work. This policy setting should have no impact on users who access network resources that are configured to allow access with their Active Directory-based domain account.</t>
  </si>
  <si>
    <t>This policy setting determines whether Credential Manager (formerly called Stored User Names and Passwords) saves passwords or credentials for later use when it gains domain authentication.
The recommended state for this setting is: `Enabled`.
**Note:** Changes to this setting will not take effect until Windows is restarted.</t>
  </si>
  <si>
    <t>Navigate to the UI Path articulated in the Remediation section and confirm it is set as prescribed. This group policy setting is backed by the following registry location with a `REG_DWORD` value of `1`.
 ```
HKLM\SYSTEM\CurrentControlSet\Control\Lsa:RestrictAnonymous
```</t>
  </si>
  <si>
    <t>To establish the recommended configuration via GP, set the following UI path to `Enabled`:
 ```
Computer Configuration\Policies\Windows Settings\Security Settings\Local Policies\Security Options\Network access: Do not allow anonymous enumeration of SAM accounts and shares
```</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</si>
  <si>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</si>
  <si>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</si>
  <si>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with a `REG_DWORD` value of `1`.
 ```
HKLM\SYSTEM\CurrentControlSet\Control\Lsa:RestrictAnonymousSAM
```</t>
  </si>
  <si>
    <t>To establish the recommended configuration via GP, set the following UI path to `Enabled`:
 ```
Computer Configuration\Policies\Windows Settings\Security Settings\Local Policies\Security Options\Network access: Do not allow anonymous enumeration of SAM accounts
```</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</si>
  <si>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</si>
  <si>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</si>
  <si>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To establish the recommended configuration via GP, set the following UI path to `Disabled`:
 ```
Computer Configuration\Policies\Windows Settings\Security Settings\Local Policies\Security Options\Network access: Allow anonymous SID/Name translation
```</t>
  </si>
  <si>
    <t>This policy setting determines whether an anonymous user can request security identifier (SID) attributes for another user, or use a SID to obtain its corresponding user name.
The recommended state for this setting is: `Disabled`.</t>
  </si>
  <si>
    <t>Navigate to the UI Path articulated in the Remediation section and confirm it is set as prescribed. This group policy setting is backed by the following registry location with a `REG_DWORD` value of `1`.
 ```
HKLM\SYSTEM\CurrentControlSet\Services\LanManServer\Parameters:SMBServerNameHardeningLevel
```</t>
  </si>
  <si>
    <t>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</si>
  <si>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</si>
  <si>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t>
  </si>
  <si>
    <t>Navigate to the UI Path articulated in the Remediation section and confirm it is set as prescribed. This group policy setting is backed by the following registry location with a `REG_DWORD` value of `1`.
 ```
HKLM\SYSTEM\CurrentControlSet\Services\LanManServer\Parameters:enableforcedlogoff
```</t>
  </si>
  <si>
    <t>To establish the recommended configuration via GP, set the following UI path to `Enabled`:
 ```
Computer Configuration\Policies\Windows Settings\Security Settings\Local Policies\Security Options\Microsoft network server: Disconnect clients when logon hours expire
```</t>
  </si>
  <si>
    <t>None - this is the default behavior. If logon hours are not used in your organization, this policy setting will have no impact. If logon hours are used, existing user sessions will be forcibly terminated when their logon hours expire.</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</si>
  <si>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</si>
  <si>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HKLM\SYSTEM\CurrentControlSet\Services\LanManServer\Parameters:EnableSecuritySignature
```</t>
  </si>
  <si>
    <t>To establish the recommended configuration via GP, set the following UI path to `Enabled`:
 ```
Computer Configuration\Policies\Windows Settings\Security Settings\Local Policies\Security Options\Microsoft network server: Digitally sign communications (if client agrees)
```</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</si>
  <si>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</si>
  <si>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</si>
  <si>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HKLM\SYSTEM\CurrentControlSet\Services\LanManServer\Parameters:RequireSecuritySignature
```</t>
  </si>
  <si>
    <t>To establish the recommended configuration via GP, set the following UI path to `Enabled`:
 ```
Computer Configuration\Policies\Windows Settings\Security Settings\Local Policies\Security Options\Microsoft network server: Digitally sign communications (always)
```</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</si>
  <si>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</si>
  <si>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</si>
  <si>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There will be little impact because SMB sessions will be re-established automatically if the client resumes activity.</t>
  </si>
  <si>
    <t>Navigate to the UI Path articulated in the Remediation section and confirm it is set as prescribed. This group policy setting is backed by the following registry location with a `REG_DWORD` value of `0`.
 ```
HKLM\SYSTEM\CurrentControlSet\Services\LanmanWorkstation\Parameters:EnablePlainTextPassword
```</t>
  </si>
  <si>
    <t>To establish the recommended configuration via GP, set the following UI path to `Disabled`:
 ```
Computer Configuration\Policies\Windows Settings\Security Settings\Local Policies\Security Options\Microsoft network client: Send unencrypted password to third-party SMB servers
```</t>
  </si>
  <si>
    <t>None - this is the default behavior.
Some very old applications and operating systems such as MS-DOS, Windows for Workgroups 3.11, and Windows 95a may not be able to communicate with the servers in your organization by means of the SMB protocol.</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</si>
  <si>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</si>
  <si>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with a `REG_DWORD` value of `1`.
```
HKLM\SYSTEM\CurrentControlSet\Services\LanmanWorkstation\Parameters:EnableSecuritySignature
```</t>
  </si>
  <si>
    <t>To establish the recommended configuration via GP, set the following UI path to `Enabled`:
 ```
Computer Configuration\Policies\Windows Settings\Security Settings\Local Policies\Security Options\Microsoft network client: Digitally sign communications (if server agrees)
```</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</si>
  <si>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</si>
  <si>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</si>
  <si>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HKLM\SYSTEM\CurrentControlSet\Services\LanmanWorkstation\Parameters:RequireSecuritySignature
```</t>
  </si>
  <si>
    <t>To establish the recommended configuration via GP, set the following UI path to `Enabled`:
 ```
Computer Configuration\Policies\Windows Settings\Security Settings\Local Policies\Security Options\Microsoft network client: Digitally sign communications (always)
```</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</si>
  <si>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</si>
  <si>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</si>
  <si>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with a `REG_SZ` value of `1`, `2` or `3`.
```
HKLM\SOFTWARE\Microsoft\Windows NT\CurrentVersion\Winlogon:ScRemoveOption
```</t>
  </si>
  <si>
    <t>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</si>
  <si>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</si>
  <si>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</si>
  <si>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Navigate to the UI Path articulated in the Remediation section and confirm it is set as prescribed. This group policy setting is backed by the following registry location with a `REG_DWORD` value between `5 and 14`.
 ```
HKLM\SOFTWARE\Microsoft\Windows NT\CurrentVersion\Winlogon:PasswordExpiryWarning
```</t>
  </si>
  <si>
    <t>To establish the recommended configuration via GP, set the following UI path to a value `between 5 and 14 days`:
 ```
Computer Configuration\Policies\Windows Settings\Security Settings\Local Policies\Security Options\Interactive logon: Prompt user to change password before expiration
```</t>
  </si>
  <si>
    <t>Users will see a dialog box prompt to change their password each time that they log on to the domain when their password is configured to expire between 5 and 14 days.</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</si>
  <si>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`between 5 and 14 days`.</t>
  </si>
  <si>
    <t>Navigate to the UI Path articulated in the Remediation section and confirm it is set as prescribed. This group policy setting is backed by the following registry location with a `REG_SZ` value of `text`.
 ```
HKLM\SOFTWARE\Microsoft\Windows\CurrentVersion\Policies\System:LegalNoticeCaption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</si>
  <si>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title for users attempting to log on
```</t>
  </si>
  <si>
    <t>Users will have to acknowledge a dialog box with the configured title before they can log on to the computer.</t>
  </si>
  <si>
    <t>Navigate to the UI Path articulated in the Remediation section and confirm it is set as prescribed. This group policy setting is backed by the following registry location with a `REG_SZ` value of `text`.
 ```
HKLM\SOFTWARE\Microsoft\Windows\CurrentVersion\Policies\System:LegalNoticeText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</si>
  <si>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text for users attempting to log on
```</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</si>
  <si>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</si>
  <si>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Navigate to the UI Path articulated in the Remediation section and confirm it is set as prescribed. This group policy setting is backed by the following registry location with a `REG_DWORD` value of `900` or less, but not `0`.
```
HKLM\SOFTWARE\Microsoft\Windows\CurrentVersion\Policies\System:InactivityTimeoutSecs
```</t>
  </si>
  <si>
    <t>To establish the recommended configuration via GP, set the following UI path to `900 or fewer seconds, but not 0`:
 ```
Computer Configuration\Policies\Windows Settings\Security Settings\Local Policies\Security Options\Interactive logon: Machine inactivity limit
```</t>
  </si>
  <si>
    <t>The screen saver will automatically activate when the computer has been unattended for the amount of time specified. The impact should be minimal since the screen saver is enabled by default.</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</si>
  <si>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</si>
  <si>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with a `REG_DWORD` value of `1`.
```
HKLM\SOFTWARE\Microsoft\Windows\CurrentVersion\Policies\System:DontDisplayLastUserName
```</t>
  </si>
  <si>
    <t>To establish the recommended configuration via GP, set the following UI path to `Enabled`:
```
Computer Configuration\Policies\Windows Settings\Security Settings\Local Policies\Security Options\Interactive logon: Don't display last signed-in
```
**Note:** In older versions of Microsoft Windows, this setting was named _Interactive logon: Do not display last user name_, but it was renamed starting with Windows 10 Release 1703.</t>
  </si>
  <si>
    <t>The name of the last user to successfully log on will not be displayed in the Windows logon screen.</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</si>
  <si>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</si>
  <si>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with a `REG_DWORD` value of `0.
 ```
HKLM\SOFTWARE\Microsoft\Windows\CurrentVersion\Policies\System:DisableCAD
```</t>
  </si>
  <si>
    <t>To establish the recommended configuration via GP, set the following UI path to `Disabled`:
 ```
Computer Configuration\Policies\Windows Settings\Security Settings\Local Policies\Security Options\Interactive logon: Do not require CTRL+ALT+DEL
```</t>
  </si>
  <si>
    <t>Users must press CTRL+ALT+DEL before they log on to Windows unless they use a smart card for Windows logon. A smart card is a tamper-proof device that stores security information.</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</si>
  <si>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</si>
  <si>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with a `REG_DWORD` value of `0`.
 ```
HKLM\SYSTEM\CurrentControlSet\Control\Lsa:CrashOnAuditFail
```</t>
  </si>
  <si>
    <t>To establish the recommended configuration via GP, set the following UI path to `Disabled`:
 ```
Computer Configuration\Policies\Windows Settings\Security Settings\Local Policies\Security Options\Audit: Shut down system immediately if unable to log security audits
```</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</si>
  <si>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</si>
  <si>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with a `REG_DWORD` value of `1`.
```
HKLM\SYSTEM\CurrentControlSet\Control\Lsa:SCENoApplyLegacyAuditPolicy
```</t>
  </si>
  <si>
    <t>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</si>
  <si>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</si>
  <si>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To establish the recommended configuration via GP, configure the following UI path:
 ```
Computer Configuration\Policies\Windows Settings\Security Settings\Local Policies\Security Options\Accounts: Rename guest account
```</t>
  </si>
  <si>
    <t>There should be little impact, because the Guest account is disabled by default.</t>
  </si>
  <si>
    <t>To establish the recommended configuration via GP, configure the following UI path:
 ```
Computer Configuration\Policies\Windows Settings\Security Settings\Local Policies\Security Options\Accounts: Rename administrator account
```</t>
  </si>
  <si>
    <t>You will have to inform users who are authorized to use this account of the new account name. (The guidance for this setting assumes that the Administrator account was not disabled, which was recommended earlier in this chapter.)</t>
  </si>
  <si>
    <t>Navigate to the UI Path articulated in the Remediation section and confirm it is set as prescribed. This group policy setting is backed by the following registry location with a `REG_DWORD` value of `1`.
 ```
HKLM\SYSTEM\CurrentControlSet\Control\Lsa:LimitBlankPasswordUse
```</t>
  </si>
  <si>
    <t>To establish the recommended configuration via GP, set the following UI path to `Enabled`:
 ```
Computer Configuration\Policies\Windows Settings\Security Settings\Local Policies\Security Options\Accounts: Limit local account use of blank passwords to console logon only
```</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</si>
  <si>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</si>
  <si>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To establish the recommended configuration via GP, set the following UI path to `Disabled`:
 ```
Computer Configuration\Policies\Windows Settings\Security Settings\Local Policies\Security Options\Accounts: Guest account status
```</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</si>
  <si>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</si>
  <si>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</si>
  <si>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Navigate to the UI Path articulated in the Remediation section and confirm it is set as prescribed. This group policy setting is backed by the following registry location with a `REG_DWORD` value of `3`.
```
HKLM\SOFTWARE\Microsoft\Windows\CurrentVersion\Policies\System:NoConnectedUser
```</t>
  </si>
  <si>
    <t>To establish the recommended configuration via GP, set the following UI path to `Users can't add or log on with Microsoft accounts`:
 ```
Computer Configuration\Policies\Windows Settings\Security Settings\Local Policies\Security Options\Accounts: Block Microsoft accounts
```</t>
  </si>
  <si>
    <t>Users will not be able to log onto the computer with their Microsoft account.</t>
  </si>
  <si>
    <t>This policy setting prevents users from adding new Microsoft accounts on this computer.
The recommended state for this setting is: `Users can't add or log on with Microsoft accounts`.</t>
  </si>
  <si>
    <t>To establish the recommended configuration via GP, set the following UI path to `Administrators`:
 ```
Computer Configuration\Policies\Windows Settings\Security Settings\Local Policies\User Rights Assignment\Take ownership of files or other objects
```</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</si>
  <si>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</si>
  <si>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To establish the recommended configuration via GP, set the following UI path to `Administrators, Users`:
 ```
Computer Configuration\Policies\Windows Settings\Security Settings\Local Policies\User Rights Assignment\Shut down the system
```</t>
  </si>
  <si>
    <t>The impact of removing these default groups from the **Shut down the system** user right could limit the delegated abilities of assigned roles in your environment. You should confirm that delegated activities will not be adversely affected.</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</si>
  <si>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</si>
  <si>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To establish the recommended configuration via GP, set the following UI path to `Administrators`:
 ```
Computer Configuration\Policies\Windows Settings\Security Settings\Local Policies\User Rights Assignment\Restore files and directories
```</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</si>
  <si>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</si>
  <si>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</si>
  <si>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To establish the recommended configuration via GP, set the following UI path to ``LOCAL SERVICE, NETWORK SERVICE``:
 ```
Computer Configuration\Policies\Windows Settings\Security Settings\Local Policies\User Rights Assignment\Replace a process level token
```</t>
  </si>
  <si>
    <t>On most computers, this is the default configuration and there will be no negative impact. However, if you have installed _Web Server (IIS)_, you will need to allow the IIS application pool(s) to be granted this User Right Assignment.</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</si>
  <si>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t>
  </si>
  <si>
    <t>To establish the recommended configuration via GP, set the following UI path to ``Administrators, NT SERVICE\WdiServiceHost``:
 ```
Computer Configuration\Policies\Windows Settings\Security Settings\Local Policies\User Rights Assignment\Profile system performance
```</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</si>
  <si>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</si>
  <si>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To establish the recommended configuration via GP, set the following UI path to `Administrators`:
```
Computer Configuration\Policies\Windows Settings\Security Settings\Local Policies\User Rights Assignment\Profile single process
```</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</si>
  <si>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</si>
  <si>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To establish the recommended configuration via GP, set the following UI path to `Administrators`:
 ```
Computer Configuration\Policies\Windows Settings\Security Settings\Local Policies\User Rights Assignment\Perform volume maintenance tasks
```</t>
  </si>
  <si>
    <t>This policy setting allows users to manage the system's volume or disk configuration, which could allow a user to delete a volume and cause data loss as well as a denial-of-service condition.
The recommended state for this setting is: `Administrators`.
**Note:** A workstation with Microsoft SQL Server installed will require a special exception to this recommendation for the account that runs the SQL Server service to be granted this user right.</t>
  </si>
  <si>
    <t>To establish the recommended configuration via GP, set the following UI path to `Administrators`:
 ```
Computer Configuration\Policies\Windows Settings\Security Settings\Local Policies\User Rights Assignment\Modify firmware environment values
```</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</si>
  <si>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</si>
  <si>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To establish the recommended configuration via GP, set the following UI path to `No One`:
 ```
Computer Configuration\Policies\Windows Settings\Security Settings\Local Policies\User Rights Assignment\Modify an object label
```</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</si>
  <si>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</si>
  <si>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To establish the recommended configuration via GP, set the following UI path to `Administrators`:
 ```
Computer Configuration\Policies\Windows Settings\Security Settings\Local Policies\User Rights Assignment\Manage auditing and security log
```</t>
  </si>
  <si>
    <t>This policy setting determines which users can change the auditing options for files and directories and clear the Security log.
The recommended state for this setting is: `Administrators`.
**Note:** This user right is considered a "sensitive privilege" for the purposes of auditing.</t>
  </si>
  <si>
    <t>To establish the recommended configuration via GP, set the following UI path to `No One`:
 ```
Computer Configuration\Policies\Windows Settings\Security Settings\Local Policies\User Rights Assignment\Lock pages in memory
```</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</si>
  <si>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</si>
  <si>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To establish the recommended configuration via GP, set the following UI path to `Administrators`:
 ```
Computer Configuration\Policies\Windows Settings\Security Settings\Local Policies\User Rights Assignment\Load and unload device drivers
```</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</si>
  <si>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</si>
  <si>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</si>
  <si>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To establish the recommended configuration via GP, set the following UI path to `Administrators, Window Manager\Window Manager Group`:
 ```
Computer Configuration\Policies\Windows Settings\Security Settings\Local Policies\User Rights Assignment\Increase scheduling priority
```</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</si>
  <si>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</si>
  <si>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To establish the recommended configuration via GP, set the following UI path to ``Administrators, LOCAL SERVICE, NETWORK SERVICE, SERVICE``:
 ```
Computer Configuration\Policies\Windows Settings\Security Settings\Local Policies\User Rights Assignment\Impersonate a client after authentication
```</t>
  </si>
  <si>
    <t>In most cases this configuration will have no impact. If you have installed _Web Server (IIS)_, you will need to also assign the user right to `IIS_IUSRS`.</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</si>
  <si>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t>
  </si>
  <si>
    <t>To establish the recommended configuration via GP, set the following UI path to `LOCAL SERVICE, NETWORK SERVICE`:
 ```
Computer Configuration\Policies\Windows Settings\Security Settings\Local Policies\User Rights Assignment\Generate security audits
```</t>
  </si>
  <si>
    <t>On most computers, this is the default configuration and there will be no negative impact. However, if you have installed _Web Server (IIS)_, you will need to allow the IIS application pool(s) to be granted this user right.</t>
  </si>
  <si>
    <t>This policy setting determines which users or processes can generate audit records in the Security log.
The recommended state for this setting is: `LOCAL SERVICE, NETWORK SERVICE`.
**Note:** This user right is considered a "sensitive privilege" for the purposes of auditing.</t>
  </si>
  <si>
    <t>To establish the recommended configuration via GP, set the following UI path to `Administrators`:
```
Computer Configuration\Policies\Windows Settings\Security Settings\Local Policies\User Rights Assignment\Force shutdown from a remote system
```</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</si>
  <si>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</si>
  <si>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This policy setting allows users to shut down Windows Vista-based or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</si>
  <si>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To establish the recommended configuration via GP, set the following UI path to `No One`:
 ```
Computer Configuration\Policies\Windows Settings\Security Settings\Local Policies\User Rights Assignment\Enable computer and user accounts to be trusted for delegation
```</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</si>
  <si>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</si>
  <si>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</si>
  <si>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To establish the recommended configuration via GP, set the following UI path to include `Guests`:
```
Computer Configuration\Policies\Windows Settings\Security Settings\Local Policies\User Rights Assignment\Deny log on locally
```</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</si>
  <si>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</si>
  <si>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</si>
  <si>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To establish the recommended configuration via GP, set the following UI path to include `Guests`:
 ```
Computer Configuration\Policies\Windows Settings\Security Settings\Local Policies\User Rights Assignment\Deny log on as a service
```</t>
  </si>
  <si>
    <t>If you assign the **Deny log on as a service** user right to specific accounts, services may not be able to start and a DoS condition could result.</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</si>
  <si>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</si>
  <si>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To establish the recommended configuration via GP, set the following UI path to include `Guests`:
 ```
Computer Configuration\Policies\Windows Settings\Security Settings\Local Policies\User Rights Assignment\Deny log on as a batch job
```</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</si>
  <si>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</si>
  <si>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</si>
  <si>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</si>
  <si>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To establish the recommended configuration via GP, set the following UI path to `Administrators`:
 ```
Computer Configuration\Policies\Windows Settings\Security Settings\Local Policies\User Rights Assignment\Debug programs
```</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</si>
  <si>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</si>
  <si>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</si>
  <si>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To implement the recommended configuration state, configure the following UI path:
 ```
Computer Configuration\Policies\Windows Settings\Security Settings\Local Policies\User Rights Assignment\Create symbolic links
```</t>
  </si>
  <si>
    <t>In most cases there will be no impact because this is the default configuration. However, on Windows Workstations with the Hyper-V feature installed, this user right should also be granted to the special group `NT VIRTUAL MACHINE\Virtual Machines` - otherwise you will not be able to create new virtual machines.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</si>
  <si>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feature is installed) `NT VIRTUAL MACHINE\Virtual Machines`.</t>
  </si>
  <si>
    <t>To establish the recommended configuration via GP, set the following UI path to `No One`:
 ```
Computer Configuration\Policies\Windows Settings\Security Settings\Local Policies\User Rights Assignment\Create permanent shared objects
```</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</si>
  <si>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</si>
  <si>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To establish the recommended configuration via GP, set the following UI path to `Administrators, LOCAL SERVICE, NETWORK SERVICE, SERVICE`:
 ```
Computer Configuration\Policies\Windows Settings\Security Settings\Local Policies\User Rights Assignment\Create global objects
```</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</si>
  <si>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</si>
  <si>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To establish the recommended configuration via GP, set the following UI path to `No One`:
 ```
Computer Configuration\Policies\Windows Settings\Security Settings\Local Policies\User Rights Assignment\Create a token object
```</t>
  </si>
  <si>
    <t>This policy setting allows a process to create an access token, which may provide elevated rights to access sensitive data.
The recommended state for this setting is: `No One`.
**Note:** This user right is considered a "sensitive privilege" for the purposes of auditing.</t>
  </si>
  <si>
    <t>To establish the recommended configuration via GP, set the following UI path to `Administrators`:
 ```
Computer Configuration\Policies\Windows Settings\Security Settings\Local Policies\User Rights Assignment\Create a pagefile
```</t>
  </si>
  <si>
    <t>This policy setting allows users to change the size of the pagefile. By making the pagefile extremely large or extremely small, an attacker could easily affect the performance of a compromised computer.
The recommended state for this setting is: `Administrators`.</t>
  </si>
  <si>
    <t>To establish the recommended configuration via GP, set the following UI path to `Administrators, LOCAL SERVICE, Users`:
```
Computer Configuration\Policies\Windows Settings\Security Settings\Local Policies\User Rights Assignment\Change the time zone
```</t>
  </si>
  <si>
    <t>This setting determines which users can change the time zone of the computer. This ability holds no great danger for the computer and may be useful for mobile workers.
The recommended state for this setting is: `Administrators, LOCAL SERVICE, Users`.</t>
  </si>
  <si>
    <t>To establish the recommended configuration via GP, set the following UI path to `Administrators, LOCAL SERVICE`:
 ```
Computer Configuration\Policies\Windows Settings\Security Settings\Local Policies\User Rights Assignment\Change the system time
```</t>
  </si>
  <si>
    <t>There should be no impact, because time synchronization for most organizations should be fully automated for all computers that belong to the domain. Computers that do not belong to the domain should be configured to synchronize with an external source.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</si>
  <si>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</si>
  <si>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To establish the recommended configuration via GP, set the following UI path to `Administrators`.
```
Computer Configuration\Policies\Windows Settings\Security Settings\Local Policies\User Rights Assignment\Back up files and directories
```</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</si>
  <si>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</si>
  <si>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</si>
  <si>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To establish the recommended configuration via GP, set the following UI path to `Administrators, Remote Desktop Users`:
 ```
Computer Configuration\Policies\Windows Settings\Security Settings\Local Policies\User Rights Assignment\Allow log on through Remote Desktop Services
```</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</si>
  <si>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</si>
  <si>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The above list is to be treated as a whitelist, which implies that the above principals need not be present for assessment of this recommendation to pass.
**Note #2:** In all versions of Windows prior to Windows 7, **Remote Desktop Services** was known as **Terminal Services**, so you should substitute the older term if comparing against an older OS.</t>
  </si>
  <si>
    <t>To establish the recommended configuration via GP, set the following UI path to `Administrators, Users`:
 ```
Computer Configuration\Policies\Windows Settings\Security Settings\Local Policies\User Rights Assignment\Allow log on locally
```</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</si>
  <si>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</si>
  <si>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Users`.
**Note:** The `Guest` account is also assigned this user right by default. Although this account is disabled by default, it's recommended that you configure this setting through Group Policy. However, this user right should generally be restricted to the `Administrators` and `Users` groups. Assign this user right to the `Backup Operators` group if your organization requires that they have this capability.</t>
  </si>
  <si>
    <t>To establish the recommended configuration via GP, set the following UI path to `Administrators, LOCAL SERVICE, NETWORK SERVICE`:
 ```
Computer Configuration\Policies\Windows Settings\Security Settings\Local Policies\User Rights Assignment\Adjust memory quotas for a process
```</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</si>
  <si>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</si>
  <si>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</si>
  <si>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To establish the recommended configuration via GP, set the following UI path to `No One`:
 ```
Computer Configuration\Policies\Windows Settings\Security Settings\Local Policies\User Rights Assignment\Act as part of the operating system
```</t>
  </si>
  <si>
    <t>There should be little or no impact because the **Act as part of the operating system** user right is rarely needed by any accounts other than the `Local System` account, which implicitly has this right.</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</si>
  <si>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</si>
  <si>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To establish the recommended configuration via GP, set the following UI path to `Administrators, Remote Desktop Users`:
 ```
Computer Configuration\Policies\Windows Settings\Security Settings\Local Policies\User Rights Assignment\Access this computer from the network
```</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</si>
  <si>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</si>
  <si>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Remote Desktop Users`.
**Note:** If your organization is using Microsoft Defender for Identity (formerly Azure Advanced Threat Protection (Azure ATP)), the (organization-named) Defender for Identity Directory Service Account (DSA), will also need to be granted the same `Access this computer from the network` User Right Assignment. For more information on adding the service account please see [Make sure the DSA is allowed to access computers from the network in Microsoft Defender for Identity | Microsoft Docs](https://learn.microsoft.com/en-us/defender-for-identity/deploy/remote-calls-sam#make-sure-the-dsa-is-allowed-to-access-computers-from-the-network-optional).</t>
  </si>
  <si>
    <t>To establish the recommended configuration via GP, set the following UI path to `No One`:
 ```
Computer Configuration\Policies\Windows Settings\Security Settings\Local Policies\User Rights Assignment\Access Credential Manager as a trusted caller
```</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</si>
  <si>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</si>
  <si>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To establish the recommended configuration via GP, set the following UI path to `15 or more minute(s)`:
 ```
Computer Configuration\Policies\Windows Settings\Security Settings\Account Policies\Account Lockout Policy\Reset account lockout counter after
```</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</si>
  <si>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</si>
  <si>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</si>
  <si>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`Enabled`:
```
Computer Configuration\Policies\Windows Settings\Security Settings\Account Policies\Account Lockout Policies\Allow Administrator account lockout
```</t>
  </si>
  <si>
    <t>The built-in Administrator account will be subject to the policies in Section _1.2 Account Lockout Policy_ of this benchmark.</t>
  </si>
  <si>
    <t>This policy setting determines whether the built-in Administrator account is subject to the following Account Lockout Policy settings: _Account lockout duration_, _Account lockout threshold_, and _Reset account lockout counter_. By default, this account is excluded from the account lockout controls and will never be locked out with repeated bad password attempts. 
The recommended state for this setting is: `Enabled`.
**Note:** This setting applies only to OSes patched as of October 11, 2022 (see [MS KB5020282](https://support.microsoft.com/en-us/topic/kb5020282-account-lockout-available-for-built-in-local-administrators-bce45c4d-f28d-43ad-b6fe-70156cb2dc00)).</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</si>
  <si>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</si>
  <si>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To establish the recommended configuration via GP, set the following UI path to `15 or more minute(s)`:
 ```
Computer Configuration\Policies\Windows Settings\Security Settings\Account Policies\Account Lockout Policy\Account lockout duration
```</t>
  </si>
  <si>
    <t>Although it may seem like a good idea to configure this policy setting to never automatically unlock an account, such a configuration can increase the number of requests that your organization's help desk receives to unlock accounts that were locked by mistake.</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</si>
  <si>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</si>
  <si>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`Disabled`:
 ```
Computer Configuration\Policies\Windows Settings\Security Settings\Account Policies\Password Policy\Store passwords using reversible encryption
```</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</si>
  <si>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</si>
  <si>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</si>
  <si>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Navigate to the UI Path articulated in the Remediation section and confirm it is set as prescribed. This group policy setting is backed by the following registry location with a `REG_DWORD` value of `1`.
```
HKLM\System\CurrentControlSet\Control\SAM:RelaxMinimumPasswordLengthLimits
```</t>
  </si>
  <si>
    <t>To establish the recommended configuration via GP, set the following UI path to `Enabled`:
```
Computer Configuration\Policies\Windows Settings\Security Settings\Account Policies\Password Policy\Relax minimum password length limits
```
**Note:** This setting is only available within the built-in OS security template of Windows 10 Release 2004 and Server 2022 (or newer), and is not available via older versions of the OS, or via downloadable Administrative Templates (ADMX/ADML). Therefore, you _must_ use a Windows 10 Release 2004 or Server 2022 system (or newer) to view or edit this setting with the Group Policy Management Console (GPMC) or Group Policy Management Editor (GPME).</t>
  </si>
  <si>
    <t>The _Minimum password length_ setting may be configured higher than 14 characters.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t>
  </si>
  <si>
    <t>This policy setting determines whether the minimum password length setting can be increased beyond the legacy limit of 14 characters. For more information, please see the following [Microsoft Security Blog](https://techcommunity.microsoft.com/t5/microsoft-security-baselines/security-baseline-draft-windows-10-and-windows-server-version/ba-p/1419213).
The recommended state for this setting is: `Enabled`.
**Note:** This setting only affects _local_ accounts on the computer. Domain accounts are only affected by settings on the Domain Controllers, because that is where domain accounts are stored.</t>
  </si>
  <si>
    <t>To establish the recommended configuration via GP, set the following UI path to `Enabled`:
 ```
Computer Configuration\Policies\Windows Settings\Security Settings\Account Policies\Password Policy\Password must meet complexity requirements
```</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</si>
  <si>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</si>
  <si>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</si>
  <si>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`14 or more character(s)`:
 ```
Computer Configuration\Policies\Windows Settings\Security Settings\Account Policies\Password Policy\Minimum password length
```</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</si>
  <si>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</si>
  <si>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or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around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</si>
  <si>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`1 or more day(s)`:
```
Computer Configuration\Policies\Windows Settings\Security Settings\Account Policies\Password Policy\Minimum password age
```</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</si>
  <si>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</si>
  <si>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</si>
  <si>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</si>
  <si>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`365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</si>
  <si>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set the following UI path to `24 or more password(s)`:
```
Computer Configuration\Policies\Windows Settings\Security Settings\Account Policies\Password Policy\Enforce password history
```</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</si>
  <si>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</si>
  <si>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This policy setting determines the number of renewed, unique passwords that have to be associated with a user account before you can reuse an old password. The value for this policy setting must be between 0 and 24 passwords. The default value for stand-alone systems is 0 passwords, but the default setting when joined to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Docs](https://learn.microsoft.com/en-us/windows/security/threat-protection/security-policy-settings/enforce-password-history).</t>
  </si>
  <si>
    <t>Impact Statement</t>
  </si>
  <si>
    <t>Navigate to the UI Path articulated in the Remediation section and confirm it is set as prescribed. This group policy setting is backed 
by the following registry location with a `REG_DWORD` value of `0`.
```
HKLM\SOFTWARE\Policies\Microsoft\W32Time\TimeProviders\NtpServer:Enabled
```</t>
  </si>
  <si>
    <t>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</si>
  <si>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This policy setting specifies whether the Windows NTP Server is enabled. Disabling this setting prevents the system from acting as a NTP Server (time source) to service NTP requests from other systems (NTP Clients). 
The recommended state for this setting is: `Disabled`.</t>
  </si>
  <si>
    <t>18.9.51.1.2</t>
  </si>
  <si>
    <t>18.9.28.7</t>
  </si>
  <si>
    <t>Navigate to the UI Path articulated in the Remediation section and confirm it is set as prescribed. This group policy setting is backed by the following registry location with a `REG_DWORD` value of `1`.
```
HKLM\SOFTWARE\Policies\Microsoft\Windows\System:BlockDomainPicturePassword
```</t>
  </si>
  <si>
    <t>To establish the recommended configuration via GP, set the following UI path to `Enabled`:
```
Computer Configuration\Policies\Administrative Templates\System\Logon\Turn off picture password sign-in
```
**Note:** This Group Policy path is provided by the Group Policy template `CredentialProviders.admx/adml` that is included with the Microsoft Windows 8.0 &amp; Server 2012 (non-R2) Administrative Templates (or newer).</t>
  </si>
  <si>
    <t>Users will not be able to set up or sign in with a picture password.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</si>
  <si>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</si>
  <si>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18.9.28.6</t>
  </si>
  <si>
    <t>18.9.28.5</t>
  </si>
  <si>
    <t>Navigate to the UI Path articulated in the Remediation section and confirm it is set as prescribed. This group policy setting is backed by the following registry location with a `REG_DWORD` value of `0`.
```
HKLM\SOFTWARE\Policies\Microsoft\Windows\System:EnumerateLocalUsers
```</t>
  </si>
  <si>
    <t>To establish the recommended configuration via GP, set the following UI path to `Disabled`:
```
Computer Configuration\Policies\Administrative Templates\System\Logon\Enumerate local users on domain-joined computers
```
**Note:** This Group Policy path is provided by the Group Policy template `Logon.admx/adml` that is included with the Microsoft Windows 8.0 &amp; Server 2012 (non-R2) Administrative Templates (or newer).</t>
  </si>
  <si>
    <t>This policy setting allows local users to be enumerated on domain-joined computers.
The recommended state for this setting is: `Disabled`.</t>
  </si>
  <si>
    <t>Navigate to the UI Path articulated in the Remediation section and confirm it is set as prescribed. This group policy setting is backed by the following registry location with a `REG_DWORD` value of `1`.
```
HKLM\SOFTWARE\Policies\Microsoft\Windows\System:DontEnumerateConnectedUsers
```</t>
  </si>
  <si>
    <t>To establish the recommended configuration via GP, set the following UI path to `Enabled`:
```
Computer Configuration\Policies\Administrative Templates\System\Logon\Do not enumerate connected users on domain-joined computers
```
**Note:** This Group Policy path is provided by the Group Policy template `Logon.admx/adml` that is included with the Microsoft Windows 8.0 &amp; Server 2012 (non-R2) Administrative Templates (or newer).</t>
  </si>
  <si>
    <t>The Logon UI will not enumerate any connected users on domain-joined computers.</t>
  </si>
  <si>
    <t>This policy setting prevents connected users from being enumerated on domain-joined computers.
The recommended state for this setting is: `Enabled`.</t>
  </si>
  <si>
    <t>Navigate to the UI Path articulated in the Remediation section and confirm it is set as prescribed. This group policy setting is backed by the following registry location with a `REG_DWORD` value of `3` or `5`.
```
HKLM\SOFTWARE\Microsoft\Windows\CurrentVersion\Policies\LAPS:PostAuthenticationActions
```</t>
  </si>
  <si>
    <t>To establish the recommended configuration via GP, set the following UI path to `Enabled: Reset the password and logoff the managed account` or higher:
```
Computer Configuration\Policies\Administrative Templates\System\LAPS\Post-authentication actions: Actions
```
**Note:** This Group Policy path may not exist by default. It is provided by the Group Policy template `LAPS.admx/adml` that is included with the Microsoft Windows 11 Release 22H2 Administrative Templates v3.0 (or newer).</t>
  </si>
  <si>
    <t>After the grace period expires, the Windows LAPS managed account password will be reset and logged off the system or the OS will be restarted.</t>
  </si>
  <si>
    <t>This policy settings configures post-authentication actions which will be executed after detecting an authentication by the LAPS managed account. The `Action` refers to actions to take upon expiry of the grace period before executing the specified post-authentication actions.
Post-authentication actions:
- `Reset password`: upon expiry of the grace period, the managed account password will be reset.
- `Reset the password and logoff the managed account`: upon expiry of the grace period, the managed account password will be reset and any interactive logon sessions using the managed account will terminated.
- `Reset the password and reboot the device`: upon expiry of the grace period, the managed account password will be reset and the managed device will be immediately rebooted.
**Warning:** After an interactive logon session is terminated, other authenticated sessions using the Windows LAPS managed account may still be active. The only way to ensure that the previous password is no longer in use is to reboot the OS.
The recommended state for this setting is: `Enabled: Reset the password and logoff the managed account` or higher.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</si>
  <si>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18.9.25.8</t>
  </si>
  <si>
    <t>Navigate to the UI Path articulated in the Remediation section and confirm it is set as prescribed. This group policy setting is backed by the following registry location with a `REG_DWORD` value of `8` or less, but not `0`.
```
HKLM\SOFTWARE\Microsoft\Windows\CurrentVersion\Policies\LAPS:PostAuthenticationResetDelay
```</t>
  </si>
  <si>
    <t>To establish the recommended configuration via GP, set the following UI path to `Enabled: 8 or fewer hours, but not 0`:
```
Computer Configuration\Policies\Administrative Templates\System\LAPS\Post-authentication actions: Grace period (hours)
```
**Note:** This Group Policy path may not exist by default. It is provided by the Group Policy template `LAPS.admx/adml` that is included with the Microsoft Windows 11 Release 22H2 Administrative Templates v3.0 (or newer).</t>
  </si>
  <si>
    <t>After 8 hours, the Windows LAPS managed account password will be reset and log off the system.</t>
  </si>
  <si>
    <t>This policy settings configures post-authentication actions which will be executed after detecting an authentication by the Windows LAPS managed account. The `Grace period` refers to the amount of time (hours) to wait after an authentication before executing the specified post-authentication actions.
The recommended state for this setting is: `Enabled: 8 or fewer hours, but not 0`.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If this policy is set to `0` it prevents all post-authentication actions from occurring.</t>
  </si>
  <si>
    <t>18.9.25.7</t>
  </si>
  <si>
    <t>Navigate to the UI Path articulated in the Remediation section and confirm it is set as prescribed. This group policy setting is backed by the following registry location with a `REG_DWORD` value of `30`.
```
HKLM\SOFTWARE\Microsoft\Windows\CurrentVersion\Policies\LAPS:PasswordAgeDays
```</t>
  </si>
  <si>
    <t>To establish the recommended configuration via GP, set the following UI path to `Enabled`, and configure the `Password Age (Days)` option to `30 or fewer`: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</si>
  <si>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None - this is the default behavior, unless set to fewer than 30 days.</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</si>
  <si>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30 or fewer`.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</si>
  <si>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18.9.25.6</t>
  </si>
  <si>
    <t>Navigate to the UI Path articulated in the Remediation section and confirm it is set as prescribed. This group policy setting is backed by the following registry location with a `REG_DWORD` value of `15`.
```
HKLM\SOFTWARE\Microsoft\Windows\CurrentVersion\Policies\LAPS:PasswordLength
```</t>
  </si>
  <si>
    <t>To establish the recommended configuration via GP, set the following UI path to `Enabled`, and configure the `Password Length` option to `15 or more`: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</si>
  <si>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Windows LAPS-generated passwords will be required to have a length of 15 characters (or more, if selected).</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</si>
  <si>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15 or more`.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</si>
  <si>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18.9.25.5</t>
  </si>
  <si>
    <t>Navigate to the UI Path articulated in the Remediation section and confirm it is set as prescribed. This group policy setting is backed by the following registry location with a `REG_DWORD` value of `4`.
```
HKLM\SOFTWARE\Microsoft\Windows\CurrentVersion\Policies\LAPS:PasswordComplexity
```</t>
  </si>
  <si>
    <t>To establish the recommended configuration via GP, set the following UI path to `Enabled`, and configure the `Password Complexity` option to `Large letters + small letters + numbers + special characters`: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</si>
  <si>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This policy setting configures the Windows LAPS Password Settings policy for password complexity.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Large letters + small letters + numbers + special characters`.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</si>
  <si>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18.9.25.4</t>
  </si>
  <si>
    <t>Navigate to the UI Path articulated in the Remediation section and confirm it is set as prescribed. This group policy setting is backed by the following registry location with a `REG_DWORD` value of `1`.
```
HKLM\SOFTWARE\Microsoft\Windows\CurrentVersion\Policies\LAPS:ADPasswordEncryptionEnabled
```</t>
  </si>
  <si>
    <t>To establish the recommended configuration via GP, set the following UI path to `Enabled`:
```
Computer Configuration\Policies\Administrative Templates\System\LAPS\Enable password encryption
```
**Note:** This Group Policy path may not exist by default. It is provided by the Group Policy template `LAPS.admx/adml` that is included with the Microsoft Windows 11 Release 22H2 Administrative Templates v3.0 (or newer).</t>
  </si>
  <si>
    <t>None - this is the default behavior.
If the domain functional level is set at or above Windows Server 2016, the Windows LAPS managed account password is encrypted automatically, if it is set at a lower domain functional level, the Windows LAPS managed account password will not be backed up to the directory.</t>
  </si>
  <si>
    <t>This policy setting controls whether the Windows LAPS managed password is encrypted before being sent to Active Directory.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This setting has no effect unless the password has been configured to be backed up to Active Directory, and the Active Directory domain functional level is at Windows Server 2016 or above. 
**Note #4:** This setting has no relevance (but is harmless) when storing Windows LAPS passwords to Entra ID (formerly Azure Active Directory) as it automatically encrypts all Windows LAPS passwords.</t>
  </si>
  <si>
    <t>18.9.25.3</t>
  </si>
  <si>
    <t>Navigate to the UI Path articulated in the Remediation section and confirm it is set as prescribed. This group policy setting is backed by the following registry location with a `REG_DWORD` value of `1`.
```
HKLM\SOFTWARE\Microsoft\Windows\CurrentVersion\Policies\LAPS:PwdExpirationProtectionEnabled
```</t>
  </si>
  <si>
    <t>To establish the recommended configuration via GP, set the following UI path to `Enabled`:
```
Computer Configuration\Policies\Administrative Templates\System\LAPS\Do not allow password expiration time longer than required by policy
```
**Note:** This Group Policy path may not exist by default. It is provided by the Group Policy template `LAPS.admx/adml` that is included with the Microsoft Windows 11 Release 22H2 Administrative Templates v3.0 (or newer).</t>
  </si>
  <si>
    <t>None - this is the default behavior.
Planned password expiration longer than password age dictated by "Password Settings" policy is NOT allowed.</t>
  </si>
  <si>
    <t>This policy setting configures whether the password age dictated by the Windows LAPS "Password Settings" policy is enforced and cannot be extended manually (only shortened) by an authorized technician.
If an expiration is detected, the password is changed immediately, and password expiration is set according to policy.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</si>
  <si>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18.9.25.2</t>
  </si>
  <si>
    <t>Navigate to the UI Path articulated in the Remediation section and confirm it is set as prescribed. This group policy setting is backed by the following registry location with a `REG_DWORD` value of `1` or `2`.
```
HKLM\SOFTWARE\Microsoft\Windows\CurrentVersion\Policies\LAPS:BackupDirectory
```</t>
  </si>
  <si>
    <t>To establish the recommended configuration via GP, set the following UI path to `Enabled: Active Directory` or `Enabled: Azure Active Directory`:
```
Computer Configuration\Policies\Administrative Templates\System\LAPS\Configure password backup directory
```
**Note:** This Group Policy path may not exist by default. It is provided by the Group Policy template `LAPS.admx/adml` that is included with the Microsoft Windows 11 Release 22H2 Administrative Templates v3.0 (or newer).</t>
  </si>
  <si>
    <t>The passwords managed by Windows LAPS will only be retrievable from the configured directory type.</t>
  </si>
  <si>
    <t>This policy setting configures which directory Windows LAPS will use to back up the local admin account password.
The recommended state for this setting is: `Enabled: Active Directory` or `Enabled: Azure Active Directory`.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Windows LAPS does not support simultaneous storage of the local admin password in both directory types.
**Note #4:** If the setting is configured and the managed device is not joined to the configured directory type, the local administrator password will not be managed by Windows LAPS.</t>
  </si>
  <si>
    <t>Navigate to the UI Path articulated in the Remediation section and confirm it is set as prescribed. This group policy setting is backed by the following registry location with the key not existing.
```
HKLM\SOFTWARE\Microsoft\Windows\CurrentVersion\Policies\System:DisableBkGndGroupPolicy
```</t>
  </si>
  <si>
    <t>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</si>
  <si>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This policy setting prevents Group Policy from being updated while the computer is in use. This policy setting applies to Group Policy for computers, users and Domain Controllers.
The recommended state for this setting is: `Disabled`.</t>
  </si>
  <si>
    <t>18.9.19.7</t>
  </si>
  <si>
    <t>18.9.19.6</t>
  </si>
  <si>
    <t>Navigate to the UI Path articulated in the Remediation section and confirm it is set as prescribed. This group policy setting is backed by the following registry location with a `REG_DWORD` value of `0`.
```
HKLM\SOFTWARE\Policies\Microsoft\Windows\Group Policy\{827D319E-6EAC-11D2-A4EA-00C04F79F83A}:NoGPOListChanges
```</t>
  </si>
  <si>
    <t>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</si>
  <si>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Built-in security template settings will be reapplied even if they have not been changed, which may cause Group Policy refreshes to take longer.</t>
  </si>
  <si>
    <t>The "Process even if the Group Policy objects have not changed" option updates and reapplies security policies even if the security policies have not changed.
This setting affects all policy settings within the built-in security template of Group Policy (e.g. Windows Settings\Security Settings).
The recommended state for this setting is: `Enabled: TRUE` (checked).</t>
  </si>
  <si>
    <t>Navigate to the UI Path articulated in the Remediation section and confirm it is set as prescribed. This group policy setting is backed by the following registry location with a `REG_DWORD` value of `0`.
 ```
HKLM\SOFTWARE\Policies\Microsoft\Windows\Group Policy\{827D319E-6EAC-11D2-A4EA-00C04F79F83A}:NoBackgroundPolicy
```</t>
  </si>
  <si>
    <t>To establish the recommended configuration via GP, set the following UI path to `Enabled`, then set the `Do not apply during periodic background processing` option to `FALSE` (unchecked):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</si>
  <si>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Built-in security template settings will be reapplied by Group Policy even when the system is in use, which may have a slight impact on performance.</t>
  </si>
  <si>
    <t>The "Do not apply during periodic background processing" option prevents the system from updating affected security policies in the background while the computer is in use. When background updates are disabled, updates to security policies will not take effect until the next user logon or system restart.
This setting affects all policy settings that use the built-in security template of Group Policy (e.g. Windows Settings\Security Settings).
The recommended state for this setting is: `Enabled: FALSE` (unchecked).</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</si>
  <si>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Policy\{35378EAC-683F-11D2-A89A-00C04FBBCFA2}:NoGPOListChanges
```</t>
  </si>
  <si>
    <t>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</si>
  <si>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Group Policy settings within the Administrative Templates folder (and other policies that store values in the registry) will be reapplied even if they have not been changed, which may cause Group Policy refreshes to take longer.</t>
  </si>
  <si>
    <t>The "Process even if the Group Policy objects have not changed" option updates and reapplies registry policies even if the registry policies have not changed.
This setting affects all registry policy settings within the Administrative Templates folder and any other policies that store values in the registry. 
The recommended state for this setting is: `Enabled: TRUE` (checked).</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</si>
  <si>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Policy\{35378EAC-683F-11D2-A89A-00C04FBBCFA2}:NoBackgroundPolicy
```</t>
  </si>
  <si>
    <t>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</si>
  <si>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Group Policy settings within the Administrative Templates folder (and other policies that store values in the registry) will be reapplied even when the system is in use, which may have a slight impact on performance.</t>
  </si>
  <si>
    <t>The "Do not apply during periodic background processing" option prevents the system from updating affected registry policies in the background while the computer is in use. When background updates are disabled, registry policy changes will not take effect until the next user logon or system restart.
This setting affects all policy settings within the Administrative Templates folder and any other policies that store values in the registry.
The recommended state for this setting is: `Enabled: FALSE` (unchecked).</t>
  </si>
  <si>
    <t>Navigate to the UI Path articulated in the Remediation section and confirm it is set as prescribed. This group policy setting is backed by the following registry location with a `REG_DWORD` value of `1`.
 ```
HKLM\SOFTWARE\Policies\Microsoft\Windows\WcmSvc\GroupPolicy:fBlockNonDomain
```</t>
  </si>
  <si>
    <t>To establish the recommended configuration via GP, set the following UI path to `Enabled`:
```
Computer Configuration\Policies\Administrative Templates\Network\Windows Connection Manager\Prohibit connection to non-domain networks when connected to domain authenticated network
```
**Note:** This Group Policy path is provided by the Group Policy template `WCM.admx/adml` that is included with the Microsoft Windows 8.0 &amp; Server 2012 (non-R2) Administrative Templates (or newer).</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</si>
  <si>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</si>
  <si>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This policy setting prevents computers from connecting to both a domain based network and a non-domain based network at the same time.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</si>
  <si>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HKLM\SOFTWARE\Policies\Microsoft\Windows\Network Connections:NC_StdDomainUserSetLocation
```</t>
  </si>
  <si>
    <t>To establish the recommended configuration via GP, set the following UI path to `Enabled`:
```
Computer Configuration\Policies\Administrative Templates\Network\Network Connections\Require domain users to elevate when setting a network's location
```
**Note:** This Group Policy path is provided by the Group Policy template `NetworkConnections.admx/adml` that is included with the Microsoft Windows 7 &amp; Server 2008 R2 Administrative Templates (or newer).</t>
  </si>
  <si>
    <t>Domain users must elevate when setting a network's location.</t>
  </si>
  <si>
    <t>This policy setting determines whether to require domain users to elevate when setting a network's location.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</si>
  <si>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HKLM\SOFTWARE\Policies\Microsoft\Windows NT\DNSClient:EnableMulticast
```</t>
  </si>
  <si>
    <t>To establish the recommended configuration via GP, set the following UI path to `Enabled`:
```
Computer Configuration\Policies\Administrative Templates\Network\DNS Client\Turn off multicast name resolution
```
**Note:** This Group Policy path is provided by the Group Policy template `DnsClient.admx/adml` that is included with the Microsoft Windows 8.0 &amp; Server 2012 (non-R2) Administrative Templates (or newer).</t>
  </si>
  <si>
    <t>In the event DNS is unavailable a system will be unable to request it from other systems on the same subnet.</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</si>
  <si>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</si>
  <si>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with a `REG_DWORD` value of `0` or `2`.
```
HKLM\SOFTWARE\Policies\Microsoft\Windows NT\DNSClient:EnableNetbios
```</t>
  </si>
  <si>
    <t>To establish the recommended configuration via GP, set the following UI path to `Enabled: Disable NetBIOS name resolution on public networks`:
```
Computer Configuration\Policies\Administrative Templates\Network\DNS Client\Configure NetBIOS settings
```
**Note:** This Group Policy path is provided by the Group Policy template `DnsClient.admx/adml` that is included with the Microsoft Windows 11 Release 22H2 Administrative Templates v1.0 (or newer).</t>
  </si>
  <si>
    <t>This policy setting specifies if the Domain Name System (DNS) client will perform name resolution over Network Basic Input/Output System (NetBIOS). NetBIOS is a legacy name resolution method for internal Microsoft networking that predates the use of DNS for that purpose (pre–Active Directory). Some legacy applications still require the use of NetBIOS for full functionality. 
The recommended state for this setting is: `Enabled: Disable NetBIOS name resolution on public networks`. Configuring this setting to `Enabled: Disable NetBIOS name resolution` also conforms to the benchmark.</t>
  </si>
  <si>
    <t>Navigate to the UI Path articulated in the Remediation section and confirm it is set as prescribed. This group policy setting is backed by the following registry location with a `REG_DWORD` value of `0`.
 ```
HKLM\SOFTWARE\Microsoft\Windows NT\CurrentVersion\Winlogon:AutoAdminLogon
```</t>
  </si>
  <si>
    <t>18.4.9</t>
  </si>
  <si>
    <t>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**Note:**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</si>
  <si>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Navigate to the UI Path articulated in the Remediation section and confirm it is set as prescribed. This group policy setting is backed by the following registry location with a `REG_DWORD` value of `0`.
```
HKLM\SOFTWARE\Microsoft\Windows\CurrentVersion\Policies\System:LocalAccountTokenFilterPolicy
```</t>
  </si>
  <si>
    <t>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</si>
  <si>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</si>
  <si>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HKLM\SOFTWARE\Policies\Microsoft\WindowsFirewall\DomainProfile\Logging:LogSuccessfulConnections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</si>
  <si>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successful connections
```</t>
  </si>
  <si>
    <t>Navigate to the UI Path articulated in the Remediation section and confirm it is set as prescribed. This group policy setting is backed by the following registry location with a `REG_DWORD` value of `1`.
 ```
HKLM\SOFTWARE\Policies\Microsoft\WindowsFirewall\DomainProfile\Logging:LogDroppedPackets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</si>
  <si>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dropped packets
```</t>
  </si>
  <si>
    <t>Navigate to the UI Path articulated in the Remediation section and confirm it is set as prescribed. This group policy setting is backed by the following registry location with a `REG_DWORD` value of `16384`.
 ```
HKLM\SOFTWARE\Policies\Microsoft\WindowsFirewall\DomainProfile\Logging:LogFileSize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</si>
  <si>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Properties\Domain Profile\Logging Customize\Size limit (KB)
```</t>
  </si>
  <si>
    <t>Navigate to the UI Path articulated in the Remediation section and confirm it is set as prescribed. This group policy setting is backed by the following registry location with a `REG_SZ` value of `%SystemRoot%\System32\logfiles\firewall\domainfw.log`.
```
HKLM\SOFTWARE\Policies\Microsoft\WindowsFirewall\DomainProfile\Logging:LogFilePath
```</t>
  </si>
  <si>
    <t>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Firewall Properties\Domain Profile\Logging Customize\Name
```</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</si>
  <si>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</si>
  <si>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with a `REG_DWORD` value of `1`.
 ```
HKLM\SOFTWARE\Policies\Microsoft\WindowsFirewall\DomainProfile:DisableNotifications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</si>
  <si>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Properties\Domain Profile\Settings Customize\Display a notification
```</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</si>
  <si>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</si>
  <si>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with a `REG_DWORD` value of `1`.
```
HKLM\SOFTWARE\Policies\Microsoft\WindowsFirewall\DomainProfile:DefaultInboundAction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</si>
  <si>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Properties\Domain Profile\Inbound connections
```</t>
  </si>
  <si>
    <t>Navigate to the UI Path articulated in the Remediation section and confirm it is set as prescribed. This group policy setting is backed by the following registry location with a `REG_DWORD` value of `1`.
```
HKLM\SOFTWARE\Policies\Microsoft\WindowsFirewall\DomainProfile:EnableFirewall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</si>
  <si>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Properties\Domain Profile\Firewall state
```</t>
  </si>
  <si>
    <t>Navigate to the UI Path articulated in the Remediation section and confirm it is set as prescribed. This group policy setting is backed by the following registry location with a `REG_DWORD` value of `1`.
 ```
HKLM\SYSTEM\CurrentControlSet\Services\Netlogon\Parameters:RequireStrongKey
```</t>
  </si>
  <si>
    <t>To establish the recommended configuration via GP, set the following UI path to `Enabled`:
 ```
Computer Configuration\Policies\Windows Settings\Security Settings\Local Policies\Security Options\Domain member: Require strong (Windows 2000 or later) session key
```</t>
  </si>
  <si>
    <t>None - this is the default behavior. However, computers will not be able to join Windows NT 4.0 domains, and trusts between Active Directory domains and Windows NT-style domains may not work properly.</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</si>
  <si>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</si>
  <si>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Navigate to the UI Path articulated in the Remediation section and confirm it is set as prescribed. This group policy setting is backed by the following registry location with a `REG_DWORD` value of `0`.
 ```
HKLM\System\CurrentControlSet\Services\Netlogon\Parameters:MaximumPasswordAge
```</t>
  </si>
  <si>
    <t>To establish the recommended configuration via GP, set the following UI path to `30 or fewer days, but not 0`:
 ```
Computer Configuration\Policies\Windows Settings\Security Settings\Local Policies\Security Options\Domain member: Maximum machine account password age
```</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</si>
  <si>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</si>
  <si>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with a `REG_DWORD` value of `0`.
 ```
HKLM\SYSTEM\CurrentControlSet\Services\Netlogon\Parameters:DisablePasswordChange
```</t>
  </si>
  <si>
    <t>To establish the recommended configuration via GP, set the following UI path to `Disabled`:
 ```
Computer Configuration\Policies\Windows Settings\Security Settings\Local Policies\Security Options\Domain member: Disable machine account password changes
```</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</si>
  <si>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</si>
  <si>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with a `REG_DWORD` value of `1`.
 ```
HKLM\SYSTEM\CurrentControlSet\Services\Netlogon\Parameters:SignSecureChannel
```</t>
  </si>
  <si>
    <t>To establish the recommended configuration via GP, set the following UI path to `Enabled`:
 ```
Computer Configuration\Policies\Windows Settings\Security Settings\Local Policies\Security Options\Domain member: Digitally sign secure channel data (when possible)
```</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</si>
  <si>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</si>
  <si>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</si>
  <si>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HKLM\SYSTEM\CurrentControlSet\Services\Netlogon\Parameters:SealSecureChannel
```</t>
  </si>
  <si>
    <t>To establish the recommended configuration via GP, set the following UI path to `Enabled`:
 ```
Computer Configuration\Policies\Windows Settings\Security Settings\Local Policies\Security Options\Domain member: Digitally encrypt secure channel data (when possible)
```</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</si>
  <si>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</si>
  <si>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</si>
  <si>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with a `REG_DWORD` value of `1`.
 ```
HKLM\SYSTEM\CurrentControlSet\Services\Netlogon\Parameters:RequireSignOrSeal
```</t>
  </si>
  <si>
    <t>To establish the recommended configuration via GP, set the following UI path to `Enabled`:
 ```
Computer Configuration\Policies\Windows Settings\Security Settings\Local Policies\Security Options\Domain member: Digitally encrypt or sign secure channel data (always)
```</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</si>
  <si>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</si>
  <si>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This policy setting determines whether all secure channel traffic that is initiated by the domain member must be signed or encrypted.
The recommended state for this setting is: `Enabled`.</t>
  </si>
  <si>
    <t>To establish the recommended configuration via GP, set the following UI path to include `Guests, Local account`:
 ```
Computer Configuration\Policies\Windows Settings\Security Settings\Local Policies\User Rights Assignment\Deny log on through Remote Desktop Services
```</t>
  </si>
  <si>
    <t>This policy setting determines whether users can log on as Remote Desktop clients. After the baseline workstation is joined to a domain environment, there is no need to use local accounts to access the workstation from the network. Domain accounts can access the workstation for administration and end-user processing. This user right supersedes the **Allow log on through Remote Desktop Services**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
**Note #2:** In all versions of Windows prior to Windows 7, **Remote Desktop Services** was known as **Terminal Services**, so you should substitute the older term if comparing against an older OS.</t>
  </si>
  <si>
    <t>To establish the recommended configuration via GP, set the following UI path to include `Guests, Local account`:
 ```
Computer Configuration\Policies\Windows Settings\Security Settings\Local Policies\User Rights Assignment\Deny access to this computer from the network
```</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</si>
  <si>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t>
  </si>
  <si>
    <t>Ensure 'Enforce password history' is set to '24 or more password(s)'</t>
  </si>
  <si>
    <t>Ensure 'Minimum password age' is set to '1 or more day(s)'</t>
  </si>
  <si>
    <t>Ensure 'Minimum password length' is set to '14 or more character(s)'</t>
  </si>
  <si>
    <t>Ensure 'Password must meet complexity requirements' is set to 'Enabled'</t>
  </si>
  <si>
    <t>Ensure 'Relax minimum password length limits' is set to 'Enabled'</t>
  </si>
  <si>
    <t>Ensure 'Store passwords using reversible encryption' is set to 'Disabled'</t>
  </si>
  <si>
    <t>Ensure 'Account lockout duration' is set to '15 or more minute(s)'</t>
  </si>
  <si>
    <t>Ensure 'Reset account lockout counter after' is set to '15 or more minute(s)'</t>
  </si>
  <si>
    <t>Ensure 'Access Credential Manager as a trusted caller' is set to 'No One'</t>
  </si>
  <si>
    <t>Ensure 'Access this computer from the network' is set to 'Administrators, Remote Desktop Users'</t>
  </si>
  <si>
    <t>Ensure 'Act as part of the operating system' is set to 'No One'</t>
  </si>
  <si>
    <t>Ensure 'Adjust memory quotas for a process' is set to 'Administrators, LOCAL SERVICE, NETWORK SERVICE'</t>
  </si>
  <si>
    <t>Ensure 'Allow log on locally' is set to 'Administrators, Users'</t>
  </si>
  <si>
    <t>Ensure 'Allow log on through Remote Desktop Services' is set to 'Administrators, Remote Desktop Users'</t>
  </si>
  <si>
    <t>Ensure 'Back up files and directories' is set to 'Administrators'</t>
  </si>
  <si>
    <t>Ensure 'Change the system time' is set to 'Administrators, LOCAL SERVICE'</t>
  </si>
  <si>
    <t>Ensure 'Change the time zone' is set to 'Administrators, LOCAL SERVICE, Users'</t>
  </si>
  <si>
    <t>Ensure 'Create a pagefile' is set to 'Administrators'</t>
  </si>
  <si>
    <t>Ensure 'Create a token object' is set to 'No One'</t>
  </si>
  <si>
    <t>Ensure 'Create global objects' is set to 'Administrators, LOCAL SERVICE, NETWORK SERVICE, SERVICE'</t>
  </si>
  <si>
    <t>Ensure 'Create permanent shared objects' is set to 'No One'</t>
  </si>
  <si>
    <t>Configure 'Create symbolic links'</t>
  </si>
  <si>
    <t>Ensure 'Debug programs' is set to 'Administrators'</t>
  </si>
  <si>
    <t>Ensure 'Deny access to this computer from the network' to include 'Guests, Local account'</t>
  </si>
  <si>
    <t>Ensure 'Deny log on as a batch job' to include 'Guests'</t>
  </si>
  <si>
    <t>Ensure 'Deny log on as a service' to include 'Guests'</t>
  </si>
  <si>
    <t>Ensure 'Deny log on locally' to include 'Guests'</t>
  </si>
  <si>
    <t>Ensure 'Deny log on through Remote Desktop Services' to include 'Guests, Local account'</t>
  </si>
  <si>
    <t>Ensure 'Enable computer and user accounts to be trusted for delegation' is set to 'No One'</t>
  </si>
  <si>
    <t>Ensure 'Force shutdown from a remote system' is set to 'Administrators'</t>
  </si>
  <si>
    <t>Ensure 'Generate security audits' is set to 'LOCAL SERVICE, NETWORK SERVICE'</t>
  </si>
  <si>
    <t>Ensure 'Impersonate a client after authentication' is set to 'Administrators, LOCAL SERVICE, NETWORK SERVICE, SERVICE'</t>
  </si>
  <si>
    <t>Ensure 'Increase scheduling priority' is set to 'Administrators, Window Manager\Window Manager Group'</t>
  </si>
  <si>
    <t>Ensure 'Load and unload device drivers' is set to 'Administrators'</t>
  </si>
  <si>
    <t>Ensure 'Lock pages in memory' is set to 'No One'</t>
  </si>
  <si>
    <t>Ensure 'Manage auditing and security log' is set to 'Administrators'</t>
  </si>
  <si>
    <t>Ensure 'Modify an object label' is set to 'No One'</t>
  </si>
  <si>
    <t>Ensure 'Modify firmware environment values' is set to 'Administrators'</t>
  </si>
  <si>
    <t>Ensure 'Perform volume maintenance tasks' is set to 'Administrators'</t>
  </si>
  <si>
    <t>Ensure 'Profile single process' is set to 'Administrators'</t>
  </si>
  <si>
    <t>Ensure 'Profile system performance' is set to 'Administrators, NT SERVICE\WdiServiceHost'</t>
  </si>
  <si>
    <t>Ensure 'Replace a process level token' is set to 'LOCAL SERVICE, NETWORK SERVICE'</t>
  </si>
  <si>
    <t>Ensure 'Restore files and directories' is set to 'Administrators'</t>
  </si>
  <si>
    <t>Ensure 'Shut down the system' is set to 'Administrators, Users'</t>
  </si>
  <si>
    <t>Ensure 'Take ownership of files or other objects' is set to 'Administrators'</t>
  </si>
  <si>
    <t>Ensure 'Accounts: Block Microsoft accounts' is set to 'Users can't add or log on with Microsoft accounts'</t>
  </si>
  <si>
    <t>Ensure 'Accounts: Guest account status' is set to 'Disabled'</t>
  </si>
  <si>
    <t>Ensure 'Accounts: Limit local account use of blank passwords to console logon only' is set to 'Enabled'</t>
  </si>
  <si>
    <t>Configure 'Accounts: Rename administrator account'</t>
  </si>
  <si>
    <t>Configure 'Accounts: Rename guest account'</t>
  </si>
  <si>
    <t>Ensure 'Audit: Force audit policy subcategory settings (Windows Vista or later) to override audit policy category settings' is set to 'Enabled'</t>
  </si>
  <si>
    <t>Ensure 'Audit: Shut down system immediately if unable to log security audits' is set to 'Disabled'</t>
  </si>
  <si>
    <t>Ensure 'Domain member: Digitally encrypt or sign secure channel data (always)' is set to 'Enabled'</t>
  </si>
  <si>
    <t>Ensure 'Domain member: Digitally encrypt secure channel data (when possible)' is set to 'Enabled'</t>
  </si>
  <si>
    <t>Ensure 'Domain member: Digitally sign secure channel data (when possible)' is set to 'Enabled'</t>
  </si>
  <si>
    <t>Ensure 'Domain member: Disable machine account password changes' is set to 'Disabled'</t>
  </si>
  <si>
    <t>Ensure 'Domain member: Maximum machine account password age' is set to '30 or fewer days, but not 0'</t>
  </si>
  <si>
    <t>Ensure 'Domain member: Require strong (Windows 2000 or later) session key' is set to 'Enabled'</t>
  </si>
  <si>
    <t>Ensure 'Interactive logon: Do not require CTRL+ALT+DEL' is set to 'Disabled'</t>
  </si>
  <si>
    <t>Ensure 'Interactive logon: Don't display last signed-in' is set to 'Enabled'</t>
  </si>
  <si>
    <t>Ensure 'Interactive logon: Machine inactivity limit' is set to '900 or fewer second(s), but not 0'</t>
  </si>
  <si>
    <t>Configure 'Interactive logon: Message text for users attempting to log on'</t>
  </si>
  <si>
    <t>Configure 'Interactive logon: Message title for users attempting to log on'</t>
  </si>
  <si>
    <t>Ensure 'Interactive logon: Prompt user to change password before expiration' is set to 'between 5 and 14 days'</t>
  </si>
  <si>
    <t>Ensure 'Interactive logon: Smart card removal behavior' is set to 'Lock Workstation' or higher</t>
  </si>
  <si>
    <t>Ensure 'Microsoft network client: Digitally sign communications (always)' is set to 'Enabled'</t>
  </si>
  <si>
    <t>Ensure 'Microsoft network client: Digitally sign communications (if server agrees)' is set to 'Enabled'</t>
  </si>
  <si>
    <t>Ensure 'Microsoft network client: Send unencrypted password to third-party SMB servers' is set to 'Disabled'</t>
  </si>
  <si>
    <t>Ensure 'Microsoft network server: Digitally sign communications (always)' is set to 'Enabled'</t>
  </si>
  <si>
    <t>Ensure 'Microsoft network server: Digitally sign communications (if client agrees)' is set to 'Enabled'</t>
  </si>
  <si>
    <t>Ensure 'Microsoft network server: Disconnect clients when logon hours expire' is set to 'Enabled'</t>
  </si>
  <si>
    <t>Ensure 'Microsoft network server: Server SPN target name validation level' is set to 'Accept if provided by client' or higher</t>
  </si>
  <si>
    <t>Ensure 'Network access: Allow anonymous SID/Name translation' is set to 'Disabled'</t>
  </si>
  <si>
    <t>Ensure 'Network access: Do not allow anonymous enumeration of SAM accounts' is set to 'Enabled'</t>
  </si>
  <si>
    <t>Ensure 'Network access: Do not allow anonymous enumeration of SAM accounts and shares' is set to 'Enabled'</t>
  </si>
  <si>
    <t>Ensure 'Network access: Do not allow storage of passwords and credentials for network authentication' is set to 'Enabled'</t>
  </si>
  <si>
    <t>Ensure 'Network access: Let Everyone permissions apply to anonymous users' is set to 'Disabled'</t>
  </si>
  <si>
    <t>Ensure 'Network access: Named Pipes that can be accessed anonymously' is set to 'None'</t>
  </si>
  <si>
    <t>Ensure 'Network access: Remotely accessible registry paths' is configured</t>
  </si>
  <si>
    <t>Ensure 'Network access: Remotely accessible registry paths and sub-paths' is configured</t>
  </si>
  <si>
    <t>Ensure 'Network access: Restrict anonymous access to Named Pipes and Shares' is set to 'Enabled'</t>
  </si>
  <si>
    <t>Ensure 'Network access: Restrict clients allowed to make remote calls to SAM' is set to 'Administrators: Remote Access: Allow'</t>
  </si>
  <si>
    <t>Ensure 'Network access: Shares that can be accessed anonymously' is set to 'None'</t>
  </si>
  <si>
    <t>Ensure 'Network access: Sharing and security model for local accounts' is set to 'Classic - local users authenticate as themselves'</t>
  </si>
  <si>
    <t>Ensure 'Network security: Allow Local System to use computer identity for NTLM' is set to 'Enabled'</t>
  </si>
  <si>
    <t>Ensure 'Network security: Allow LocalSystem NULL session fallback' is set to 'Disabled'</t>
  </si>
  <si>
    <t>Ensure 'Network Security: Allow PKU2U authentication requests to this computer to use online identities' is set to 'Disabled'</t>
  </si>
  <si>
    <t>Ensure 'Network security: Configure encryption types allowed for Kerberos' is set to 'AES128_HMAC_SHA1, AES256_HMAC_SHA1, Future encryption types'</t>
  </si>
  <si>
    <t>Ensure 'Network security: Do not store LAN Manager hash value on next password change' is set to 'Enabled'</t>
  </si>
  <si>
    <t>Ensure 'Network security: LAN Manager authentication level' is set to 'Send NTLMv2 response only. Refuse LM &amp; NTLM'</t>
  </si>
  <si>
    <t>Ensure 'Network security: LDAP client signing requirements' is set to 'Negotiate signing' or higher</t>
  </si>
  <si>
    <t>Ensure 'Network security: Minimum session security for NTLM SSP based (including secure RPC) clients' is set to 'Require NTLMv2 session security, Require 128-bit encryption'</t>
  </si>
  <si>
    <t>Ensure 'Network security: Minimum session security for NTLM SSP based (including secure RPC) servers' is set to 'Require NTLMv2 session security, Require 128-bit encryption'</t>
  </si>
  <si>
    <t>Ensure 'Network security: Restrict NTLM: Audit Incoming NTLM Traffic' is set to 'Enable auditing for all accounts'</t>
  </si>
  <si>
    <t>Ensure 'Network security: Restrict NTLM: Outgoing NTLM traffic to remote servers' is set to 'Audit all' or higher</t>
  </si>
  <si>
    <t>Ensure 'System objects: Require case insensitivity for non-Windows subsystems' is set to 'Enabled'</t>
  </si>
  <si>
    <t>Ensure 'System objects: Strengthen default permissions of internal system objects (e.g. Symbolic Links)' is set to 'Enabled'</t>
  </si>
  <si>
    <t>Ensure 'User Account Control: Admin Approval Mode for the Built-in Administrator account' is set to 'Enabled'</t>
  </si>
  <si>
    <t>Ensure 'User Account Control: Behavior of the elevation prompt for administrators in Admin Approval Mode' is set to 'Prompt for consent on the secure desktop' or higher</t>
  </si>
  <si>
    <t>Ensure 'User Account Control: Behavior of the elevation prompt for standard users' is set to 'Automatically deny elevation requests'</t>
  </si>
  <si>
    <t>Ensure 'User Account Control: Detect application installations and prompt for elevation' is set to 'Enabled'</t>
  </si>
  <si>
    <t>Ensure 'User Account Control: Only elevate UIAccess applications that are installed in secure locations' is set to 'Enabled'</t>
  </si>
  <si>
    <t>Ensure 'User Account Control: Run all administrators in Admin Approval Mode' is set to 'Enabled'</t>
  </si>
  <si>
    <t>Ensure 'User Account Control: Switch to the secure desktop when prompting for elevation' is set to 'Enabled'</t>
  </si>
  <si>
    <t>Ensure 'User Account Control: Virtualize file and registry write failures to per-user locations' is set to 'Enabled'</t>
  </si>
  <si>
    <t>Ensure 'Computer Browser (Browser)' is set to 'Disabled' or 'Not Installed'</t>
  </si>
  <si>
    <t>Ensure 'IIS Admin Service (IISADMIN)' is set to 'Disabled' or 'Not Installed'</t>
  </si>
  <si>
    <t>Ensure 'Infrared monitor service (irmon)' is set to 'Disabled' or 'Not Installed'</t>
  </si>
  <si>
    <t>Ensure 'Internet Connection Sharing (ICS) (SharedAccess)' is set to 'Disabled'</t>
  </si>
  <si>
    <t>Ensure 'LxssManager (LxssManager)' is set to 'Disabled' or 'Not Installed'</t>
  </si>
  <si>
    <t>Ensure 'Microsoft FTP Service (FTPSVC)' is set to 'Disabled' or 'Not Installed'</t>
  </si>
  <si>
    <t>Ensure 'OpenSSH SSH Server (sshd)' is set to 'Disabled' or 'Not Installed'</t>
  </si>
  <si>
    <t>Ensure 'Remote Procedure Call (RPC) Locator (RpcLocator)' is set to 'Disabled'</t>
  </si>
  <si>
    <t>Ensure 'Routing and Remote Access (RemoteAccess)' is set to 'Disabled'</t>
  </si>
  <si>
    <t>Ensure 'Simple TCP/IP Services (simptcp)' is set to 'Disabled' or 'Not Installed'</t>
  </si>
  <si>
    <t>Ensure 'Special Administration Console Helper (sacsvr)' is set to 'Disabled' or 'Not Installed'</t>
  </si>
  <si>
    <t>Ensure 'SSDP Discovery (SSDPSRV)' is set to 'Disabled'</t>
  </si>
  <si>
    <t>Ensure 'UPnP Device Host (upnphost)' is set to 'Disabled'</t>
  </si>
  <si>
    <t>Ensure 'Web Management Service (WMSvc)' is set to 'Disabled' or 'Not Installed'</t>
  </si>
  <si>
    <t>Ensure 'Windows Media Player Network Sharing Service (WMPNetworkSvc)' is set to 'Disabled' or 'Not Installed'</t>
  </si>
  <si>
    <t>Ensure 'Windows Mobile Hotspot Service (icssvc)' is set to 'Disabled'</t>
  </si>
  <si>
    <t>Ensure 'World Wide Web Publishing Service (W3SVC)' is set to 'Disabled' or 'Not Installed'</t>
  </si>
  <si>
    <t>Ensure 'Xbox Accessory Management Service (XboxGipSvc)' is set to 'Disabled'</t>
  </si>
  <si>
    <t>Ensure 'Xbox Live Auth Manager (XblAuthManager)' is set to 'Disabled'</t>
  </si>
  <si>
    <t>Ensure 'Xbox Live Game Save (XblGameSave)' is set to 'Disabled'</t>
  </si>
  <si>
    <t>Ensure 'Xbox Live Networking Service (XboxNetApiSvc)' is set to 'Disabled'</t>
  </si>
  <si>
    <t>Ensure 'Windows Firewall: Domain: Firewall state' is set to 'On (recommended)'</t>
  </si>
  <si>
    <t>Ensure 'Windows Firewall: Domain: Inbound connections' is set to 'Block (default)'</t>
  </si>
  <si>
    <t>Ensure 'Windows Firewall: Domain: Settings: Display a notification' is set to 'No'</t>
  </si>
  <si>
    <t>Ensure 'Windows Firewall: Domain: Logging: Name' is set to '%SystemRoot%\System32\logfiles\firewall\domainfw.log'</t>
  </si>
  <si>
    <t>Ensure 'Windows Firewall: Domain: Logging: Size limit (KB)' is set to '16,384 KB or greater'</t>
  </si>
  <si>
    <t>Ensure 'Windows Firewall: Domain: Logging: Log dropped packets' is set to 'Yes'</t>
  </si>
  <si>
    <t>Ensure 'Windows Firewall: Domain: Logging: Log successful connections' is set to 'Yes'</t>
  </si>
  <si>
    <t>Ensure 'Windows Firewall: Private: Firewall state' is set to 'On (recommended)'</t>
  </si>
  <si>
    <t>Ensure 'Windows Firewall: Private: Inbound connections' is set to 'Block (default)'</t>
  </si>
  <si>
    <t>Ensure 'Windows Firewall: Private: Settings: Display a notification' is set to 'No'</t>
  </si>
  <si>
    <t>Ensure 'Windows Firewall: Private: Logging: Name' is set to '%SystemRoot%\System32\logfiles\firewall\privatefw.log'</t>
  </si>
  <si>
    <t>Ensure 'Windows Firewall: Private: Logging: Size limit (KB)' is set to '16,384 KB or greater'</t>
  </si>
  <si>
    <t>Ensure 'Windows Firewall: Private: Logging: Log dropped packets' is set to 'Yes'</t>
  </si>
  <si>
    <t>Ensure 'Windows Firewall: Private: Logging: Log successful connections' is set to 'Yes'</t>
  </si>
  <si>
    <t>Ensure 'Windows Firewall: Public: Firewall state' is set to 'On (recommended)'</t>
  </si>
  <si>
    <t>Ensure 'Windows Firewall: Public: Inbound connections' is set to 'Block (default)'</t>
  </si>
  <si>
    <t>Ensure 'Windows Firewall: Public: Settings: Display a notification' is set to 'No'</t>
  </si>
  <si>
    <t>Ensure 'Windows Firewall: Public: Settings: Apply local firewall rules' is set to 'No'</t>
  </si>
  <si>
    <t>Ensure 'Windows Firewall: Public: Settings: Apply local connection security rules' is set to 'No'</t>
  </si>
  <si>
    <t>Ensure 'Windows Firewall: Public: Logging: Name' is set to '%SystemRoot%\System32\logfiles\firewall\publicfw.log'</t>
  </si>
  <si>
    <t>Ensure 'Windows Firewall: Public: Logging: Size limit (KB)' is set to '16,384 KB or greater'</t>
  </si>
  <si>
    <t>Ensure 'Windows Firewall: Public: Logging: Log dropped packets' is set to 'Yes'</t>
  </si>
  <si>
    <t>Ensure 'Windows Firewall: Public: Logging: Log successful connections' is set to 'Yes'</t>
  </si>
  <si>
    <t>Ensure 'Audit Credential Validation' is set to 'Success and Failure'</t>
  </si>
  <si>
    <t>Ensure 'Audit Application Group Management' is set to 'Success and Failure'</t>
  </si>
  <si>
    <t>Ensure 'Audit Security Group Management' is set to include 'Success'</t>
  </si>
  <si>
    <t>Ensure 'Audit User Account Management' is set to 'Success and Failure'</t>
  </si>
  <si>
    <t>Ensure 'Audit PNP Activity' is set to include 'Success'</t>
  </si>
  <si>
    <t>Ensure 'Audit Process Creation' is set to include 'Success'</t>
  </si>
  <si>
    <t>Ensure 'Audit Account Lockout' is set to include 'Failure'</t>
  </si>
  <si>
    <t>Ensure 'Audit Group Membership' is set to include 'Success'</t>
  </si>
  <si>
    <t>Ensure 'Audit Logoff' is set to include 'Success'</t>
  </si>
  <si>
    <t>Ensure 'Audit Logon' is set to 'Success and Failure'</t>
  </si>
  <si>
    <t>Ensure 'Audit Other Logon/Logoff Events' is set to 'Success and Failure'</t>
  </si>
  <si>
    <t>Ensure 'Audit Special Logon' is set to include 'Success'</t>
  </si>
  <si>
    <t>Ensure 'Audit Detailed File Share' is set to include 'Failure'</t>
  </si>
  <si>
    <t>Ensure 'Audit File Share' is set to 'Success and Failure'</t>
  </si>
  <si>
    <t>Ensure 'Audit Other Object Access Events' is set to 'Success and Failure'</t>
  </si>
  <si>
    <t>Ensure 'Audit Removable Storage' is set to 'Success and Failure'</t>
  </si>
  <si>
    <t>Ensure 'Audit Authentication Policy Change' is set to include 'Success'</t>
  </si>
  <si>
    <t>Ensure 'Audit Authorization Policy Change' is set to include 'Success'</t>
  </si>
  <si>
    <t>Ensure 'Audit MPSSVC Rule-Level Policy Change' is set to 'Success and Failure'</t>
  </si>
  <si>
    <t>Ensure 'Audit Other Policy Change Events' is set to include 'Failure'</t>
  </si>
  <si>
    <t>Ensure 'Audit Sensitive Privilege Use' is set to 'Success and Failure'</t>
  </si>
  <si>
    <t>Ensure 'Audit IPsec Driver' is set to 'Success and Failure'</t>
  </si>
  <si>
    <t>Ensure 'Audit Other System Events' is set to 'Success and Failure'</t>
  </si>
  <si>
    <t>Ensure 'Audit Security State Change' is set to include 'Success'</t>
  </si>
  <si>
    <t>Ensure 'Audit Security System Extension' is set to include 'Success'</t>
  </si>
  <si>
    <t>Ensure 'Audit System Integrity' is set to 'Success and Failure'</t>
  </si>
  <si>
    <t>Ensure 'Prevent enabling lock screen camera' is set to 'Enabled'</t>
  </si>
  <si>
    <t>Ensure 'Prevent enabling lock screen slide show' is set to 'Enabled'</t>
  </si>
  <si>
    <t>Ensure 'Allow users to enable online speech recognition services' is set to 'Disabled'</t>
  </si>
  <si>
    <t>Ensure 'Apply UAC restrictions to local accounts on network logons' is set to 'Enabled'</t>
  </si>
  <si>
    <t>Ensure 'Configure RPC packet level privacy setting for incoming connections' is set to 'Enabled'</t>
  </si>
  <si>
    <t>Ensure 'Configure SMB v1 client driver' is set to 'Enabled: Disable driver (recommended)'</t>
  </si>
  <si>
    <t>Ensure 'Configure SMB v1 server' is set to 'Disabled'</t>
  </si>
  <si>
    <t>Ensure 'Enable Certificate Padding' is set to 'Enabled'</t>
  </si>
  <si>
    <t>Ensure 'Enable Structured Exception Handling Overwrite Protection (SEHOP)' is set to 'Enabled'</t>
  </si>
  <si>
    <t>Ensure 'LSA Protection' is set to 'Enabled'</t>
  </si>
  <si>
    <t>Ensure 'NetBT NodeType configuration' is set to 'Enabled: P-node (recommended)'</t>
  </si>
  <si>
    <t>Ensure 'WDigest Authentication' is set to 'Disabled'</t>
  </si>
  <si>
    <t>Ensure 'MSS: (AutoAdminLogon) Enable Automatic Logon' is set to 'Disabled'</t>
  </si>
  <si>
    <t>Ensure 'MSS: (DisableIPSourceRouting IPv6) IP source routing protection level' is set to 'Enabled: Highest protection, source routing is completely disabled'</t>
  </si>
  <si>
    <t>Ensure 'MSS: (DisableIPSourceRouting) IP source routing protection level' is set to 'Enabled: Highest protection, source routing is completely disabled'</t>
  </si>
  <si>
    <t>Ensure 'MSS: (EnableICMPRedirect) Allow ICMP redirects to override OSPF generated routes' is set to 'Disabled'</t>
  </si>
  <si>
    <t>Ensure 'MSS: (NoNameReleaseOnDemand) Allow the computer to ignore NetBIOS name release requests except from WINS servers' is set to 'Enabled'</t>
  </si>
  <si>
    <t>Ensure 'MSS: (SafeDllSearchMode) Enable Safe DLL search mode' is set to 'Enabled'</t>
  </si>
  <si>
    <t>Ensure 'MSS: (ScreenSaverGracePeriod) The time in seconds before the screen saver grace period expires' is set to 'Enabled: 5 or fewer seconds'</t>
  </si>
  <si>
    <t>Ensure 'MSS: (WarningLevel) Percentage threshold for the security event log at which the system will generate a warning' is set to 'Enabled: 90% or less'</t>
  </si>
  <si>
    <t>Ensure 'Configure NetBIOS settings' is set to 'Enabled: Disable NetBIOS name resolution on public networks'</t>
  </si>
  <si>
    <t>Ensure 'Turn off multicast name resolution' is set to 'Enabled'</t>
  </si>
  <si>
    <t>Ensure 'Enable insecure guest logons' is set to 'Disabled'</t>
  </si>
  <si>
    <t>Ensure 'Prohibit installation and configuration of Network Bridge on your DNS domain network' is set to 'Enabled'</t>
  </si>
  <si>
    <t>Ensure 'Prohibit use of Internet Connection Sharing on your DNS domain network' is set to 'Enabled'</t>
  </si>
  <si>
    <t>Ensure 'Require domain users to elevate when setting a network's location' is set to 'Enabled'</t>
  </si>
  <si>
    <t>Ensure 'Hardened UNC Paths' is set to 'Enabled, with "Require Mutual Authentication", "Require Integrity", and “Require Privacy” set for all NETLOGON and SYSVOL shares'</t>
  </si>
  <si>
    <t>Ensure 'Minimize the number of simultaneous connections to the Internet or a Windows Domain' is set to 'Enabled: 3 = Prevent Wi-Fi when on Ethernet'</t>
  </si>
  <si>
    <t>Ensure 'Prohibit connection to non-domain networks when connected to domain authenticated network' is set to 'Enabled'</t>
  </si>
  <si>
    <t>Ensure 'Allow Windows to automatically connect to suggested open hotspots, to networks shared by contacts, and to hotspots offering paid services' is set to 'Disabled'</t>
  </si>
  <si>
    <t>Ensure 'Allow Print Spooler to accept client connections' is set to 'Disabled'</t>
  </si>
  <si>
    <t>Ensure 'Configure Redirection Guard' is set to 'Enabled: Redirection Guard Enabled'</t>
  </si>
  <si>
    <t>Ensure 'Configure RPC connection settings: Protocol to use for outgoing RPC connections' is set to 'Enabled: RPC over TCP'</t>
  </si>
  <si>
    <t>Ensure 'Configure RPC connection settings: Use authentication for outgoing RPC connections' is set to 'Enabled: Default'</t>
  </si>
  <si>
    <t>Ensure 'Configure RPC listener settings: Protocols to allow for incoming RPC connections' is set to 'Enabled: RPC over TCP'</t>
  </si>
  <si>
    <t>Ensure 'Configure RPC listener settings: Authentication protocol to use for incoming RPC connections:' is set to 'Enabled: Negotiate' or higher</t>
  </si>
  <si>
    <t>Ensure 'Configure RPC over TCP port' is set to 'Enabled: 0'</t>
  </si>
  <si>
    <t>Ensure 'Limits print driver installation to Administrators' is set to 'Enabled'</t>
  </si>
  <si>
    <t>Ensure 'Manage processing of Queue-specific files' is set to 'Enabled: Limit Queue-specific files to Color profiles'</t>
  </si>
  <si>
    <t>Ensure 'Point and Print Restrictions: When installing drivers for a new connection' is set to 'Enabled: Show warning and elevation prompt'</t>
  </si>
  <si>
    <t>Ensure 'Point and Print Restrictions: When updating drivers for an existing connection' is set to 'Enabled: Show warning and elevation prompt'</t>
  </si>
  <si>
    <t>Ensure 'Include command line in process creation events' is set to 'Enabled'</t>
  </si>
  <si>
    <t>Ensure 'Encryption Oracle Remediation' is set to 'Enabled: Force Updated Clients'</t>
  </si>
  <si>
    <t>Ensure 'Remote host allows delegation of non-exportable credentials' is set to 'Enabled'</t>
  </si>
  <si>
    <t>Ensure 'Prevent device metadata retrieval from the Internet' is set to 'Enabled'</t>
  </si>
  <si>
    <t>Ensure 'Boot-Start Driver Initialization Policy' is set to 'Enabled: Good, unknown and bad but critical'</t>
  </si>
  <si>
    <t>Ensure 'Configure registry policy processing: Do not apply during periodic background processing' is set to 'Enabled: FALSE'</t>
  </si>
  <si>
    <t>Ensure 'Configure registry policy processing: Process even if the Group Policy objects have not changed' is set to 'Enabled: TRUE'</t>
  </si>
  <si>
    <t>Ensure 'Configure security policy processing: Do not apply during periodic background processing' is set to 'Enabled: FALSE'</t>
  </si>
  <si>
    <t>Ensure 'Configure security policy processing: Process even if the Group Policy objects have not changed' is set to 'Enabled: TRUE'</t>
  </si>
  <si>
    <t>Ensure 'Continue experiences on this device' is set to 'Disabled'</t>
  </si>
  <si>
    <t>Ensure 'Turn off background refresh of Group Policy' is set to 'Disabled'</t>
  </si>
  <si>
    <t>Ensure 'Turn off downloading of print drivers over HTTP' is set to 'Enabled'</t>
  </si>
  <si>
    <t>Ensure 'Turn off Internet download for Web publishing and online ordering wizards' is set to 'Enabled'</t>
  </si>
  <si>
    <t>Ensure 'Configure password backup directory' is set to 'Enabled: Active Directory' or 'Enabled: Azure Active Directory'</t>
  </si>
  <si>
    <t>Ensure 'Do not allow password expiration time longer than required by policy' is set to 'Enabled'</t>
  </si>
  <si>
    <t>Ensure 'Enable password encryption' is set to 'Enabled'</t>
  </si>
  <si>
    <t>Ensure 'Password Settings: Password Complexity' is set to 'Enabled: Large letters + small letters + numbers + special characters'</t>
  </si>
  <si>
    <t>Ensure 'Password Settings: Password Length' is set to 'Enabled: 15 or more'</t>
  </si>
  <si>
    <t>Ensure 'Password Settings: Password Age (Days)' is set to 'Enabled: 30 or fewer'</t>
  </si>
  <si>
    <t>Ensure 'Post-authentication actions: Grace period (hours)' is set to 'Enabled: 8 or fewer hours, but not 0'</t>
  </si>
  <si>
    <t>Ensure 'Post-authentication actions: Actions' is set to 'Enabled: Reset the password and logoff the managed account' or higher</t>
  </si>
  <si>
    <t>Ensure 'Allow Custom SSPs and APs to be loaded into LSASS' is set to 'Disabled'</t>
  </si>
  <si>
    <t>Ensure 'Block user from showing account details on sign-in' is set to 'Enabled'</t>
  </si>
  <si>
    <t>Ensure 'Do not display network selection UI' is set to 'Enabled'</t>
  </si>
  <si>
    <t>Ensure 'Do not enumerate connected users on domain-joined computers' is set to 'Enabled'</t>
  </si>
  <si>
    <t>Ensure 'Enumerate local users on domain-joined computers' is set to 'Disabled'</t>
  </si>
  <si>
    <t>Ensure 'Turn off app notifications on the lock screen' is set to 'Enabled'</t>
  </si>
  <si>
    <t>Ensure 'Turn off picture password sign-in' is set to 'Enabled'</t>
  </si>
  <si>
    <t>Ensure 'Turn on convenience PIN sign-in' is set to 'Disabled'</t>
  </si>
  <si>
    <t>Ensure 'Allow network connectivity during connected-standby (on battery)' is set to 'Disabled'</t>
  </si>
  <si>
    <t>Ensure 'Allow network connectivity during connected-standby (plugged in)' is set to 'Disabled'</t>
  </si>
  <si>
    <t>Ensure 'Require a password when a computer wakes (on battery)' is set to 'Enabled'</t>
  </si>
  <si>
    <t>Ensure 'Require a password when a computer wakes (plugged in)' is set to 'Enabled'</t>
  </si>
  <si>
    <t>Ensure 'Configure Offer Remote Assistance' is set to 'Disabled'</t>
  </si>
  <si>
    <t>Ensure 'Configure Solicited Remote Assistance' is set to 'Disabled'</t>
  </si>
  <si>
    <t>Ensure 'Enable RPC Endpoint Mapper Client Authentication' is set to 'Enabled'</t>
  </si>
  <si>
    <t>Ensure 'Restrict Unauthenticated RPC clients' is set to 'Enabled: Authenticated'</t>
  </si>
  <si>
    <t>Ensure 'Enable Windows NTP Client' is set to 'Enabled'</t>
  </si>
  <si>
    <t>Ensure 'Enable Windows NTP Server' is set to 'Disabled'</t>
  </si>
  <si>
    <t>Ensure 'Prevent non-admin users from installing packaged Windows apps' is set to 'Enabled'</t>
  </si>
  <si>
    <t>Ensure 'Let Windows apps activate with voice while the system is locked' is set to 'Enabled: Force Deny'</t>
  </si>
  <si>
    <t>Ensure 'Allow Microsoft accounts to be optional' is set to 'Enabled'</t>
  </si>
  <si>
    <t>Ensure 'Disallow Autoplay for non-volume devices' is set to 'Enabled'</t>
  </si>
  <si>
    <t>Ensure 'Set the default behavior for AutoRun' is set to 'Enabled: Do not execute any autorun commands'</t>
  </si>
  <si>
    <t>Ensure 'Turn off Autoplay' is set to 'Enabled: All drives'</t>
  </si>
  <si>
    <t>Ensure 'Configure enhanced anti-spoofing' is set to 'Enabled'</t>
  </si>
  <si>
    <t>Ensure 'Turn off cloud consumer account state content' is set to 'Enabled'</t>
  </si>
  <si>
    <t>Ensure 'Turn off Microsoft consumer experiences' is set to 'Enabled'</t>
  </si>
  <si>
    <t>Ensure 'Require pin for pairing' is set to 'Enabled: First Time' OR 'Enabled: Always'</t>
  </si>
  <si>
    <t>Ensure 'Do not display the password reveal button' is set to 'Enabled'</t>
  </si>
  <si>
    <t>Ensure 'Enumerate administrator accounts on elevation' is set to 'Disabled'</t>
  </si>
  <si>
    <t>Ensure 'Prevent the use of security questions for local accounts' is set to 'Enabled'</t>
  </si>
  <si>
    <t>Ensure 'Allow Diagnostic Data' is set to 'Enabled: Diagnostic data off (not recommended)' or 'Enabled: Send required diagnostic data'</t>
  </si>
  <si>
    <t>Ensure 'Disable OneSettings Downloads' is set to 'Enabled'</t>
  </si>
  <si>
    <t>Ensure 'Do not show feedback notifications' is set to 'Enabled'</t>
  </si>
  <si>
    <t>Ensure 'Enable OneSettings Auditing' is set to 'Enabled'</t>
  </si>
  <si>
    <t>Ensure 'Limit Diagnostic Log Collection' is set to 'Enabled'</t>
  </si>
  <si>
    <t>Ensure 'Limit Dump Collection' is set to 'Enabled'</t>
  </si>
  <si>
    <t>Ensure 'Toggle user control over Insider builds' is set to 'Disabled'</t>
  </si>
  <si>
    <t>Ensure 'Download Mode' is NOT set to 'Enabled: Internet'</t>
  </si>
  <si>
    <t>Ensure 'Enable App Installer' is set to 'Disabled'</t>
  </si>
  <si>
    <t>Ensure 'Enable App Installer Experimental Features' is set to 'Disabled'</t>
  </si>
  <si>
    <t>Ensure 'Enable App Installer Hash Override' is set to 'Disabled'</t>
  </si>
  <si>
    <t>Ensure 'Enable App Installer ms-appinstaller protocol' is set to 'Disabled'</t>
  </si>
  <si>
    <t>Ensure 'Application: Control Event Log behavior when the log file reaches its maximum size' is set to 'Disabled'</t>
  </si>
  <si>
    <t>Ensure 'Application: Specify the maximum log file size (KB)' is set to 'Enabled: 32,768 or greater'</t>
  </si>
  <si>
    <t>Ensure 'Security: Control Event Log behavior when the log file reaches its maximum size' is set to 'Disabled'</t>
  </si>
  <si>
    <t>Ensure 'Security: Specify the maximum log file size (KB)' is set to 'Enabled: 196,608 or greater'</t>
  </si>
  <si>
    <t>Ensure 'Setup: Control Event Log behavior when the log file reaches its maximum size' is set to 'Disabled'</t>
  </si>
  <si>
    <t>Ensure 'Setup: Specify the maximum log file size (KB)' is set to 'Enabled: 32,768 or greater'</t>
  </si>
  <si>
    <t>Ensure 'System: Control Event Log behavior when the log file reaches its maximum size' is set to 'Disabled'</t>
  </si>
  <si>
    <t>Ensure 'System: Specify the maximum log file size (KB)' is set to 'Enabled: 32,768 or greater'</t>
  </si>
  <si>
    <t>Ensure 'Turn off Data Execution Prevention for Explorer' is set to 'Disabled'</t>
  </si>
  <si>
    <t>Ensure 'Turn off heap termination on corruption' is set to 'Disabled'</t>
  </si>
  <si>
    <t>Ensure 'Turn off shell protocol protected mode' is set to 'Disabled'</t>
  </si>
  <si>
    <t>Ensure 'Disable Internet Explorer 11 as a standalone browser' is set to 'Enabled: Always'</t>
  </si>
  <si>
    <t>Ensure 'Block all consumer Microsoft account user authentication' is set to 'Enabled'</t>
  </si>
  <si>
    <t>Ensure 'Enable file hash computation feature' is set to 'Enabled'</t>
  </si>
  <si>
    <t>Ensure 'Turn on behavior monitoring' is set to 'Enabled'</t>
  </si>
  <si>
    <t>Ensure 'Turn on e-mail scanning' is set to 'Enabled'</t>
  </si>
  <si>
    <t>Ensure 'Configure detection for potentially unwanted applications' is set to 'Enabled: Block'</t>
  </si>
  <si>
    <t>Ensure 'Turn off Microsoft Defender AntiVirus' is set to 'Disabled'</t>
  </si>
  <si>
    <t>Ensure 'Configure local setting override for reporting to Microsoft MAPS' is set to 'Disabled'</t>
  </si>
  <si>
    <t>Ensure 'Configure Attack Surface Reduction rules' is set to 'Enabled'</t>
  </si>
  <si>
    <t>Ensure 'Configure Attack Surface Reduction rules: Set the state for each ASR rule' is configured</t>
  </si>
  <si>
    <t>Ensure 'Prevent users and apps from accessing dangerous websites' is set to 'Enabled: Block'</t>
  </si>
  <si>
    <t>Ensure 'Scan all downloaded files and attachments' is set to 'Enabled'</t>
  </si>
  <si>
    <t>Ensure 'Turn off real-time protection' is set to 'Disabled'</t>
  </si>
  <si>
    <t>Ensure 'Turn on script scanning' is set to 'Enabled'</t>
  </si>
  <si>
    <t>Ensure 'Scan packed executables' is set to 'Enabled'</t>
  </si>
  <si>
    <t>Ensure 'Scan removable drives' is set to 'Enabled'</t>
  </si>
  <si>
    <t>Ensure 'Prevent the usage of OneDrive for file storage' is set to 'Enabled'</t>
  </si>
  <si>
    <t>Ensure 'Do not allow passwords to be saved' is set to 'Enabled'</t>
  </si>
  <si>
    <t>Ensure 'Do not allow drive redirection' is set to 'Enabled'</t>
  </si>
  <si>
    <t>Ensure 'Always prompt for password upon connection' is set to 'Enabled'</t>
  </si>
  <si>
    <t>Ensure 'Require secure RPC communication' is set to 'Enabled'</t>
  </si>
  <si>
    <t>Ensure 'Require use of specific security layer for remote (RDP) connections' is set to 'Enabled: SSL'</t>
  </si>
  <si>
    <t>Ensure 'Require user authentication for remote connections by using Network Level Authentication' is set to 'Enabled'</t>
  </si>
  <si>
    <t>Ensure 'Set client connection encryption level' is set to 'Enabled: High Level'</t>
  </si>
  <si>
    <t>Ensure 'Do not delete temp folders upon exit' is set to 'Disabled'</t>
  </si>
  <si>
    <t>Ensure 'Prevent downloading of enclosures' is set to 'Enabled'</t>
  </si>
  <si>
    <t>Ensure 'Allow Cortana' is set to 'Disabled'</t>
  </si>
  <si>
    <t>Ensure 'Allow Cortana above lock screen' is set to 'Disabled'</t>
  </si>
  <si>
    <t>Ensure 'Allow indexing of encrypted files' is set to 'Disabled'</t>
  </si>
  <si>
    <t>Ensure 'Allow search and Cortana to use location' is set to 'Disabled'</t>
  </si>
  <si>
    <t>Ensure 'Only display the private store within the Microsoft Store' is set to 'Enabled'</t>
  </si>
  <si>
    <t>Ensure 'Turn off Automatic Download and Install of updates' is set to 'Disabled'</t>
  </si>
  <si>
    <t>Ensure 'Turn off the offer to update to the latest version of Windows' is set to 'Enabled'</t>
  </si>
  <si>
    <t>Ensure 'Allow widgets' is set to 'Disabled'</t>
  </si>
  <si>
    <t>Ensure 'Configure Windows Defender SmartScreen' is set to 'Enabled: Warn and prevent bypass'</t>
  </si>
  <si>
    <t>Ensure 'Enables or disables Windows Game Recording and Broadcasting' is set to 'Disabled'</t>
  </si>
  <si>
    <t>Ensure 'Allow Windows Ink Workspace' is set to 'Enabled: On, but disallow access above lock' OR 'Enabled: Disabled'</t>
  </si>
  <si>
    <t>Ensure 'Allow user control over installs' is set to 'Disabled'</t>
  </si>
  <si>
    <t>Ensure 'Always install with elevated privileges' is set to 'Disabled'</t>
  </si>
  <si>
    <t>Ensure 'Enable MPR notifications for the system' is set to 'Disabled'</t>
  </si>
  <si>
    <t>Ensure 'Sign-in and lock last interactive user automatically after a restart' is set to 'Disabled'</t>
  </si>
  <si>
    <t>Ensure 'Allow Basic authentication' is set to 'Disabled'</t>
  </si>
  <si>
    <t>Ensure 'Allow unencrypted traffic' is set to 'Disabled'</t>
  </si>
  <si>
    <t>Ensure 'Disallow Digest authentication' is set to 'Enabled'</t>
  </si>
  <si>
    <t>Ensure 'Disallow WinRM from storing RunAs credentials' is set to 'Enabled'</t>
  </si>
  <si>
    <t>Ensure 'Allow clipboard sharing with Windows Sandbox' is set to 'Disabled'</t>
  </si>
  <si>
    <t>Ensure 'Allow networking in Windows Sandbox' is set to 'Disabled'</t>
  </si>
  <si>
    <t>Ensure 'Prevent users from modifying settings' is set to 'Enabled'</t>
  </si>
  <si>
    <t>Ensure 'No auto-restart with logged on users for scheduled automatic updates installations' is set to 'Disabled'</t>
  </si>
  <si>
    <t>Ensure 'Configure Automatic Updates' is set to 'Enabled'</t>
  </si>
  <si>
    <t>Ensure 'Configure Automatic Updates: Scheduled install day' is set to '0 - Every day'</t>
  </si>
  <si>
    <t>Ensure 'Remove access to “Pause updates” feature' is set to 'Enabled'</t>
  </si>
  <si>
    <t>Ensure 'Manage preview builds' is set to 'Disabled'</t>
  </si>
  <si>
    <t>Ensure 'Select when Preview Builds and Feature Updates are received' is set to 'Enabled: 180 or more days'</t>
  </si>
  <si>
    <t>Ensure 'Select when Quality Updates are received' is set to 'Enabled: 0 days'</t>
  </si>
  <si>
    <t>Ensure 'Turn off toast notifications on the lock screen' is set to 'Enabled'</t>
  </si>
  <si>
    <t>Ensure 'Do not preserve zone information in file attachments' is set to 'Disabled'</t>
  </si>
  <si>
    <t>Ensure 'Notify antivirus programs when opening attachments' is set to 'Enabled'</t>
  </si>
  <si>
    <t>Ensure 'Configure Windows spotlight on lock screen' is set to 'Disabled'</t>
  </si>
  <si>
    <t>Ensure 'Do not suggest third-party content in Windows spotlight' is set to 'Enabled'</t>
  </si>
  <si>
    <t>Ensure 'Turn off Spotlight collection on Desktop' is set to 'Enabled'</t>
  </si>
  <si>
    <t>Ensure 'Prevent users from sharing files within their profile.' is set to 'Enabled'</t>
  </si>
  <si>
    <t>Ensure 'Maximum password age' is set to '90 or fewer days, but not 0'</t>
  </si>
  <si>
    <t>Ensure 'Account lockout threshold' is set to '3 or fewer invalid logon attempt(s), but not 0'</t>
  </si>
  <si>
    <t>Ensure 'Allow Administrator account lockout' is set to 'Enabled'</t>
  </si>
  <si>
    <t>Ensure 'Network security: Force logoff when logon hours expire' is set to 'Enabled'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</si>
  <si>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</si>
  <si>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</si>
  <si>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Navigate to the UI Path articulated in the Remediation section and confirm it is set as prescribed. This group policy setting is backed by the following registry location with a REG_DWORD value of 0. 
HKU\[USER SID]\Software\Policies\Microsoft\Windows\Installer:AlwaysInstallElevated</t>
  </si>
  <si>
    <t>Navigate to the UI Path articulated in the Remediation section and confirm it is set as prescribed. This group policy setting is backed by the following registry location with a REG_DWORD value of 1. 
HKU\[USER SID]\SOFTWARE\Microsoft\Windows\CurrentVersion\Policies\Explorer:NoInplaceSharing</t>
  </si>
  <si>
    <t>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</si>
  <si>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</si>
  <si>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The setting Account lockout duration is set to 15 or more minutes.</t>
  </si>
  <si>
    <t>Commonly-used, expected, or compromised passwords</t>
  </si>
  <si>
    <t>The agency employs mechanisms to ensure passwords aren’t used that are commonly-used, expected, or compromised passwords.</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</si>
  <si>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</si>
  <si>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</si>
  <si>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</si>
  <si>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 More than one Publication 1075 password requirement is not met</t>
  </si>
  <si>
    <t>Interim Publication 1075 authentication guidance was issued in January, 2024 requiring controls to prevent the use of commonly-used, expected, or compromised has changed.
Safeguards is issuing this guidance on authentication requirements to align itself with best practices in NIST SP 800-63B: Digital Identity Guidelines: Authentication and Lifecycle Management.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</si>
  <si>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</si>
  <si>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</si>
  <si>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IA-5(1)</t>
  </si>
  <si>
    <t>Authenticator Management | Password-based Authentication</t>
  </si>
  <si>
    <t>SC-13</t>
  </si>
  <si>
    <t>Cryptographic Protection</t>
  </si>
  <si>
    <t>SI-4(5)</t>
  </si>
  <si>
    <t>System Monitoring | System-generated Alerts</t>
  </si>
  <si>
    <t>SC-45</t>
  </si>
  <si>
    <t>System Time Synchronization</t>
  </si>
  <si>
    <t>HAU11:NTP is not properly implemented</t>
  </si>
  <si>
    <t>IA-8(2)</t>
  </si>
  <si>
    <t>Identification and Authentication (non-organizational Users) | Acceptance of External Authenticators</t>
  </si>
  <si>
    <t>SI-3</t>
  </si>
  <si>
    <t xml:space="preserve">Malicious Code Protection </t>
  </si>
  <si>
    <t>IA-11</t>
  </si>
  <si>
    <t>Re-authentication</t>
  </si>
  <si>
    <t>The setting Network security: Restrict NTLM: Audit Incoming NTLM Traffic is set to Enable auditing for all accounts</t>
  </si>
  <si>
    <t>The setting Network security: Restrict NTLM: Outgoing NTLM traffic to remote servers is set to Audit all or higher</t>
  </si>
  <si>
    <t>The setting Enable Certificate Padding is set to Enabled</t>
  </si>
  <si>
    <t>The setting Configure security policy processing: Do not apply during periodic background processing is set to Enabled: FALSE</t>
  </si>
  <si>
    <t>The setting Configure security policy processing: Process even if the Group Policy objects have not changed is set to Enabled: TRUE</t>
  </si>
  <si>
    <t>The setting Configure password backup directory is set to Enabled: Active Directory or Enabled: Azure Active Directory</t>
  </si>
  <si>
    <t>The setting Do not allow password expiration time longer than required by policy is set to Enabled</t>
  </si>
  <si>
    <t>The setting Enable password encryption is set to Enabled</t>
  </si>
  <si>
    <t>The setting Password Settings: Password Complexity is set to Enabled: Large letters + small letters + numbers + special characters</t>
  </si>
  <si>
    <t>The setting Password Settings: Password Length is set to Enabled: 15 or more</t>
  </si>
  <si>
    <t>The setting Password Settings: Password Age (Days) is set to Enabled: 30 or fewer</t>
  </si>
  <si>
    <t>The setting Post-authentication actions: Grace period (hours) is set to Enabled: 8 or fewer hours, but not 0</t>
  </si>
  <si>
    <t>The setting Post-authentication actions: Actions is set to Enabled: Reset the password and logoff the managed account or higher</t>
  </si>
  <si>
    <t>The setting Enable Windows NTP Client is set to Enabled</t>
  </si>
  <si>
    <t>The setting Enable Windows NTP Server is set to Disabled</t>
  </si>
  <si>
    <t>The setting Enable file hash computation feature is set to Enabled</t>
  </si>
  <si>
    <t>The setting Turn on e-mail scanning is set to Enabled</t>
  </si>
  <si>
    <t>The setting Network security: Restrict NTLM: Audit Incoming NTLM Traffic is not set to Enable auditing for all accounts</t>
  </si>
  <si>
    <t>The setting Network security: Restrict NTLM: Outgoing NTLM traffic to remote servers is not set to Audit all or higher</t>
  </si>
  <si>
    <t>The setting Enable Certificate Padding is not set to Enabled</t>
  </si>
  <si>
    <t>The setting Configure security policy processing: Do not apply during periodic background processing is not set to Enabled: FALSE</t>
  </si>
  <si>
    <t>The setting Configure security policy processing: Process even if the Group Policy objects have not changed is not set to Enabled: TRUE</t>
  </si>
  <si>
    <t>The setting Configure password backup directory is not set to Enabled: Active Directory or Enabled: Azure Active Directory</t>
  </si>
  <si>
    <t>The setting Do not allow password expiration time longer than required by policy is not set to Enabled</t>
  </si>
  <si>
    <t>The setting Enable password encryption is not set to Enabled</t>
  </si>
  <si>
    <t>The setting Password Settings: Password Complexity is not set to Enabled: Large letters + small letters + numbers + special characters</t>
  </si>
  <si>
    <t>The setting Password Settings: Password Length is not set to Enabled: 15 or more</t>
  </si>
  <si>
    <t>The setting Password Settings: Password Age (Days) is not set to Enabled: 30 or fewer</t>
  </si>
  <si>
    <t>The setting Post-authentication actions: Grace period (hours) is not set to Enabled: 8 or fewer hours, but not 0</t>
  </si>
  <si>
    <t>The setting Post-authentication actions: Actions is not set to Enabled: Reset the password and logoff the managed account or higher</t>
  </si>
  <si>
    <t>The setting Enable Windows NTP Client is not set to Enabled</t>
  </si>
  <si>
    <t>The setting Enable Windows NTP Server is not set to Disabled</t>
  </si>
  <si>
    <t>The setting Enable file hash computation feature is not set to Enabled</t>
  </si>
  <si>
    <t>The setting Turn on e-mail scanning is not set to Enabled</t>
  </si>
  <si>
    <t>Win10-368</t>
  </si>
  <si>
    <t>If test case Win10-368 is pass, then this should be N/A.</t>
  </si>
  <si>
    <t>Removed to realign with CIS Benchmark v3.0</t>
  </si>
  <si>
    <t>Win10-060</t>
  </si>
  <si>
    <t>Win10-137</t>
  </si>
  <si>
    <t>Win10-145</t>
  </si>
  <si>
    <t>Win10-153</t>
  </si>
  <si>
    <t>Win10-191</t>
  </si>
  <si>
    <t>Win10-192</t>
  </si>
  <si>
    <t>Win10-193</t>
  </si>
  <si>
    <t>Win10-194</t>
  </si>
  <si>
    <t>Win10-195</t>
  </si>
  <si>
    <t>Win10-196</t>
  </si>
  <si>
    <t>Win10-297</t>
  </si>
  <si>
    <t>Win10-332</t>
  </si>
  <si>
    <t>Win10-339</t>
  </si>
  <si>
    <t>Win10-340</t>
  </si>
  <si>
    <t>Win10-357</t>
  </si>
  <si>
    <t>Win10-358</t>
  </si>
  <si>
    <t>Win10-359</t>
  </si>
  <si>
    <t>CIS Recommendation Reference Changed for realignment with CIS Benchmark v3.0</t>
  </si>
  <si>
    <t>Added new test based on CIS Benchmark v3.0</t>
  </si>
  <si>
    <t>Win10-369</t>
  </si>
  <si>
    <t>Win10-370</t>
  </si>
  <si>
    <t>Win10-371</t>
  </si>
  <si>
    <t>Win10-372</t>
  </si>
  <si>
    <t>Win10-373</t>
  </si>
  <si>
    <t>Win10-374</t>
  </si>
  <si>
    <t>Win10-375</t>
  </si>
  <si>
    <t>Win10-376</t>
  </si>
  <si>
    <t>Win10-377</t>
  </si>
  <si>
    <t>Win10-378</t>
  </si>
  <si>
    <t>Win10-379</t>
  </si>
  <si>
    <t>Win10-380</t>
  </si>
  <si>
    <t>Win10-381</t>
  </si>
  <si>
    <t>Win10-382</t>
  </si>
  <si>
    <t>Win10-383</t>
  </si>
  <si>
    <t>Win10-384</t>
  </si>
  <si>
    <t>Win10-385</t>
  </si>
  <si>
    <t>Added Impact Statement Column</t>
  </si>
  <si>
    <t>This policy setting configures the Windows LAPS Password Settings policy for password expiration.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t>
  </si>
  <si>
    <t>Supports the following TCP/IP services: Character Generator, Daytime, Discard, Echo, and Quote of the Day.
The recommended state for this setting is: `Disabled` or `Not Installed`.
**Note:** This service is not installed by default. It is supplied with Windows, but is installed by enabling an optional Windows feature (_Simple TCPIP services (i.e. echo, daytime etc.)_).</t>
  </si>
  <si>
    <t>Ensure 'Audit  Policy Change' is set to include 'Success'</t>
  </si>
  <si>
    <t>To establish the recommended configuration via GP, set the following UI path to include `Success`:
 ```
Computer Configuration\Policies\Windows Settings\Security Settings\Advanced Audit Policy Configuration\Audit Policies\Policy Change\Audit  Policy Change
```</t>
  </si>
  <si>
    <t>Response to Audit Processing Failures</t>
  </si>
  <si>
    <t>Identification and Authentication (Non-Organizational Users)</t>
  </si>
  <si>
    <t xml:space="preserve">This SCSEM is used by the IRS Office of Safeguards to evaluate compliance with IRS Publication 1075 for agencies that have implemented Windows 10 for systems that receive, store or process or transmit Federal Tax Information (FTI). This SCSEM should be used to harden and test all supported Windows 10 builds.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Windows 10 -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10 Enterprise Benchmark v3.0.0
</t>
  </si>
  <si>
    <t>A single issue code must be selected for each test case to calculate the weighted risk score. The tester must perform this activity when executing each test.</t>
  </si>
  <si>
    <t>Remediation content for implementing and assessing benchmark guidance. The content allows you to apply the recommended settings for a particular benchmark.</t>
  </si>
  <si>
    <t>The Rationale section conveys the security benefits of the recommended configuration.This section also details where the risks, threats, and vulnerabilities associated with a configuration posture.</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</si>
  <si>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</si>
  <si>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xml:space="preserve">  </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</si>
  <si>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</si>
  <si>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</si>
  <si>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</si>
  <si>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may need to provide additional information pertaining to the test execution (Interview, Documentation, etc.)</t>
  </si>
  <si>
    <t>The tester shall provide appropriate detail describing the outcome of the test. The tester is responsible for identifying</t>
  </si>
  <si>
    <t xml:space="preserve">Description of specifically what the test is designed to accomplish. The objective should be a summary of the </t>
  </si>
  <si>
    <t xml:space="preserve">Pre-populated number to uniquely identify SCSEM test cases. The ID format  includes the platform, platform version </t>
  </si>
  <si>
    <t>environment prior to deployment in production. In some cases a security setting may impact a system’s functionality and usability. Consequently,</t>
  </si>
  <si>
    <t>should match the production system configuration. Prior to making changes to the production system, agencies should back up all critical data</t>
  </si>
  <si>
    <t>Ensure 'Microsoft network server: Amount of idle time required before suspending session' is set to '30 or fewer minute(s)'</t>
  </si>
  <si>
    <t>Navigate to the UI Path articulated in the Remediation section and confirm it is set as prescribed. This group policy setting is backed by the following registry location with a `REG_DWORD` value of `30` or less.
```
HKLM\SYSTEM\CurrentControlSet\Services\LanManServer\Parameters:AutoDisconnect
```</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</si>
  <si>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</si>
  <si>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 xml:space="preserve">Ensure 'Enforce password history' is set to '24 or more password(s)'. To establish the recommended configuration via GP, set the following UI path to `24 or more password(s)`:
Computer Configuration\Policies\Windows Settings\Security Settings\Account Policies\Password Policy\Enforce password history
</t>
  </si>
  <si>
    <t xml:space="preserve">Ensure 'Minimum password age' is set to '1 or more day(s)'. To establish the recommended configuration via GP, set the following UI path to `1 or more day(s)`:
Computer Configuration\Policies\Windows Settings\Security Settings\Account Policies\Password Policy\Minimum password age
</t>
  </si>
  <si>
    <t xml:space="preserve">Ensure 'Password must meet complexity requirements' is set to 'Enabled'. To establish the recommended configuration via GP, set the following UI path to `Enabled`: 
Computer Configuration\Policies\Windows Settings\Security Settings\Account Policies\Password Policy\Password must meet complexity requirements
</t>
  </si>
  <si>
    <t xml:space="preserve">Ensure 'Allow Administrator account lockout' is set to 'Enabled'. To establish the recommended configuration via GP, set the following UI path to `Enabled`:
Computer Configuration\Policies\Windows Settings\Security Settings\Account Policies\Account Lockout Policies\Allow Administrator account lockout
</t>
  </si>
  <si>
    <t xml:space="preserve">Configure 'Interactive logon: Message text for users attempting to log on'. 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
</t>
  </si>
  <si>
    <t xml:space="preserve">Configure 'Interactive logon: Message title for users attempting to log on'. 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
</t>
  </si>
  <si>
    <t xml:space="preserve">Ensure 'Network security: Force logoff when logon hours expire' is set to 'Enabled'. To establish the recommended configuration via GP, set the following UI path to `Enabled`. 
Computer Configuration\Policies\Windows Settings\Security Settings\Local Policies\Security Options\Network security: Force logoff when logon hours expire
</t>
  </si>
  <si>
    <t xml:space="preserve">Ensure 'Minimum password length' is set to '14 or more character(s)'. To establish the recommended configuration via GP, set the following UI path to `14 or more character(s)`: 
Computer Configuration\Policies\Windows Settings\Security Settings\Account Policies\Password Policy\Minimum password length
</t>
  </si>
  <si>
    <t>Ensure 'Relax minimum password length limits' is set to 'Enabled'. To establish the recommended configuration via GP, set the following UI path to `Enabled`:
Computer Configuration\Policies\Windows Settings\Security Settings\Account Policies\Password Policy\Relax minimum password length limits
**Note:** This setting is only available within the built-in OS security template of Windows 10 Release 2004 and Server 2022 (or newer), and is not available via older versions of the OS, or via downloadable Administrative Templates (ADMX/ADML). Therefore, you _must_ use a Windows 10 Release 2004 or Server 2022 system (or newer) to view or edit this setting with the Group Policy Management Console (GPMC) or Group Policy Management Editor (GPME).</t>
  </si>
  <si>
    <t xml:space="preserve">Ensure 'Store passwords using reversible encryption' is set to 'Disabled'. To establish the recommended configuration via GP, set the following UI path to `Disabled`: 
Computer Configuration\Policies\Windows Settings\Security Settings\Account Policies\Password Policy\Store passwords using reversible encryption
</t>
  </si>
  <si>
    <t xml:space="preserve">Ensure 'Account lockout duration' is set to '15 or more minute(s)'. To establish the recommended configuration via GP, set the following UI path to `15 or more minute(s)`: 
Computer Configuration\Policies\Windows Settings\Security Settings\Account Policies\Account Lockout Policy\Account lockout duration
</t>
  </si>
  <si>
    <t xml:space="preserve">Ensure 'Reset account lockout counter after' is set to '15 or more minute(s)'. To establish the recommended configuration via GP, set the following UI path to `15 or more minute(s)`: 
Computer Configuration\Policies\Windows Settings\Security Settings\Account Policies\Account Lockout Policy\Reset account lockout counter after
</t>
  </si>
  <si>
    <t xml:space="preserve">Ensure 'Access Credential Manager as a trusted caller' is set to 'No One'. To establish the recommended configuration via GP, set the following UI path to `No One`: 
Computer Configuration\Policies\Windows Settings\Security Settings\Local Policies\User Rights Assignment\Access Credential Manager as a trusted caller
</t>
  </si>
  <si>
    <t xml:space="preserve">Ensure 'Access this computer from the network' is set to 'Administrators, Remote Desktop Users'. To establish the recommended configuration via GP, set the following UI path to `Administrators, Remote Desktop Users`: 
Computer Configuration\Policies\Windows Settings\Security Settings\Local Policies\User Rights Assignment\Access this computer from the network
</t>
  </si>
  <si>
    <t xml:space="preserve">Ensure 'Act as part of the operating system' is set to 'No One'. To establish the recommended configuration via GP, set the following UI path to `No One`: 
Computer Configuration\Policies\Windows Settings\Security Settings\Local Policies\User Rights Assignment\Act as part of the operating system
</t>
  </si>
  <si>
    <t xml:space="preserve">Ensure 'Adjust memory quotas for a process' is set to 'Administrators, LOCAL SERVICE, NETWORK SERVICE'. To establish the recommended configuration via GP, set the following UI path to `Administrators, LOCAL SERVICE, NETWORK SERVICE`: 
Computer Configuration\Policies\Windows Settings\Security Settings\Local Policies\User Rights Assignment\Adjust memory quotas for a process
</t>
  </si>
  <si>
    <t xml:space="preserve">Ensure 'Allow log on locally' is set to 'Administrators, Users'. To establish the recommended configuration via GP, set the following UI path to `Administrators, Users`: 
Computer Configuration\Policies\Windows Settings\Security Settings\Local Policies\User Rights Assignment\Allow log on locally
</t>
  </si>
  <si>
    <t xml:space="preserve">Ensure 'Allow log on through Remote Desktop Services' is set to 'Administrators, Remote Desktop Users'. To establish the recommended configuration via GP, set the following UI path to `Administrators, Remote Desktop Users`: 
Computer Configuration\Policies\Windows Settings\Security Settings\Local Policies\User Rights Assignment\Allow log on through Remote Desktop Services
</t>
  </si>
  <si>
    <t xml:space="preserve">Ensure 'Back up files and directories' is set to 'Administrators'. To establish the recommended configuration via GP, set the following UI path to `Administrators`.
Computer Configuration\Policies\Windows Settings\Security Settings\Local Policies\User Rights Assignment\Back up files and directories
</t>
  </si>
  <si>
    <t xml:space="preserve">Ensure 'Change the system time' is set to 'Administrators, LOCAL SERVICE'. To establish the recommended configuration via GP, set the following UI path to `Administrators, LOCAL SERVICE`: 
Computer Configuration\Policies\Windows Settings\Security Settings\Local Policies\User Rights Assignment\Change the system time
</t>
  </si>
  <si>
    <t xml:space="preserve">Ensure 'Change the time zone' is set to 'Administrators, LOCAL SERVICE, Users'. To establish the recommended configuration via GP, set the following UI path to `Administrators, LOCAL SERVICE, Users`:
Computer Configuration\Policies\Windows Settings\Security Settings\Local Policies\User Rights Assignment\Change the time zone
</t>
  </si>
  <si>
    <t xml:space="preserve">Ensure 'Create a pagefile' is set to 'Administrators'. To establish the recommended configuration via GP, set the following UI path to `Administrators`: 
Computer Configuration\Policies\Windows Settings\Security Settings\Local Policies\User Rights Assignment\Create a pagefile
</t>
  </si>
  <si>
    <t xml:space="preserve">Ensure 'Create a token object' is set to 'No One'. To establish the recommended configuration via GP, set the following UI path to `No One`: 
Computer Configuration\Policies\Windows Settings\Security Settings\Local Policies\User Rights Assignment\Create a token object
</t>
  </si>
  <si>
    <t xml:space="preserve">Ensure 'Create global objects' is set to 'Administrators, LOCAL SERVICE, NETWORK SERVICE, SERVICE'. To establish the recommended configuration via GP, set the following UI path to `Administrators, LOCAL SERVICE, NETWORK SERVICE, SERVICE`: 
Computer Configuration\Policies\Windows Settings\Security Settings\Local Policies\User Rights Assignment\Create global objects
</t>
  </si>
  <si>
    <t xml:space="preserve">Ensure 'Create permanent shared objects' is set to 'No One'. To establish the recommended configuration via GP, set the following UI path to `No One`: 
Computer Configuration\Policies\Windows Settings\Security Settings\Local Policies\User Rights Assignment\Create permanent shared objects
</t>
  </si>
  <si>
    <t xml:space="preserve">Configure 'Create symbolic links'. To implement the recommended configuration state, configure the following UI path: 
Computer Configuration\Policies\Windows Settings\Security Settings\Local Policies\User Rights Assignment\Create symbolic links
</t>
  </si>
  <si>
    <t xml:space="preserve">Ensure 'Debug programs' is set to 'Administrators'. To establish the recommended configuration via GP, set the following UI path to `Administrators`: 
Computer Configuration\Policies\Windows Settings\Security Settings\Local Policies\User Rights Assignment\Debug programs
</t>
  </si>
  <si>
    <t xml:space="preserve">Ensure 'Deny access to this computer from the network' to include 'Guests, Local account'. To establish the recommended configuration via GP, set the following UI path to include `Guests, Local account`: 
Computer Configuration\Policies\Windows Settings\Security Settings\Local Policies\User Rights Assignment\Deny access to this computer from the network
</t>
  </si>
  <si>
    <t xml:space="preserve">Ensure 'Deny log on as a batch job' to include 'Guests'. To establish the recommended configuration via GP, set the following UI path to include `Guests`: 
Computer Configuration\Policies\Windows Settings\Security Settings\Local Policies\User Rights Assignment\Deny log on as a batch job
</t>
  </si>
  <si>
    <t xml:space="preserve">Ensure 'Deny log on as a service' to include 'Guests'. To establish the recommended configuration via GP, set the following UI path to include `Guests`: 
Computer Configuration\Policies\Windows Settings\Security Settings\Local Policies\User Rights Assignment\Deny log on as a service
</t>
  </si>
  <si>
    <t xml:space="preserve">Ensure 'Deny log on locally' to include 'Guests'. To establish the recommended configuration via GP, set the following UI path to include `Guests`:
Computer Configuration\Policies\Windows Settings\Security Settings\Local Policies\User Rights Assignment\Deny log on locally
</t>
  </si>
  <si>
    <t xml:space="preserve">Ensure 'Deny log on through Remote Desktop Services' to include 'Guests, Local account'. To establish the recommended configuration via GP, set the following UI path to include `Guests, Local account`: 
Computer Configuration\Policies\Windows Settings\Security Settings\Local Policies\User Rights Assignment\Deny log on through Remote Desktop Services
</t>
  </si>
  <si>
    <t xml:space="preserve">Ensure 'Enable computer and user accounts to be trusted for delegation' is set to 'No One'. To establish the recommended configuration via GP, set the following UI path to `No One`: 
Computer Configuration\Policies\Windows Settings\Security Settings\Local Policies\User Rights Assignment\Enable computer and user accounts to be trusted for delegation
</t>
  </si>
  <si>
    <t xml:space="preserve">Ensure 'Force shutdown from a remote system' is set to 'Administrators'. To establish the recommended configuration via GP, set the following UI path to `Administrators`:
Computer Configuration\Policies\Windows Settings\Security Settings\Local Policies\User Rights Assignment\Force shutdown from a remote system
</t>
  </si>
  <si>
    <t xml:space="preserve">Ensure 'Generate security audits' is set to 'LOCAL SERVICE, NETWORK SERVICE'. To establish the recommended configuration via GP, set the following UI path to `LOCAL SERVICE, NETWORK SERVICE`: 
Computer Configuration\Policies\Windows Settings\Security Settings\Local Policies\User Rights Assignment\Generate security audits
</t>
  </si>
  <si>
    <t xml:space="preserve">Ensure 'Impersonate a client after authentication' is set to 'Administrators, LOCAL SERVICE, NETWORK SERVICE, SERVICE'. To establish the recommended configuration via GP, set the following UI path to ``Administrators, LOCAL SERVICE, NETWORK SERVICE, SERVICE``: 
Computer Configuration\Policies\Windows Settings\Security Settings\Local Policies\User Rights Assignment\Impersonate a client after authentication
</t>
  </si>
  <si>
    <t xml:space="preserve">Ensure 'Increase scheduling priority' is set to 'Administrators, Window Manager\Window Manager Group'. To establish the recommended configuration via GP, set the following UI path to `Administrators, Window Manager\Window Manager Group`: 
Computer Configuration\Policies\Windows Settings\Security Settings\Local Policies\User Rights Assignment\Increase scheduling priority
</t>
  </si>
  <si>
    <t xml:space="preserve">Ensure 'Load and unload device drivers' is set to 'Administrators'. To establish the recommended configuration via GP, set the following UI path to `Administrators`: 
Computer Configuration\Policies\Windows Settings\Security Settings\Local Policies\User Rights Assignment\Load and unload device drivers
</t>
  </si>
  <si>
    <t xml:space="preserve">Ensure 'Lock pages in memory' is set to 'No One'. To establish the recommended configuration via GP, set the following UI path to `No One`: 
Computer Configuration\Policies\Windows Settings\Security Settings\Local Policies\User Rights Assignment\Lock pages in memory
</t>
  </si>
  <si>
    <t xml:space="preserve">Ensure 'Manage auditing and security log' is set to 'Administrators'. To establish the recommended configuration via GP, set the following UI path to `Administrators`: 
Computer Configuration\Policies\Windows Settings\Security Settings\Local Policies\User Rights Assignment\Manage auditing and security log
</t>
  </si>
  <si>
    <t xml:space="preserve">Ensure 'Modify an object label' is set to 'No One'. To establish the recommended configuration via GP, set the following UI path to `No One`: 
Computer Configuration\Policies\Windows Settings\Security Settings\Local Policies\User Rights Assignment\Modify an object label
</t>
  </si>
  <si>
    <t xml:space="preserve">Ensure 'Modify firmware environment values' is set to 'Administrators'. To establish the recommended configuration via GP, set the following UI path to `Administrators`: 
Computer Configuration\Policies\Windows Settings\Security Settings\Local Policies\User Rights Assignment\Modify firmware environment values
</t>
  </si>
  <si>
    <t xml:space="preserve">Ensure 'Perform volume maintenance tasks' is set to 'Administrators'. To establish the recommended configuration via GP, set the following UI path to `Administrators`: 
Computer Configuration\Policies\Windows Settings\Security Settings\Local Policies\User Rights Assignment\Perform volume maintenance tasks
</t>
  </si>
  <si>
    <t xml:space="preserve">Ensure 'Profile single process' is set to 'Administrators'. To establish the recommended configuration via GP, set the following UI path to `Administrators`:
Computer Configuration\Policies\Windows Settings\Security Settings\Local Policies\User Rights Assignment\Profile single process
</t>
  </si>
  <si>
    <t xml:space="preserve">Ensure 'Profile system performance' is set to 'Administrators, NT SERVICE\WdiServiceHost'. To establish the recommended configuration via GP, set the following UI path to ``Administrators, NT SERVICE\WdiServiceHost``: 
Computer Configuration\Policies\Windows Settings\Security Settings\Local Policies\User Rights Assignment\Profile system performance
</t>
  </si>
  <si>
    <t xml:space="preserve">Ensure 'Replace a process level token' is set to 'LOCAL SERVICE, NETWORK SERVICE'. To establish the recommended configuration via GP, set the following UI path to ``LOCAL SERVICE, NETWORK SERVICE``: 
Computer Configuration\Policies\Windows Settings\Security Settings\Local Policies\User Rights Assignment\Replace a process level token
</t>
  </si>
  <si>
    <t xml:space="preserve">Ensure 'Restore files and directories' is set to 'Administrators'. To establish the recommended configuration via GP, set the following UI path to `Administrators`: 
Computer Configuration\Policies\Windows Settings\Security Settings\Local Policies\User Rights Assignment\Restore files and directories
</t>
  </si>
  <si>
    <t xml:space="preserve">Ensure 'Shut down the system' is set to 'Administrators, Users'. To establish the recommended configuration via GP, set the following UI path to `Administrators, Users`: 
Computer Configuration\Policies\Windows Settings\Security Settings\Local Policies\User Rights Assignment\Shut down the system
</t>
  </si>
  <si>
    <t xml:space="preserve">Ensure 'Take ownership of files or other objects' is set to 'Administrators'. To establish the recommended configuration via GP, set the following UI path to `Administrators`: 
Computer Configuration\Policies\Windows Settings\Security Settings\Local Policies\User Rights Assignment\Take ownership of files or other objects
</t>
  </si>
  <si>
    <t xml:space="preserve">Ensure 'Accounts: Block Microsoft accounts' is set to 'Users can't add or log on with Microsoft accounts'. To establish the recommended configuration via GP, set the following UI path to `Users can't add or log on with Microsoft accounts`: 
Computer Configuration\Policies\Windows Settings\Security Settings\Local Policies\Security Options\Accounts: Block Microsoft accounts
</t>
  </si>
  <si>
    <t xml:space="preserve">Ensure 'Accounts: Guest account status' is set to 'Disabled'. To establish the recommended configuration via GP, set the following UI path to `Disabled`: 
Computer Configuration\Policies\Windows Settings\Security Settings\Local Policies\Security Options\Accounts: Guest account status
</t>
  </si>
  <si>
    <t xml:space="preserve">Ensure 'Accounts: Limit local account use of blank passwords to console logon only' is set to 'Enabled'. To establish the recommended configuration via GP, set the following UI path to `Enabled`: 
Computer Configuration\Policies\Windows Settings\Security Settings\Local Policies\Security Options\Accounts: Limit local account use of blank passwords to console logon only
</t>
  </si>
  <si>
    <t xml:space="preserve">Configure 'Accounts: Rename administrator account'. To establish the recommended configuration via GP, configure the following UI path: 
Computer Configuration\Policies\Windows Settings\Security Settings\Local Policies\Security Options\Accounts: Rename administrator account
</t>
  </si>
  <si>
    <t xml:space="preserve">Configure 'Accounts: Rename guest account'. To establish the recommended configuration via GP, configure the following UI path: 
Computer Configuration\Policies\Windows Settings\Security Settings\Local Policies\Security Options\Accounts: Rename guest account
</t>
  </si>
  <si>
    <t xml:space="preserve">Ensure 'Audit: Force audit policy subcategory settings (Windows Vista or later) to override audit policy category settings' is set to 'Enabled'. 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
</t>
  </si>
  <si>
    <t xml:space="preserve">Ensure 'Audit: Shut down system immediately if unable to log security audits' is set to 'Disabled'. To establish the recommended configuration via GP, set the following UI path to `Disabled`: 
Computer Configuration\Policies\Windows Settings\Security Settings\Local Policies\Security Options\Audit: Shut down system immediately if unable to log security audits
</t>
  </si>
  <si>
    <t xml:space="preserve">Ensure 'Domain member: Digitally encrypt or sign secure channel data (always)' is set to 'Enabled'. To establish the recommended configuration via GP, set the following UI path to `Enabled`: 
Computer Configuration\Policies\Windows Settings\Security Settings\Local Policies\Security Options\Domain member: Digitally encrypt or sign secure channel data (always)
</t>
  </si>
  <si>
    <t xml:space="preserve">Ensure 'Domain member: Digitally encrypt secure channel data (when possible)' is set to 'Enabled'. To establish the recommended configuration via GP, set the following UI path to `Enabled`: 
Computer Configuration\Policies\Windows Settings\Security Settings\Local Policies\Security Options\Domain member: Digitally encrypt secure channel data (when possible)
</t>
  </si>
  <si>
    <t xml:space="preserve">Ensure 'Domain member: Digitally sign secure channel data (when possible)' is set to 'Enabled'. To establish the recommended configuration via GP, set the following UI path to `Enabled`: 
Computer Configuration\Policies\Windows Settings\Security Settings\Local Policies\Security Options\Domain member: Digitally sign secure channel data (when possible)
</t>
  </si>
  <si>
    <t xml:space="preserve">Ensure 'Domain member: Disable machine account password changes' is set to 'Disabled'. To establish the recommended configuration via GP, set the following UI path to `Disabled`: 
Computer Configuration\Policies\Windows Settings\Security Settings\Local Policies\Security Options\Domain member: Disable machine account password changes
</t>
  </si>
  <si>
    <t xml:space="preserve">Ensure 'Domain member: Maximum machine account password age' is set to '30 or fewer days, but not 0'. To establish the recommended configuration via GP, set the following UI path to `30 or fewer days, but not 0`: 
Computer Configuration\Policies\Windows Settings\Security Settings\Local Policies\Security Options\Domain member: Maximum machine account password age
</t>
  </si>
  <si>
    <t xml:space="preserve">Ensure 'Domain member: Require strong (Windows 2000 or later) session key' is set to 'Enabled'. To establish the recommended configuration via GP, set the following UI path to `Enabled`: 
Computer Configuration\Policies\Windows Settings\Security Settings\Local Policies\Security Options\Domain member: Require strong (Windows 2000 or later) session key
</t>
  </si>
  <si>
    <t xml:space="preserve">Ensure 'Interactive logon: Do not require CTRL+ALT+DEL' is set to 'Disabled'. To establish the recommended configuration via GP, set the following UI path to `Disabled`: 
Computer Configuration\Policies\Windows Settings\Security Settings\Local Policies\Security Options\Interactive logon: Do not require CTRL+ALT+DEL
</t>
  </si>
  <si>
    <t>Ensure 'Interactive logon: Don't display last signed-in' is set to 'Enabled'. To establish the recommended configuration via GP, set the following UI path to `Enabled`:
Computer Configuration\Policies\Windows Settings\Security Settings\Local Policies\Security Options\Interactive logon: Don't display last signed-in
**Note:** In older versions of Microsoft Windows, this setting was named _Interactive logon: Do not display last user name_, but it was renamed starting with Windows 10 Release 1703.</t>
  </si>
  <si>
    <t xml:space="preserve">Ensure 'Interactive logon: Machine inactivity limit' is set to '900 or fewer second(s), but not 0'. To establish the recommended configuration via GP, set the following UI path to `900 or fewer seconds, but not 0`: 
Computer Configuration\Policies\Windows Settings\Security Settings\Local Policies\Security Options\Interactive logon: Machine inactivity limit
</t>
  </si>
  <si>
    <t xml:space="preserve">Ensure 'Interactive logon: Prompt user to change password before expiration' is set to 'between 5 and 14 days'. To establish the recommended configuration via GP, set the following UI path to a value `between 5 and 14 days`: 
Computer Configuration\Policies\Windows Settings\Security Settings\Local Policies\Security Options\Interactive logon: Prompt user to change password before expiration
</t>
  </si>
  <si>
    <t xml:space="preserve">Ensure 'Interactive logon: Smart card removal behavior' is set to 'Lock Workstation' or higher. 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
</t>
  </si>
  <si>
    <t xml:space="preserve">Ensure 'Microsoft network client: Digitally sign communications (always)' is set to 'Enabled'. To establish the recommended configuration via GP, set the following UI path to `Enabled`: 
Computer Configuration\Policies\Windows Settings\Security Settings\Local Policies\Security Options\Microsoft network client: Digitally sign communications (always)
</t>
  </si>
  <si>
    <t xml:space="preserve">Ensure 'Microsoft network client: Digitally sign communications (if server agrees)' is set to 'Enabled'. To establish the recommended configuration via GP, set the following UI path to `Enabled`: 
Computer Configuration\Policies\Windows Settings\Security Settings\Local Policies\Security Options\Microsoft network client: Digitally sign communications (if server agrees)
</t>
  </si>
  <si>
    <t xml:space="preserve">Ensure 'Microsoft network client: Send unencrypted password to third-party SMB servers' is set to 'Disabled'. To establish the recommended configuration via GP, set the following UI path to `Disabled`: 
Computer Configuration\Policies\Windows Settings\Security Settings\Local Policies\Security Options\Microsoft network client: Send unencrypted password to third-party SMB servers
</t>
  </si>
  <si>
    <t xml:space="preserve">Ensure 'Microsoft network server: Digitally sign communications (always)' is set to 'Enabled'. To establish the recommended configuration via GP, set the following UI path to `Enabled`: 
Computer Configuration\Policies\Windows Settings\Security Settings\Local Policies\Security Options\Microsoft network server: Digitally sign communications (always)
</t>
  </si>
  <si>
    <t xml:space="preserve">Ensure 'Microsoft network server: Digitally sign communications (if client agrees)' is set to 'Enabled'. To establish the recommended configuration via GP, set the following UI path to `Enabled`: 
Computer Configuration\Policies\Windows Settings\Security Settings\Local Policies\Security Options\Microsoft network server: Digitally sign communications (if client agrees)
</t>
  </si>
  <si>
    <t xml:space="preserve">Ensure 'Microsoft network server: Disconnect clients when logon hours expire' is set to 'Enabled'. To establish the recommended configuration via GP, set the following UI path to `Enabled`: 
Computer Configuration\Policies\Windows Settings\Security Settings\Local Policies\Security Options\Microsoft network server: Disconnect clients when logon hours expire
</t>
  </si>
  <si>
    <t xml:space="preserve">Ensure 'Microsoft network server: Server SPN target name validation level' is set to 'Accept if provided by client' or higher. 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
</t>
  </si>
  <si>
    <t xml:space="preserve">Ensure 'Network access: Allow anonymous SID/Name translation' is set to 'Disabled'. To establish the recommended configuration via GP, set the following UI path to `Disabled`: 
Computer Configuration\Policies\Windows Settings\Security Settings\Local Policies\Security Options\Network access: Allow anonymous SID/Name translation
</t>
  </si>
  <si>
    <t xml:space="preserve">Ensure 'Network access: Do not allow anonymous enumeration of SAM accounts' is set to 'Enabled'. To establish the recommended configuration via GP, set the following UI path to `Enabled`: 
Computer Configuration\Policies\Windows Settings\Security Settings\Local Policies\Security Options\Network access: Do not allow anonymous enumeration of SAM accounts
</t>
  </si>
  <si>
    <t xml:space="preserve">Ensure 'Network access: Do not allow anonymous enumeration of SAM accounts and shares' is set to 'Enabled'. To establish the recommended configuration via GP, set the following UI path to `Enabled`: 
Computer Configuration\Policies\Windows Settings\Security Settings\Local Policies\Security Options\Network access: Do not allow anonymous enumeration of SAM accounts and shares
</t>
  </si>
  <si>
    <t xml:space="preserve">Ensure 'Network access: Do not allow storage of passwords and credentials for network authentication' is set to 'Enabled'. To establish the recommended configuration via GP, set the following UI path to `Enabled`: 
Computer Configuration\Policies\Windows Settings\Security Settings\Local Policies\Security Options\Network access: Do not allow storage of passwords and credentials for network authentication
</t>
  </si>
  <si>
    <t xml:space="preserve">Ensure 'Network access: Let Everyone permissions apply to anonymous users' is set to 'Disabled'. To establish the recommended configuration via GP, set the following UI path to `Disabled`: 
Computer Configuration\Policies\Windows Settings\Security Settings\Local Policies\Security Options\Network access: Let Everyone permissions apply to anonymous users
</t>
  </si>
  <si>
    <t xml:space="preserve">Ensure 'Network access: Named Pipes that can be accessed anonymously' is set to 'None'. To establish the recommended configuration via GP, set the following UI path to `&lt;blank&gt;` (i.e. None): 
Computer Configuration\Policies\Windows Settings\Security Settings\Local Policies\Security Options\Network access: Named Pipes that can be accessed anonymously
</t>
  </si>
  <si>
    <t xml:space="preserve">Ensure 'Network access: Remotely accessible registry paths' is configured. To establish the recommended configuration via GP, set the following UI path to: `System\CurrentControlSet\Control\ProductOptionsSystem\CurrentControlSet\Control\Server ApplicationsSOFTWARE\Microsoft\Windows NT\CurrentVersion
`Computer Configuration\Policies\Windows Settings\Security Settings\Local Policies\Security Options\Network access: Remotely accessible registry paths
</t>
  </si>
  <si>
    <t xml:space="preserve">Ensure 'Network access: Remotely accessible registry paths and sub-paths' is configured. To establish the recommended configuration via GP, set the following UI path to: `System\CurrentControlSet\Control\Print\PrintersSystem\CurrentControlSet\Services\EventlogSOFTWARE\Microsoft\OLAP ServerSOFTWARE\Microsoft\Windows NT\CurrentVersion\PrintSOFTWARE\Microsoft\Windows NT\CurrentVersion\WindowsSystem\CurrentControlSet\Control\ContentIndexSystem\CurrentControlSet\Control\Terminal ServerSystem\CurrentControlSet\Control\Terminal Server\UserConfigSystem\CurrentControlSet\Control\Terminal Server\DefaultUserConfigurationSOFTWARE\Microsoft\Windows NT\CurrentVersion\PerflibSystem\CurrentControlSet\Services\SysmonLog
`Computer Configuration\Policies\Windows Settings\Security Settings\Local Policies\Security Options\Network access: Remotely accessible registry paths and sub-paths
</t>
  </si>
  <si>
    <t xml:space="preserve">Ensure 'Network access: Restrict anonymous access to Named Pipes and Shares' is set to 'Enabled'. To establish the recommended configuration via GP, set the following UI path to `Enabled`: 
Computer Configuration\Policies\Windows Settings\Security Settings\Local Policies\Security Options\Network access: Restrict anonymous access to Named Pipes and Shares
</t>
  </si>
  <si>
    <t xml:space="preserve">Ensure 'Network access: Restrict clients allowed to make remote calls to SAM' is set to 'Administrators: Remote Access: Allow'. To establish the recommended configuration via GP, set the following UI path to `Administrators: Remote Access: Allow`: 
Computer Configuration\Policies\Windows Settings\Security Settings\Local Policies\Security Options\Network access: Restrict clients allowed to make remote calls to SAM
</t>
  </si>
  <si>
    <t xml:space="preserve">Ensure 'Network access: Shares that can be accessed anonymously' is set to 'None'. To establish the recommended configuration via GP, set the following UI path to `&lt;blank&gt;` (i.e. None): 
Computer Configuration\Policies\Windows Settings\Security Settings\Local Policies\Security Options\Network access: Shares that can be accessed anonymously
</t>
  </si>
  <si>
    <t xml:space="preserve">Ensure 'Network access: Sharing and security model for local accounts' is set to 'Classic - local users authenticate as themselves'. 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
</t>
  </si>
  <si>
    <t xml:space="preserve">Ensure 'Network security: Allow Local System to use computer identity for NTLM' is set to 'Enabled'. To establish the recommended configuration via GP, set the following UI path to `Enabled`: 
Computer Configuration\Policies\Windows Settings\Security Settings\Local Policies\Security Options\Network security: Allow Local System to use computer identity for NTLM
</t>
  </si>
  <si>
    <t xml:space="preserve">Ensure 'Network security: Allow LocalSystem NULL session fallback' is set to 'Disabled'. To establish the recommended configuration via GP, set the following UI path to `Disabled`: 
Computer Configuration\Policies\Windows Settings\Security Settings\Local Policies\Security Options\Network security: Allow LocalSystem NULL session fallback
</t>
  </si>
  <si>
    <t xml:space="preserve">Ensure 'Network Security: Allow PKU2U authentication requests to this computer to use online identities' is set to 'Disabled'. To establish the recommended configuration via GP, set the following UI path to `Disabled`: 
Computer Configuration\Policies\Windows Settings\Security Settings\Local Policies\Security Options\Network Security: Allow PKU2U authentication requests to this computer to use online identities
</t>
  </si>
  <si>
    <t xml:space="preserve">Ensure 'Network security: Configure encryption types allowed for Kerberos' is set to 'AES128_HMAC_SHA1, AES256_HMAC_SHA1, Future encryption types'. 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
</t>
  </si>
  <si>
    <t xml:space="preserve">Ensure 'Network security: Do not store LAN Manager hash value on next password change' is set to 'Enabled'. To establish the recommended configuration via GP, set the following UI path to `Enabled`: 
Computer Configuration\Policies\Windows Settings\Security Settings\Local Policies\Security Options\Network security: Do not store LAN Manager hash value on next password change
</t>
  </si>
  <si>
    <t xml:space="preserve">Ensure 'Network security: LAN Manager authentication level' is set to 'Send NTLMv2 response only. Refuse LM &amp; NTLM'. To establish the recommended configuration via GP, set the following UI path to: `Send NTLMv2 response only. Refuse LM &amp; NTLM`: 
Computer Configuration\Policies\Windows Settings\Security Settings\Local Policies\Security Options\Network security: LAN Manager authentication level
</t>
  </si>
  <si>
    <t xml:space="preserve">Ensure 'Network security: LDAP client signing requirements' is set to 'Negotiate signing' or higher. 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
</t>
  </si>
  <si>
    <t xml:space="preserve">Ensure 'Network security: Minimum session security for NTLM SSP based (including secure RPC) clients' is set to 'Require NTLMv2 session security, Require 128-bit encryption'. 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
</t>
  </si>
  <si>
    <t xml:space="preserve">Ensure 'Network security: Minimum session security for NTLM SSP based (including secure RPC) servers' is set to 'Require NTLMv2 session security, Require 128-bit encryption'. 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
</t>
  </si>
  <si>
    <t xml:space="preserve">Ensure 'Network security: Restrict NTLM: Audit Incoming NTLM Traffic' is set to 'Enable auditing for all accounts'. To establish the recommended configuration via GP, set the following UI path to `Enable auditing for all accounts`:
Computer Configuration\Policies\Windows Settings\Security Settings\Local Policies\Security Options\Network security: Restrict NTLM: Audit Incoming NTLM Traffic
</t>
  </si>
  <si>
    <t xml:space="preserve">Ensure 'Network security: Restrict NTLM: Outgoing NTLM traffic to remote servers' is set to 'Audit all' or higher. To establish the recommended configuration via GP, set the following UI path to `Audit all` or higher:
Computer Configuration\Policies\Windows Settings\Security Settings\Local Policies\Security Options\Restrict NTLM: Outgoing NTLM traffic to remote servers
</t>
  </si>
  <si>
    <t xml:space="preserve">Ensure 'System objects: Require case insensitivity for non-Windows subsystems' is set to 'Enabled'. To establish the recommended configuration via GP, set the following UI path to `Enabled`: 
Computer Configuration\Policies\Windows Settings\Security Settings\Local Policies\Security Options\System objects: Require case insensitivity for non-Windows subsystems
</t>
  </si>
  <si>
    <t xml:space="preserve">Ensure 'System objects: Strengthen default permissions of internal system objects (e.g. Symbolic Links)' is set to 'Enabled'. To establish the recommended configuration via GP, set the following UI path to `Enabled`: 
Computer Configuration\Policies\Windows Settings\Security Settings\Local Policies\Security Options\System objects: Strengthen default permissions of internal system objects (e.g. Symbolic Links)
</t>
  </si>
  <si>
    <t xml:space="preserve">Ensure 'User Account Control: Admin Approval Mode for the Built-in Administrator account' is set to 'Enabled'. To establish the recommended configuration via GP, set the following UI path to `Enabled`: 
Computer Configuration\Policies\Windows Settings\Security Settings\Local Policies\Security Options\User Account Control: Admin Approval Mode for the Built-in Administrator account
</t>
  </si>
  <si>
    <t xml:space="preserve">Ensure 'User Account Control: Behavior of the elevation prompt for administrators in Admin Approval Mode' is set to 'Prompt for consent on the secure desktop' or higher. To establish the recommended configuration via GP, set the following UI path to `Prompt for consent on the secure desktop` or `Prompt for credentials on the secure desktop`: 
Computer Configuration\Policies\Windows Settings\Security Settings\Local Policies\Security Options\User Account Control: Behavior of the elevation prompt for administrators in Admin Approval Mode
</t>
  </si>
  <si>
    <t xml:space="preserve">Ensure 'User Account Control: Behavior of the elevation prompt for standard users' is set to 'Automatically deny elevation requests'. 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
</t>
  </si>
  <si>
    <t xml:space="preserve">Ensure 'User Account Control: Detect application installations and prompt for elevation' is set to 'Enabled'. To establish the recommended configuration via GP, set the following UI path to `Enabled`: 
Computer Configuration\Policies\Windows Settings\Security Settings\Local Policies\Security Options\User Account Control: Detect application installations and prompt for elevation
</t>
  </si>
  <si>
    <t xml:space="preserve">Ensure 'User Account Control: Only elevate UIAccess applications that are installed in secure locations' is set to 'Enabled'. To establish the recommended configuration via GP, set the following UI path to `Enabled`: 
Computer Configuration\Policies\Windows Settings\Security Settings\Local Policies\Security Options\User Account Control: Only elevate UIAccess applications that are installed in secure locations
</t>
  </si>
  <si>
    <t xml:space="preserve">Ensure 'User Account Control: Run all administrators in Admin Approval Mode' is set to 'Enabled'. To establish the recommended configuration via GP, set the following UI path to `Enabled`: 
Computer Configuration\Policies\Windows Settings\Security Settings\Local Policies\Security Options\User Account Control: Run all administrators in Admin Approval Mode
</t>
  </si>
  <si>
    <t xml:space="preserve">Ensure 'User Account Control: Switch to the secure desktop when prompting for elevation' is set to 'Enabled'. To establish the recommended configuration via GP, set the following UI path to `Enabled`: 
Computer Configuration\Policies\Windows Settings\Security Settings\Local Policies\Security Options\User Account Control: Switch to the secure desktop when prompting for elevation
</t>
  </si>
  <si>
    <t xml:space="preserve">Ensure 'User Account Control: Virtualize file and registry write failures to per-user locations' is set to 'Enabled'. To establish the recommended configuration via GP, set the following UI path to `Enabled`: 
Computer Configuration\Policies\Windows Settings\Security Settings\Local Policies\Security Options\User Account Control: Virtualize file and registry write failures to per-user locations
</t>
  </si>
  <si>
    <t xml:space="preserve">Ensure 'Computer Browser (Browser)' is set to 'Disabled' or 'Not Installed'. To establish the recommended configuration via GP, set the following UI path to: `Disabled` or ensure the service is not installed.
Computer Configuration\Policies\Windows Settings\Security Settings\System Services\Computer Browser
</t>
  </si>
  <si>
    <t xml:space="preserve">Ensure 'IIS Admin Service (IISADMIN)' is set to 'Disabled' or 'Not Installed'. To establish the recommended configuration via GP, set the following UI path to: `Disabled` or ensure the service is not installed.
Computer Configuration\Policies\Windows Settings\Security Settings\System Services\IIS Admin Service
</t>
  </si>
  <si>
    <t xml:space="preserve">Ensure 'Infrared monitor service (irmon)' is set to 'Disabled' or 'Not Installed'. To establish the recommended configuration via GP, set the following UI path to: `Disabled` or ensure the service is not installed.
Computer Configuration\Policies\Windows Settings\Security Settings\System Services\Infrared monitor service
</t>
  </si>
  <si>
    <t xml:space="preserve">Ensure 'Internet Connection Sharing (ICS) (SharedAccess)' is set to 'Disabled'. To establish the recommended configuration via GP, set the following UI path to: `Disabled`.
Computer Configuration\Policies\Windows Settings\Security Settings\System Services\Internet Connection Sharing (ICS)
</t>
  </si>
  <si>
    <t xml:space="preserve">Ensure 'LxssManager (LxssManager)' is set to 'Disabled' or 'Not Installed'. To establish the recommended configuration via GP, set the following UI path to: `Disabled` or ensure the service is not installed.
Computer Configuration\Policies\Windows Settings\Security Settings\System Services\LxssManager
</t>
  </si>
  <si>
    <t xml:space="preserve">Ensure 'Microsoft FTP Service (FTPSVC)' is set to 'Disabled' or 'Not Installed'. To establish the recommended configuration via GP, set the following UI path to: `Disabled` or ensure the service is not installed.
Computer Configuration\Policies\Windows Settings\Security Settings\System Services\Microsoft FTP Service
</t>
  </si>
  <si>
    <t xml:space="preserve">Ensure 'OpenSSH SSH Server (sshd)' is set to 'Disabled' or 'Not Installed'. To establish the recommended configuration via GP, set the following UI path to: `Disabled` or ensure the service is not installed.
Computer Configuration\Policies\Windows Settings\Security Settings\System Services\OpenSSH SSH Server
</t>
  </si>
  <si>
    <t>Ensure 'Remote Procedure Call (RPC) Locator (RpcLocator)' is set to 'Disabled'. To establish the recommended configuration via GP, set the following UI path to: `Disabled`.
Computer Configuration\Policies\Windows Settings\Security Settings\System Services\Remote Procedure Call (RPC) Locator</t>
  </si>
  <si>
    <t xml:space="preserve">Ensure 'Routing and Remote Access (RemoteAccess)' is set to 'Disabled'. To establish the recommended configuration via GP, set the following UI path to: `Disabled`.
Computer Configuration\Policies\Windows Settings\Security Settings\System Services\Routing and Remote Access
</t>
  </si>
  <si>
    <t xml:space="preserve">Ensure 'Simple TCP/IP Services (simptcp)' is set to 'Disabled' or 'Not Installed'. To establish the recommended configuration via GP, set the following UI path to: `Disabled` or ensure the service is not installed.
Computer Configuration\Policies\Windows Settings\Security Settings\System Services\Simple TCP/IP Services
</t>
  </si>
  <si>
    <t xml:space="preserve">Ensure 'Special Administration Console Helper (sacsvr)' is set to 'Disabled' or 'Not Installed'. To establish the recommended configuration via GP, set the following UI path to: `Disabled` or ensure the service is not installed.
Computer Configuration\Policies\Windows Settings\Security Settings\System Services\Special Administration Console Helper
</t>
  </si>
  <si>
    <t xml:space="preserve">Ensure 'SSDP Discovery (SSDPSRV)' is set to 'Disabled'. To establish the recommended configuration via GP, set the following UI path to: `Disabled`.
Computer Configuration\Policies\Windows Settings\Security Settings\System Services\SSDP Discovery
</t>
  </si>
  <si>
    <t xml:space="preserve">Ensure 'UPnP Device Host (upnphost)' is set to 'Disabled'. To establish the recommended configuration via GP, set the following UI path to: `Disabled`.
Computer Configuration\Policies\Windows Settings\Security Settings\System Services\UPnP Device Host
</t>
  </si>
  <si>
    <t xml:space="preserve">Ensure 'Web Management Service (WMSvc)' is set to 'Disabled' or 'Not Installed'. To establish the recommended configuration via GP, set the following UI path to: `Disabled` or ensure the service is not installed.
Computer Configuration\Policies\Windows Settings\Security Settings\System Services\Web Management Service
</t>
  </si>
  <si>
    <t xml:space="preserve">Ensure 'Windows Media Player Network Sharing Service (WMPNetworkSvc)' is set to 'Disabled' or 'Not Installed'. To establish the recommended configuration via GP, set the following UI path to: `Disabled` or ensure the service is not installed.
Computer Configuration\Policies\Windows Settings\Security Settings\System Services\Windows Media Player Network Sharing Service
</t>
  </si>
  <si>
    <t xml:space="preserve">Ensure 'Windows Mobile Hotspot Service (icssvc)' is set to 'Disabled'. To establish the recommended configuration via GP, set the following UI path to: `Disabled`.
Computer Configuration\Policies\Windows Settings\Security Settings\System Services\Windows Mobile Hotspot Service
</t>
  </si>
  <si>
    <t xml:space="preserve">Ensure 'World Wide Web Publishing Service (W3SVC)' is set to 'Disabled' or 'Not Installed'. To establish the recommended configuration via GP, set the following UI path to: `Disabled` or ensure the service is not installed.
Computer Configuration\Policies\Windows Settings\Security Settings\System Services\World Wide Web Publishing Service
</t>
  </si>
  <si>
    <t xml:space="preserve">Ensure 'Xbox Accessory Management Service (XboxGipSvc)' is set to 'Disabled'. To establish the recommended configuration via GP, set the following UI path to: `Disabled`.
Computer Configuration\Policies\Windows Settings\Security Settings\System Services\Xbox Accessory Management Service
</t>
  </si>
  <si>
    <t xml:space="preserve">Ensure 'Xbox Live Auth Manager (XblAuthManager)' is set to 'Disabled'. To establish the recommended configuration via GP, set the following UI path to: `Disabled`.
Computer Configuration\Policies\Windows Settings\Security Settings\System Services\Xbox Live Auth Manager
</t>
  </si>
  <si>
    <t xml:space="preserve">Ensure 'Xbox Live Game Save (XblGameSave)' is set to 'Disabled'. To establish the recommended configuration via GP, set the following UI path to: `Disabled`.
Computer Configuration\Policies\Windows Settings\Security Settings\System Services\Xbox Live Game Save
</t>
  </si>
  <si>
    <t>Ensure 'Xbox Live Networking Service (XboxNetApiSvc)' is set to 'Disabled'. To establish the recommended configuration via GP, set the following UI path to: `Disabled`.
Computer Configuration\Policies\Windows Settings\Security Settings\System Services\Xbox Live Networking Service</t>
  </si>
  <si>
    <t xml:space="preserve">Ensure 'Windows Firewall: Domain: Firewall state' is set to 'On (recommended)'. To establish the recommended configuration via GP, set the following UI path to `On (recommended)`: 
Computer Configuration\Policies\Windows Settings\Security Settings\Windows Defender Firewall with Advanced Security\Windows Defender Firewall with Advanced Security\Windows Firewall Properties\Domain Profile\Firewall state
</t>
  </si>
  <si>
    <t xml:space="preserve">Ensure 'Windows Firewall: Domain: Inbound connections' is set to 'Block (default)'. To establish the recommended configuration via GP, set the following UI path to `Block (default)`: 
Computer Configuration\Policies\Windows Settings\Security Settings\Windows Defender Firewall with Advanced Security\Windows Defender Firewall with Advanced Security\Windows Firewall Properties\Domain Profile\Inbound connections
</t>
  </si>
  <si>
    <t xml:space="preserve">Ensure 'Windows Firewall: Domain: Settings: Display a notification' is set to 'No'. To establish the recommended configuration via GP, set the following UI path to `No`: 
Computer Configuration\Policies\Windows Settings\Security Settings\Windows Defender Firewall with Advanced Security\Windows Defender Firewall with Advanced Security\Windows Firewall Properties\Domain Profile\Settings Customize\Display a notification
</t>
  </si>
  <si>
    <t xml:space="preserve">Ensure 'Windows Firewall: Domain: Logging: Name' is set to '%SystemRoot%\System32\logfiles\firewall\domainfw.log'. To establish the recommended configuration via GP, set the following UI path to `%SystemRoot%\System32\logfiles\firewall\domainfw.log`:
Computer Configuration\Policies\Windows Settings\Security Settings\Windows Defender Firewall with Advanced Security\Windows Defender Firewall with Advanced Security\Windows Firewall Properties\Domain Profile\Logging Customize\Name
</t>
  </si>
  <si>
    <t xml:space="preserve">Ensure 'Windows Firewall: Domain: Logging: Size limit (KB)' is set to '16,384 KB or greater'. To establish the recommended configuration via GP, set the following UI path to `16,384 KB or greater`: 
Computer Configuration\Policies\Windows Settings\Security Settings\Windows Defender Firewall with Advanced Security\Windows Defender Firewall with Advanced Security\Windows Firewall Properties\Domain Profile\Logging Customize\Size limit (KB)
</t>
  </si>
  <si>
    <t xml:space="preserve">Ensure 'Windows Firewall: Domain: Logging: Log dropped packets'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Properties\Domain Profile\Logging Customize\Log dropped packets
</t>
  </si>
  <si>
    <t xml:space="preserve">Ensure 'Windows Firewall: Domain: Logging: Log successful connections'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Properties\Domain Profile\Logging Customize\Log successful connections
</t>
  </si>
  <si>
    <t xml:space="preserve">Ensure 'Windows Firewall: Private: Firewall state' is set to 'On (recommended)'. To establish the recommended configuration via GP, set the following UI path to `On (recommended)`: 
Computer Configuration\Policies\Windows Settings\Security Settings\Windows Defender Firewall with Advanced Security\Windows Defender Firewall with Advanced Security\Windows Firewall Properties\Private Profile\Firewall state
</t>
  </si>
  <si>
    <t xml:space="preserve">Ensure 'Windows Firewall: Private: Inbound connections' is set to 'Block (default)'. To establish the recommended configuration via GP, set the following UI path to ``Block (default)``: 
Computer Configuration\Policies\Windows Settings\Security Settings\Windows Defender Firewall with Advanced Security\Windows Defender Firewall with Advanced Security\Windows Firewall Properties\Private Profile\Inbound connections
</t>
  </si>
  <si>
    <t xml:space="preserve">Ensure 'Windows Firewall: Private: Settings: Display a notification' is set to 'No'. To establish the recommended configuration via GP, set the following UI path to `No`: 
Computer Configuration\Policies\Windows Settings\Security Settings\Windows Defender Firewall with Advanced Security\Windows Defender Firewall with Advanced Security\Windows Firewall Properties\Private Profile\Settings Customize\Display a notification
</t>
  </si>
  <si>
    <t xml:space="preserve">Ensure 'Windows Firewall: Private: Logging: Name' is set to '%SystemRoot%\System32\logfiles\firewall\privatefw.log'. To establish the recommended configuration via GP, set the following UI path to `%SystemRoot%\System32\logfiles\firewall\privatefw.log`:
Computer Configuration\Policies\Windows Settings\Security Settings\Windows Defender Firewall with Advanced Security\Windows Defender Firewall with Advanced Security\Windows Firewall Properties\Private Profile\Logging Customize\Name
</t>
  </si>
  <si>
    <t xml:space="preserve">Ensure 'Windows Firewall: Private: Logging: Size limit (KB)' is set to '16,384 KB or greater'. To establish the recommended configuration via GP, set the following UI path to `16,384 KB or greater`: 
Computer Configuration\Policies\Windows Settings\Security Settings\Windows Defender Firewall with Advanced Security\Windows Defender Firewall with Advanced Security\Windows Firewall Properties\Private Profile\Logging Customize\Size limit (KB)
</t>
  </si>
  <si>
    <t xml:space="preserve">Ensure 'Windows Firewall: Private: Logging: Log dropped packets'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Properties\Private Profile\Logging Customize\Log dropped packets
</t>
  </si>
  <si>
    <t xml:space="preserve">Ensure 'Windows Firewall: Private: Logging: Log successful connections'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Properties\Private Profile\Logging Customize\Log successful connections
</t>
  </si>
  <si>
    <t xml:space="preserve">Ensure 'Windows Firewall: Public: Firewall state' is set to 'On (recommended)'. To establish the recommended configuration via GP, set the following UI path to `On (recommended):` 
Computer Configuration\Policies\Windows Settings\Security Settings\Windows Defender Firewall with Advanced Security\Windows Defender Firewall with Advanced Security\Windows Firewall Properties\Public Profile\Firewall state
</t>
  </si>
  <si>
    <t xml:space="preserve">Ensure 'Windows Firewall: Public: Inbound connections' is set to 'Block (default)'. To establish the recommended configuration via GP, set the following UI path to ``Block (default)``: 
Computer Configuration\Policies\Windows Settings\Security Settings\Windows Defender Firewall with Advanced Security\Windows Defender Firewall with Advanced Security\Windows Firewall Properties\Public Profile\Inbound connections
</t>
  </si>
  <si>
    <t xml:space="preserve">Ensure 'Windows Firewall: Public: Settings: Display a notification' is set to 'No'. To establish the recommended configuration via GP, set the following UI path to 'No': 
Computer Configuration\Policies\Windows Settings\Security Settings\Windows Defender Firewall with Advanced Security\Windows Defender Firewall with Advanced Security\Windows Firewall Properties\Public Profile\Settings Customize\Display a notification
</t>
  </si>
  <si>
    <t xml:space="preserve">Ensure 'Windows Firewall: Public: Settings: Apply local firewall rules' is set to 'No'. To establish the recommended configuration via GP, set the following UI path to `No`: 
Computer Configuration\Policies\Windows Settings\Security Settings\Windows Defender Firewall with Advanced Security\Windows Defender Firewall with Advanced Security\Windows Firewall Properties\Public Profile\Settings Customize\Apply local firewall rules
</t>
  </si>
  <si>
    <t xml:space="preserve">Ensure 'Windows Firewall: Public: Settings: Apply local connection security rules' is set to 'No'. To establish the recommended configuration via GP, set the following UI path to `No`: 
Computer Configuration\Policies\Windows Settings\Security Settings\Windows Defender Firewall with Advanced Security\Windows Defender Firewall with Advanced Security\Windows Firewall Properties\Public Profile\Settings Customize\Apply local connection security rules
</t>
  </si>
  <si>
    <t xml:space="preserve">Ensure 'Windows Firewall: Public: Logging: Name' is set to '%SystemRoot%\System32\logfiles\firewall\publicfw.log'. To establish the recommended configuration via GP, set the following UI path to `%SystemRoot%\System32\logfiles\firewall\publicfw.log`:
Computer Configuration\Policies\Windows Settings\Security Settings\Windows Defender Firewall with Advanced Security\Windows Defender Firewall with Advanced Security\Windows Firewall Properties\Public Profile\Logging Customize\Name
</t>
  </si>
  <si>
    <t xml:space="preserve">Ensure 'Windows Firewall: Public: Logging: Size limit (KB)' is set to '16,384 KB or greater'. To establish the recommended configuration via GP, set the following UI path to `16,384 KB or greater`: 
Computer Configuration\Policies\Windows Settings\Security Settings\Windows Defender Firewall with Advanced Security\Windows Defender Firewall with Advanced Security\Windows Firewall Properties\Public Profile\Logging Customize\Size limit (KB)
</t>
  </si>
  <si>
    <t xml:space="preserve">Ensure 'Windows Firewall: Public: Logging: Log dropped packets'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Properties\Public Profile\Logging Customize\Log dropped packets
</t>
  </si>
  <si>
    <t xml:space="preserve">Ensure 'Windows Firewall: Public: Logging: Log successful connections' is set to 'Yes'. To establish the recommended configuration via GP, set the following UI path to `Yes`. 
Computer Configuration\Policies\Windows Settings\Security Settings\Windows Defender Firewall with Advanced Security\Windows Defender Firewall with Advanced Security\Windows Firewall Properties\Public Profile\Logging Customize\Log successful connections
</t>
  </si>
  <si>
    <t xml:space="preserve">Ensure 'Audit Credential Validation' is set to 'Success and Failure'. To establish the recommended configuration via GP, set the following UI path to `Success and Failure`: 
Computer Configuration\Policies\Windows Settings\Security Settings\Advanced Audit Policy Configuration\Audit Policies\Account Logon\Audit Credential Validation
</t>
  </si>
  <si>
    <t xml:space="preserve">Ensure 'Audit Application Group Management' is set to 'Success and Failure'. To establish the recommended configuration via GP, set the following UI path to `Success and Failure`: 
Computer Configuration\Policies\Windows Settings\Security Settings\Advanced Audit Policy Configuration\Audit Policies\Account Management\Audit Application Group Management
</t>
  </si>
  <si>
    <t xml:space="preserve">Ensure 'Audit Security Group Management' is set to include 'Success'. To establish the recommended configuration via GP, set the following UI path to include `Success:` 
Computer Configuration\Policies\Windows Settings\Security Settings\Advanced Audit Policy Configuration\Audit Policies\Account Management\Audit Security Group Management
</t>
  </si>
  <si>
    <t xml:space="preserve">Ensure 'Audit User Account Management' is set to 'Success and Failure'. To establish the recommended configuration via GP, set the following UI path to `Success and Failure`: 
Computer Configuration\Policies\Windows Settings\Security Settings\Advanced Audit Policy Configuration\Audit Policies\Account Management\Audit User Account Management
</t>
  </si>
  <si>
    <t xml:space="preserve">Ensure 'Audit PNP Activity' is set to include 'Success'. To establish the recommended configuration via GP, set the following UI path to include `Success`: 
Computer Configuration\Policies\Windows Settings\Security Settings\Advanced Audit Policy Configuration\Audit Policies\Detailed Tracking\Audit PNP Activity
</t>
  </si>
  <si>
    <t xml:space="preserve">Ensure 'Audit Process Creation' is set to include 'Success'. To establish the recommended configuration via GP, set the following UI path to include `Success`: 
Computer Configuration\Policies\Windows Settings\Security Settings\Advanced Audit Policy Configuration\Audit Policies\Detailed Tracking\Audit Process Creation
</t>
  </si>
  <si>
    <t xml:space="preserve">Ensure 'Audit Account Lockout' is set to include 'Failure'. To establish the recommended configuration via GP, set the following UI path to include `Failure`: 
Computer Configuration\Policies\Windows Settings\Security Settings\Advanced Audit Policy Configuration\Audit Policies\Logon/Logoff\Audit Account Lockout
</t>
  </si>
  <si>
    <t xml:space="preserve">Ensure 'Audit Group Membership' is set to include 'Success'. To establish the recommended configuration via GP, set the following UI path to include `Success`: 
Computer Configuration\Policies\Windows Settings\Security Settings\Advanced Audit Policy Configuration\Audit Policies\Logon/Logoff\Audit Group Membership
</t>
  </si>
  <si>
    <t xml:space="preserve">Ensure 'Audit Logoff' is set to include 'Success'. To establish the recommended configuration via GP, set the following UI path to include `Success`: 
Computer Configuration\Policies\Windows Settings\Security Settings\Advanced Audit Policy Configuration\Audit Policies\Logon/Logoff\Audit Logoff
</t>
  </si>
  <si>
    <t xml:space="preserve">Ensure 'Audit Logon' is set to 'Success and Failure'. To establish the recommended configuration via GP, set the following UI path to `Success and Failure`: 
Computer Configuration\Policies\Windows Settings\Security Settings\Advanced Audit Policy Configuration\Audit Policies\Logon/Logoff\Audit Logon
</t>
  </si>
  <si>
    <t xml:space="preserve">Ensure 'Audit Other Logon/Logoff Events' is set to 'Success and Failure'. To establish the recommended configuration via GP, set the following UI path to `Success and Failure`: 
Computer Configuration\Policies\Windows Settings\Security Settings\Advanced Audit Policy Configuration\Audit Policies\Logon/Logoff\Audit Other Logon/Logoff Events
</t>
  </si>
  <si>
    <t xml:space="preserve">Ensure 'Audit Special Logon' is set to include 'Success'. To establish the recommended configuration via GP, set the following UI path to include `Success`: 
Computer Configuration\Policies\Windows Settings\Security Settings\Advanced Audit Policy Configuration\Audit Policies\Logon/Logoff\Audit Special Logon
</t>
  </si>
  <si>
    <t xml:space="preserve">Ensure 'Audit Detailed File Share' is set to include 'Failure'. To establish the recommended configuration via GP, set the following UI path to include `Failure`:
Computer Configuration\Policies\Windows Settings\Security Settings\Advanced Audit Policy Configuration\Audit Policies\Object Access\Audit Detailed File Share
</t>
  </si>
  <si>
    <t xml:space="preserve">Ensure 'Audit File Share' is set to 'Success and Failure'. To establish the recommended configuration via GP, set the following UI path to `Success and Failure`: 
Computer Configuration\Policies\Windows Settings\Security Settings\Advanced Audit Policy Configuration\Audit Policies\Object Access\Audit File Share
</t>
  </si>
  <si>
    <t xml:space="preserve">Ensure 'Audit Other Object Access Events' is set to 'Success and Failure'. To establish the recommended configuration via GP, set the following UI path to `Success and Failure`:
Computer Configuration\Policies\Windows Settings\Security Settings\Advanced Audit Policy Configuration\Audit Policies\Object Access\Audit Other Object Access Events
</t>
  </si>
  <si>
    <t xml:space="preserve">Ensure 'Audit Removable Storage' is set to 'Success and Failure'. To establish the recommended configuration via GP, set the following UI path to `Success and Failure`: 
Computer Configuration\Policies\Windows Settings\Security Settings\Advanced Audit Policy Configuration\Audit Policies\Object Access\Audit Removable Storage
</t>
  </si>
  <si>
    <t xml:space="preserve">Ensure 'Audit  Policy Change' is set to include 'Success'. To establish the recommended configuration via GP, set the following UI path to include `Success`: 
Computer Configuration\Policies\Windows Settings\Security Settings\Advanced Audit Policy Configuration\Audit Policies\Policy Change\Audit  Policy Change
</t>
  </si>
  <si>
    <t xml:space="preserve">Ensure 'Audit Authentication Policy Change' is set to include 'Success'. To establish the recommended configuration via GP, set the following UI path to include `Success`: 
Computer Configuration\Policies\Windows Settings\Security Settings\Advanced Audit Policy Configuration\Audit Policies\Policy Change\Audit Authentication Policy Change
</t>
  </si>
  <si>
    <t xml:space="preserve">Ensure 'Audit Authorization Policy Change' is set to include 'Success'. To establish the recommended configuration via GP, set the following UI path to include `Success`: 
Computer Configuration\Policies\Windows Settings\Security Settings\Advanced Audit Policy Configuration\Audit Policies\Policy Change\Audit Authorization Policy Change
</t>
  </si>
  <si>
    <t xml:space="preserve">Ensure 'Audit MPSSVC Rule-Level Policy Change' is set to 'Success and Failure'. To establish the recommended configuration via GP, set the following UI path to `Success and Failure`:
Computer Configuration\Policies\Windows Settings\Security Settings\Advanced Audit Policy Configuration\Audit Policies\Policy Change\Audit MPSSVC Rule-Level Policy Change
</t>
  </si>
  <si>
    <t xml:space="preserve">Ensure 'Audit Other Policy Change Events' is set to include 'Failure'. To establish the recommended configuration via GP, set the following UI path to include `Failure`:
Computer Configuration\Policies\Windows Settings\Security Settings\Advanced Audit Policy Configuration\Audit Policies\Policy Change\Audit Other Policy Change Events
</t>
  </si>
  <si>
    <t xml:space="preserve">Ensure 'Audit Sensitive Privilege Use' is set to 'Success and Failure'. To establish the recommended configuration via GP, set the following UI path to `Success and Failure`: 
Computer Configuration\Policies\Windows Settings\Security Settings\Advanced Audit Policy Configuration\Audit Policies\Privilege Use\Audit Sensitive Privilege Use
</t>
  </si>
  <si>
    <t xml:space="preserve">Ensure 'Audit IPsec Driver' is set to 'Success and Failure'. To establish the recommended configuration via GP, set the following UI path to `Success and Failure`: 
Computer Configuration\Policies\Windows Settings\Security Settings\Advanced Audit Policy Configuration\Audit Policies\System\Audit IPsec Driver
</t>
  </si>
  <si>
    <t xml:space="preserve">Ensure 'Audit Other System Events' is set to 'Success and Failure'. To establish the recommended configuration via GP, set the following UI path to `Success and Failure`: 
Computer Configuration\Policies\Windows Settings\Security Settings\Advanced Audit Policy Configuration\Audit Policies\System\Audit Other System Events
</t>
  </si>
  <si>
    <t xml:space="preserve">Ensure 'Audit Security State Change' is set to include 'Success'. To establish the recommended configuration via GP, set the following UI path to include `Success`: 
Computer Configuration\Policies\Windows Settings\Security Settings\Advanced Audit Policy Configuration\Audit Policies\System\Audit Security State Change
</t>
  </si>
  <si>
    <t xml:space="preserve">Ensure 'Audit Security System Extension' is set to include 'Success'. To establish the recommended configuration via GP, set the following UI path to include `Success`: 
Computer Configuration\Policies\Windows Settings\Security Settings\Advanced Audit Policy Configuration\Audit Policies\System\Audit Security System Extension
</t>
  </si>
  <si>
    <t xml:space="preserve">Ensure 'Audit System Integrity' is set to 'Success and Failure'. To establish the recommended configuration via GP, set the following UI path to `Success and Failure:` 
Computer Configuration\Policies\Windows Settings\Security Settings\Advanced Audit Policy Configuration\Audit Policies\System\Audit System Integrity
</t>
  </si>
  <si>
    <t>Ensure 'Prevent enabling lock screen camera' is set to 'Enabled'. To establish the recommended configuration via GP, set the following UI path to `Enabled`:
Computer Configuration\Policies\Administrative Templates\Control Panel\Personalization\Prevent enabling lock screen camera
**Note:** This Group Policy path is provided by the Group Policy template `ControlPanelDisplay.admx/adml` that is included with the Microsoft Windows 8.1 &amp; Server 2012 R2 Administrative Templates (or newer).</t>
  </si>
  <si>
    <t>Ensure 'Prevent enabling lock screen slide show' is set to 'Enabled'. To establish the recommended configuration via GP, set the following UI path to `Enabled:
`Computer Configuration\Policies\Administrative Templates\Control Panel\Personalization\Prevent enabling lock screen slide show
**Note:** This Group Policy path is provided by the Group Policy template `ControlPanelDisplay.admx/adml` that is included with the Microsoft Windows 8.1 &amp; 2012 R2 Administrative Templates (or newer).</t>
  </si>
  <si>
    <t>Ensure 'Allow users to enable online speech recognition services' is set to 'Disabled'. To establish the recommended configuration via GP, set the following UI path to `Disabled`:
Computer Configuration\Policies\Administrative Templates\Control Panel\Regional and Language Options\Allow users to enable online speech recognition services
**Note:** This Group Policy path is provided by the Group Policy template `Globalization.admx/adml` that is included with the Microsoft Windows 10 RTM (Release 1507) Administrative Templates (or newer).**Note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</si>
  <si>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Ensure 'Apply UAC restrictions to local accounts on network logons' is set to 'Enabled'. To establish the recommended configuration via GP, set the following UI path to `Enabled`:
Computer Configuration\Policies\Administrative Templates\MS Security Guide\Apply UAC restrictions to local accounts on network logons
**Note:** This Group Policy path does not exist by default. An additional Group Policy template (`SecGuide.admx/adml`) is required - it is available from Microsoft at [this link](https://www.microsoft.com/en-us/download/details.aspx?id=55319).</t>
  </si>
  <si>
    <t>Ensure 'Configure RPC packet level privacy setting for incoming connections' is set to 'Enabled'. To establish the recommended configuration via GP, set the following UI path to `Enabled`:
Computer Configuration\Policies\Administrative Templates\MS Security Guide\Configure RPC packet level privacy setting for incoming connections
**Note:** This Group Policy path does not exist by default. An additional Group Policy template (`SecGuide.admx/adml`) is required - it is available from Microsoft at [this link](https://www.microsoft.com/en-us/download/details.aspx?id=55319).</t>
  </si>
  <si>
    <t>Ensure 'Configure SMB v1 client driver' is set to 'Enabled: Disable driver (recommended)'. To establish the recommended configuration via GP, set the following UI path to `Enabled: Disable driver (recommended)`:
Computer Configuration\Policies\Administrative Templates\MS Security Guide\Configure SMB v1 client driver
**Note:** This Group Policy path does not exist by default. An additional Group Policy template (`SecGuide.admx/adml`) is required - it is available from Microsoft at [this link](https://www.microsoft.com/en-us/download/details.aspx?id=55319).</t>
  </si>
  <si>
    <t>Ensure 'Configure SMB v1 server' is set to 'Disabled'. To establish the recommended configuration via GP, set the following UI path to `Disabled`:
Computer Configuration\Policies\Administrative Templates\MS Security Guide\Configure SMB v1 server
**Note:** This Group Policy path does not exist by default. An additional Group Policy template (`SecGuide.admx/adml`) is required - it is available from Microsoft at [this link](https://www.microsoft.com/en-us/download/details.aspx?id=55319).</t>
  </si>
  <si>
    <t>Ensure 'Enable Certificate Padding' is set to 'Enabled'. To establish the recommended configuration via GP, set the following UI path to `Enabled`:
Computer Configuration\Policies\Administrative Templates\MS Security Guide\Enable Certificate Padding
**Note:** This Group Policy path does not exist by default. An additional Group Policy template (`SecGuide.admx/adml`) is required - it is available from Microsoft at [this link](https://www.microsoft.com/en-us/download/details.aspx?id=55319).</t>
  </si>
  <si>
    <t>Ensure 'Enable Structured Exception Handling Overwrite Protection (SEHOP)' is set to 'Enabled'. To establish the recommended configuration via GP, set the following UI path to `Enabled`:
Computer Configuration\Policies\Administrative Templates\MS Security Guide\Enable Structured Exception Handling Overwrite Protection (SEHOP)
**Note:** This Group Policy path does not exist by default. An additional Group Policy template (`SecGuide.admx/adml`) is required - it is available from Microsoft at [this link](https://www.microsoft.com/en-us/download/details.aspx?id=55319).More information is available at [MSKB 956607: How to enable Structured Exception Handling Overwrite Protection (SEHOP) in Windows operating systems](https://support.microsoft.com/en-us/help/956607/how-to-enable-structured-exception-handling-overwrite-protection-sehop)</t>
  </si>
  <si>
    <t>Ensure 'LSA Protection' is set to 'Enabled'. To establish the recommended configuration via GP, set the following UI path to `Enabled`:
Computer Configuration\Policies\Administrative Templates\MS Security Guide\LSA Protection
**Note:** This Group Policy path does not exist by default. An additional Group Policy template (`SecGuide.admx/adml`) is required - it is available from Microsoft at [this link](https://www.microsoft.com/en-us/download/details.aspx?id=55319).</t>
  </si>
  <si>
    <t>Ensure 'NetBT NodeType configuration' is set to 'Enabled: P-node (recommended)'. To establish the recommended configuration via GP, set the following UI path to `Enabled: P-node (recommended)`:
Computer Configuration\Policies\Administrative Templates\MS Security Guide\NetBT NodeType configuration
**Note:** This change does not take effect until the computer has been restarted.**Note #2:** **Note:**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</si>
  <si>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Ensure 'WDigest Authentication' is set to 'Disabled'. To establish the recommended configuration via GP, set the following UI path to `Disabled`:
Computer Configuration\Policies\Administrative Templates\MS Security Guide\WDigest Authentication (disabling may require KB2871997)
**Note:** This Group Policy path does not exist by default. An additional Group Policy template (`SecGuide.admx/adml`) is required - it is available from Microsoft at [this link](https://www.microsoft.com/en-us/download/details.aspx?id=55319).</t>
  </si>
  <si>
    <t>Ensure 'MSS: (AutoAdminLogon) Enable Automatic Logon' is set to 'Disabled'. To establish the recommended configuration via GP, set the following UI path to `Disabled`: 
Computer Configuration\Policies\Administrative Templates\MSS (Legacy)\MSS: (AutoAdminLogon) Enable Automatic Logon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</si>
  <si>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(DisableIPSourceRouting IPv6) IP source routing protection level' is set to 'Enabled: Highest protection, source routing is completely disabled'. To establish the recommended configuration via GP, set the following UI path to `Enabled: Highest protection, source routing is completely disabled`: 
Computer Configuration\Policies\Administrative Templates\MSS (Legacy)\MSS: (DisableIPSourceRouting IPv6) IP source routing protection level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</si>
  <si>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(DisableIPSourceRouting) IP source routing protection level' is set to 'Enabled: Highest protection, source routing is completely disabled'. To establish the recommended configuration via GP, set the following UI path to `Enabled: Highest protection, source routing is completely disabled`: 
Computer Configuration\Policies\Administrative Templates\MSS (Legacy)\MSS: (DisableIPSourceRouting) IP source routing protection level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</si>
  <si>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(EnableICMPRedirect) Allow ICMP redirects to override OSPF generated routes' is set to 'Disabled'. To establish the recommended configuration via GP, set the following UI path to 
Disabled
: 
Computer Configuration\Policies\Administrative Templates\MSS (Legacy)\MSS: (EnableICMPRedirect) Allow ICMP redirects to override OSPF generated routes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</si>
  <si>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(NoNameReleaseOnDemand) Allow the computer to ignore NetBIOS name release requests except from WINS servers' is set to 'Enabled'. To establish the recommended configuration via GP, set the following UI path to `Enabled`: 
Computer Configuration\Policies\Administrative Templates\MSS (Legacy)\MSS: (NoNameReleaseOnDemand) Allow the computer to ignore NetBIOS name release requests except from WINS servers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</si>
  <si>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(SafeDllSearchMode) Enable Safe DLL search mode' is set to 'Enabled'. To establish the recommended configuration via GP, set the following UI path to `Enabled`: 
Computer Configuration\Policies\Administrative Templates\MSS (Legacy)\MSS: (SafeDllSearchMode) Enable Safe DLL search mode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</si>
  <si>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(ScreenSaverGracePeriod) The time in seconds before the screen saver grace period expires' is set to 'Enabled: 5 or fewer seconds'. To establish the recommended configuration via GP, set the following UI path to `Enabled: 5 or fewer seconds`: 
Computer Configuration\Policies\Administrative Templates\MSS (Legacy)\MSS: (ScreenSaverGracePeriod) The time in seconds before the screen saver grace period expires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</si>
  <si>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'MSS: (WarningLevel) Percentage threshold for the security event log at which the system will generate a warning' is set to 'Enabled: 90% or less'. To establish the recommended configuration via GP, set the following UI path to `Enabled: 90% or less`: 
Computer Configuration\Policies\Administrative Templates\MSS (Legacy)\MSS: (WarningLevel) Percentage threshold for the security event log at which the system will generate a warning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</si>
  <si>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'Configure NetBIOS settings' is set to 'Enabled: Disable NetBIOS name resolution on public networks'. To establish the recommended configuration via GP, set the following UI path to `Enabled: Disable NetBIOS name resolution on public networks`:
Computer Configuration\Policies\Administrative Templates\Network\DNS Client\Configure NetBIOS settings
**Note:** This Group Policy path is provided by the Group Policy template `DnsClient.admx/adml` that is included with the Microsoft Windows 11 Release 22H2 Administrative Templates v1.0 (or newer).</t>
  </si>
  <si>
    <t>Ensure 'Turn off multicast name resolution' is set to 'Enabled'. To establish the recommended configuration via GP, set the following UI path to `Enabled`:
Computer Configuration\Policies\Administrative Templates\Network\DNS Client\Turn off multicast name resolution
**Note:** This Group Policy path is provided by the Group Policy template `DnsClient.admx/adml` that is included with the Microsoft Windows 8.0 &amp; Server 2012 (non-R2) Administrative Templates (or newer).</t>
  </si>
  <si>
    <t>Ensure 'Enable insecure guest logons' is set to 'Disabled'. To establish the recommended configuration via GP, set the following UI path to `Disabled:
`Computer Configuration\Policies\Administrative Templates\Network\Lanman Workstation\Enable insecure guest logons
**Note:** This Group Policy path is provided by the Group Policy template `LanmanWorkstation.admx/adml` that is included with the Microsoft Windows 10 Release 1511 Administrative Templates (or newer).</t>
  </si>
  <si>
    <t>Ensure 'Prohibit installation and configuration of Network Bridge on your DNS domain network' is set to 'Enabled'. To establish the recommended configuration via GP, set the following UI path to `Enabled`:
Computer Configuration\Policies\Administrative Templates\Network\Network Connections\Prohibit installation and configuration of Network Bridge on your DNS domain network
**Note:** This Group Policy path is provided by the Group Policy template `NetworkConnections.admx/adml` that is included with all versions of the Microsoft Windows Administrative Templates.</t>
  </si>
  <si>
    <t>Ensure 'Prohibit use of Internet Connection Sharing on your DNS domain network' is set to 'Enabled'. To establish the recommended configuration via GP, set the following UI path to `Enabled`:
Computer Configuration\Policies\Administrative Templates\Network\Network Connections\Prohibit use of Internet Connection Sharing on your DNS domain network
**Note:** This Group Policy path is provided by the Group Policy template `NetworkConnections.admx/adml` that is included with all versions of the Microsoft Windows Administrative Templates.</t>
  </si>
  <si>
    <t>Ensure 'Require domain users to elevate when setting a network's location' is set to 'Enabled'. To establish the recommended configuration via GP, set the following UI path to `Enabled`:
Computer Configuration\Policies\Administrative Templates\Network\Network Connections\Require domain users to elevate when setting a network's location
**Note:** This Group Policy path is provided by the Group Policy template `NetworkConnections.admx/adml` that is included with the Microsoft Windows 7 &amp; Server 2008 R2 Administrative Templates (or newer).</t>
  </si>
  <si>
    <t>Ensure 'Hardened UNC Paths' is set to 'Enabled, with "Require Mutual Authentication", "Require Integrity", and “Require Privacy” set for all NETLOGON and SYSVOL shares'. To establish the recommended configuration via GP, set the following UI path to `Enabled` with the following paths configured, at a minimum:`\\*\NETLOGON RequireMutualAuthentication=1, RequireIntegrity=1, RequirePrivacy=1``\\*\SYSVOL RequireMutualAuthentication=1, RequireIntegrity=1, RequirePrivacy=1
`Computer Configuration\Policies\Administrative Templates\Network\Network Provider\Hardened UNC Paths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</si>
  <si>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Ensure 'Minimize the number of simultaneous connections to the Internet or a Windows Domain' is set to 'Enabled: 3 = Prevent Wi-Fi when on Ethernet'. To establish the recommended configuration via GP, set the following UI path to `Enabled: 3 = Prevent Wi-Fi when on Ethernet`:
Computer Configuration\Policies\Administrative Templates\Network\Windows Connection Manager\Minimize the number of simultaneous connections to the Internet or a Windows Domain
**Note:** This Group Policy path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</si>
  <si>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Ensure 'Prohibit connection to non-domain networks when connected to domain authenticated network' is set to 'Enabled'. To establish the recommended configuration via GP, set the following UI path to `Enabled`:
Computer Configuration\Policies\Administrative Templates\Network\Windows Connection Manager\Prohibit connection to non-domain networks when connected to domain authenticated network
**Note:** This Group Policy path is provided by the Group Policy template `WCM.admx/adml` that is included with the Microsoft Windows 8.0 &amp; Server 2012 (non-R2) Administrative Templates (or newer).</t>
  </si>
  <si>
    <t>Ensure 'Allow Windows to automatically connect to suggested open hotspots, to networks shared by contacts, and to hotspots offering paid services' is set to 'Disabled'. To establish the recommended configuration via GP, set the following UI path to `Disabled`:
Computer Configuration\Policies\Administrative Templates\Network\WLAN Service\WLAN Settings\Allow Windows to automatically connect to suggested open hotspots, to networks shared by contacts, and to hotspots offering paid services
**Note:** This Group Policy path is provided by the Group Policy template `wlansvc.admx/adml` that is included with the Microsoft Windows 10 Release 1511 Administrative Templates (or newer).</t>
  </si>
  <si>
    <t>Ensure 'Allow Print Spooler to accept client connections' is set to 'Disabled'. To establish the recommended configuration via GP, set the following UI path to `Disabled`:
Computer Configuration\Policies\Administrative Templates\Printers\Allow Print Spooler to accept client connections
**Note:** This Group Policy path is provided by the Group Policy template `printing2.admx/adml` that is included with all versions of the Microsoft Windows Administrative Templates.</t>
  </si>
  <si>
    <t>Ensure 'Configure Redirection Guard' is set to 'Enabled: Redirection Guard Enabled'. To establish the recommended configuration via GP, set the following UI path to `Enabled: Redirection Guard Enabled`:
Computer Configuration\Policies\Administrative Templates\Printers\Configure Redirection Guard
**Note:** This Group Policy path is provided by the Group Policy template `Printing.admx/adml` that is included with the Microsoft Windows 11 Release 22H2 Administrative Templates v1.0 (or newer).</t>
  </si>
  <si>
    <t>Ensure 'Configure RPC connection settings: Protocol to use for outgoing RPC connections' is set to 'Enabled: RPC over TCP'. To establish the recommended configuration via GP, set the following UI path to `Enabled: RPC over TCP`:
Computer Configuration\Policies\Administrative Templates\Printers\Configure RPC connection settings: Protocol to use for outgoing RPC connections
**Note:** This Group Policy path is provided by the Group Policy template `Printing.admx/adml` that is included with the Microsoft Windows 11 Release 22H2 Administrative Templates v1.0 (or newer).</t>
  </si>
  <si>
    <t>Ensure 'Configure RPC connection settings: Use authentication for outgoing RPC connections' is set to 'Enabled: Default'. To establish the recommended configuration via GP, set the following UI path to `Enabled: Default`:
Computer Configuration\Policies\Administrative Templates\Printers\Configure RPC connection settings: Use authentication for outgoing RPC connections
**Note:** This Group Policy path is provided by the Group Policy template `Printing.admx/adml` that is included with the Microsoft Windows 11 Release 22H2 Administrative Templates v1.0 (or newer).</t>
  </si>
  <si>
    <t>Ensure 'Configure RPC listener settings: Protocols to allow for incoming RPC connections' is set to 'Enabled: RPC over TCP'. To establish the recommended configuration via GP, set the following UI path to `Enabled: RCP over TCP`:
Computer Configuration\Policies\Administrative Templates\Printers\Configure RPC listener settings: Configure protocol options for incoming RPC connections
**Note:** This Group Policy path is provided by the Group Policy template `Printing.admx/adml` that is included with the Microsoft Windows 11 Release 22H2 Administrative Templates v1.0 (or newer).</t>
  </si>
  <si>
    <t>Ensure 'Configure RPC listener settings: Authentication protocol to use for incoming RPC connections:' is set to 'Enabled: Negotiate' or higher. To establish the recommended configuration via GP, set the following UI path to `Enabled: Negotiate` or higher:
Computer Configuration\Policies\Administrative Templates\Printers\Configure RPC listener settings: Configure protocol options for incoming RPC connections
**Note:** This Group Policy path is provided by the Group Policy template `Printing.admx/adml` that is included with the Microsoft Windows 11 Release 22H2 Administrative Templates v1.0 (or newer).</t>
  </si>
  <si>
    <t>Ensure 'Configure RPC over TCP port' is set to 'Enabled: 0'. To establish the recommended configuration via GP, set the following UI path to `Enabled: 0`:
Computer Configuration\Policies\Administrative Templates\Printers\Configure RPC over TCP port
**Note:** This Group Policy path is provided by the Group Policy template `Printing.admx/adml` that is included with the Microsoft Windows 11 Release 22H2 Administrative Templates v1.0 (or newer).</t>
  </si>
  <si>
    <t>Ensure 'Limits print driver installation to Administrators' is set to 'Enabled'. To establish the recommended configuration via GP, set the following UI path to `Enabled`.
Computer Configuration\Policies\Administrative Templates\Printers\Limits print driver installation to Administrators
**Note:** This Group Policy path is provided by the Group Policy template `Printing.admx/adml` that is included with the Microsoft Windows 10 Release 21H2 Administrative Templates (or newer).</t>
  </si>
  <si>
    <t>Ensure 'Manage processing of Queue-specific files' is set to 'Enabled: Limit Queue-specific files to Color profiles'. To establish the recommended configuration via GP, set the following UI path to `Enabled: Limit Queue-specific files to Color profiles`:
Computer Configuration\Policies\Administrative Templates\Printers\Manage processing of Queue-specific files
**Note:** This Group Policy path is provided by the Group Policy template `Printing.admx/adml` that is included with the Microsoft Windows 11 Release 22H2 Administrative Templates v1.0 (or newer).</t>
  </si>
  <si>
    <t>Ensure 'Point and Print Restrictions: When installing drivers for a new connection' is set to 'Enabled: Show warning and elevation prompt'. To establish the recommended configuration via GP, set the following UI path to `Enabled: Show warning and elevation prompt`:
Computer Configuration\Policies\Administrative Templates\Printers\Point and Print Restrictions: When installing drivers for a new connection 
**Note:** This Group Policy path is provided by the Group Policy template `Printing.admx/adml` that is included with all versions of the Microsoft Windows Administrative Templates.</t>
  </si>
  <si>
    <t>Ensure 'Point and Print Restrictions: When updating drivers for an existing connection' is set to 'Enabled: Show warning and elevation prompt'. To establish the recommended configuration via GP, set the following UI path to `Enabled: Show warning and elevation prompt`:
Computer Configuration\Policies\Administrative Templates\Printers\Point and Print Restrictions: When updating drivers for an existing connection 
**Note:** This Group Policy path is provided by the Group Policy template `Printing.admx/adml` that is included with all versions of the Microsoft Windows Administrative Templates.</t>
  </si>
  <si>
    <t>Ensure 'Include command line in process creation events' is set to 'Enabled'. To establish the recommended configuration via GP, set the following UI path to `Enabled`:
Computer Configuration\Policies\Administrative Templates\System\Audit Process Creation\Include command line in process creation events
**Note:** This Group Policy path is provided by the Group Policy template `AuditSettings.admx/adml` that is included with the Microsoft Windows 8.1 &amp; Server 2012 R2 Administrative Templates (or newer).</t>
  </si>
  <si>
    <t>Ensure 'Encryption Oracle Remediation' is set to 'Enabled: Force Updated Clients'. To establish the recommended configuration via GP, set the following UI path to `Enabled: Force Updated Clients`:
Computer Configuration\Policies\Administrative Templates\System\Credentials Delegation\Encryption Oracle Remediation
**Note:** This Group Policy path is provided by the Group Policy template `CredSsp.admx/adml` that is included with the Microsoft Windows 10 Release 1803 Administrative Templates (or newer).</t>
  </si>
  <si>
    <t>Ensure 'Remote host allows delegation of non-exportable credentials' is set to 'Enabled'. To establish the recommended configuration via GP, set the following UI path to `Enabled`:
Computer Configuration\Policies\Administrative Templates\System\Credentials Delegation\Remote host allows delegation of non-exportable credentials
**Note:** This Group Policy path is provided by the Group Policy template `CredSsp.admx/adml` that is included with the Microsoft Windows 10 Release 1703 Administrative Templates (or newer).</t>
  </si>
  <si>
    <t>Ensure 'Prevent device metadata retrieval from the Internet' is set to 'Enabled'. To establish the recommended configuration via GP, set the following UI path to `Enabled`:
Computer Configuration\Policies\Administrative Templates\System\Device Installation\Prevent device metadata retrieval from the Internet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</si>
  <si>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Ensure 'Boot-Start Driver Initialization Policy' is set to 'Enabled: Good, unknown and bad but critical'. To establish the recommended configuration via GP, set the following UI path to `Enabled:` `Good, unknown and bad but critical:
`Computer Configuration\Policies\Administrative Templates\System\Early Launch Antimalware\Boot-Start Driver Initialization Policy
**Note:** This Group Policy path is provided by the Group Policy template `EarlyLaunchAM.admx/adml` that is included with the Microsoft Windows 8.0 &amp; Server 2012 (non-R2) Administrative Templates (or newer).</t>
  </si>
  <si>
    <t>Ensure 'Configure registry policy processing: Do not apply during periodic background processing' is set to 'Enabled: FALSE'. 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
**Note:** This Group Policy path is provided by the Group Policy template `GroupPolicy.admx/adml` that is included with the Microsoft Windows 8.0 &amp; Server 2012 (non-R2) Administrative Templates (or newer).</t>
  </si>
  <si>
    <t>Ensure 'Configure registry policy processing: Process even if the Group Policy objects have not changed' is set to 'Enabled: TRUE'. 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
**Note:** This Group Policy path is provided by the Group Policy template `GroupPolicy.admx/adml` that is included with the Microsoft Windows 8.0 &amp; Server 2012 (non-R2) Administrative Templates (or newer).</t>
  </si>
  <si>
    <t>Ensure 'Configure security policy processing: Do not apply during periodic background processing' is set to 'Enabled: FALSE'. To establish the recommended configuration via GP, set the following UI path to `Enabled`, then set the `Do not apply during periodic background processing` option to `FALSE` (unchecked):
Computer Configuration\Policies\Administrative Templates\System\Group Policy\Configure security policy processing
**Note:** This Group Policy path is provided by the Group Policy template `GroupPolicy.admx/adml` that is included with the Microsoft Windows 8.0 &amp; Server 2012 (non-R2) Administrative Templates (or newer).</t>
  </si>
  <si>
    <t>Ensure 'Configure security policy processing: Process even if the Group Policy objects have not changed' is set to 'Enabled: TRUE'. To establish the recommended configuration via GP, set the following UI path to `Enabled`, then set the `Process even if the Group Policy objects have not changed` option to `TRUE` (checked):
Computer Configuration\Policies\Administrative Templates\System\Group Policy\Configure security policy processing
**Note:** This Group Policy path is provided by the Group Policy template `GroupPolicy.admx/adml` that is included with the Microsoft Windows 8.0 &amp; Server 2012 (non-R2) Administrative Templates (or newer).</t>
  </si>
  <si>
    <t>Ensure 'Continue experiences on this device' is set to 'Disabled'. To establish the recommended configuration via GP, set the following UI path to `Disabled`:
Computer Configuration\Policies\Administrative Templates\System\Group Policy\Continue experiences on this device
**Note:** This Group Policy path is provided by the Group Policy template `GroupPolicy.admx/adml` that is included with the Microsoft Windows 10 Release 1607 &amp; Server 2016 Administrative Templates (or newer).</t>
  </si>
  <si>
    <t>Ensure 'Turn off background refresh of Group Policy' is set to 'Disabled'. To establish the recommended configuration via GP, set the following UI path to `Disabled`:
Computer Configuration\Policies\Administrative Templates\System\Group Policy\Turn off background refresh of Group Policy
**Note:** This Group Policy path is provided by the Group Policy template `GroupPolicy.admx/adml` that is included with all versions of the Microsoft Windows Administrative Templates.</t>
  </si>
  <si>
    <t>Ensure 'Turn off downloading of print drivers over HTTP' is set to 'Enabled'. To establish the recommended configuration via GP, set the following UI path to `Enabled`:
Computer Configuration\Policies\Administrative Templates\System\Internet Communication Management\Internet Communication settings\Turn off downloading of print drivers over HTTP
**Note:** This Group Policy path is provided by the Group Policy template `ICM.admx/adml` that is included with all versions of the Microsoft Windows Administrative Templates.</t>
  </si>
  <si>
    <t>Ensure 'Turn off Internet download for Web publishing and online ordering wizards' is set to 'Enabled'. 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
**Note:** This Group Policy path is provided by the Group Policy template `ICM.admx/adml` that is included with all versions of the Microsoft Windows Administrative Templates.</t>
  </si>
  <si>
    <t>Ensure 'Configure password backup directory' is set to 'Enabled: Active Directory' or 'Enabled: Azure Active Directory'. To establish the recommended configuration via GP, set the following UI path to `Enabled: Active Directory` or `Enabled: Azure Active Directory`:
Computer Configuration\Policies\Administrative Templates\System\LAPS\Configure password backup directory
**Note:** This Group Policy path may not exist by default. It is provided by the Group Policy template `LAPS.admx/adml` that is included with the Microsoft Windows 11 Release 22H2 Administrative Templates v3.0 (or newer).</t>
  </si>
  <si>
    <t>Ensure 'Do not allow password expiration time longer than required by policy' is set to 'Enabled'. To establish the recommended configuration via GP, set the following UI path to `Enabled`:
Computer Configuration\Policies\Administrative Templates\System\LAPS\Do not allow password expiration time longer than required by policy
**Note:** This Group Policy path may not exist by default. It is provided by the Group Policy template `LAPS.admx/adml` that is included with the Microsoft Windows 11 Release 22H2 Administrative Templates v3.0 (or newer).</t>
  </si>
  <si>
    <t>Ensure 'Enable password encryption' is set to 'Enabled'. To establish the recommended configuration via GP, set the following UI path to `Enabled`:
Computer Configuration\Policies\Administrative Templates\System\LAPS\Enable password encryption
**Note:** This Group Policy path may not exist by default. It is provided by the Group Policy template `LAPS.admx/adml` that is included with the Microsoft Windows 11 Release 22H2 Administrative Templates v3.0 (or newer).</t>
  </si>
  <si>
    <t>Ensure 'Password Settings: Password Complexity' is set to 'Enabled: Large letters + small letters + numbers + special characters'. To establish the recommended configuration via GP, set the following UI path to `Enabled`, and configure the `Password Complexity` option to `Large letters + small letters + numbers + special characters`:
Computer Configuration\Policies\Administrative Templates\System\LAPS\Password Settings
**Note:** This Group Policy path may not exist by default. It is provided by the Group Policy template `LAPS.admx/adml` that is included with the Microsoft Windows 11 Release 22H2 Administrative Templates v3.0 (or newer).</t>
  </si>
  <si>
    <t>Ensure 'Password Settings: Password Length' is set to 'Enabled: 15 or more'. To establish the recommended configuration via GP, set the following UI path to `Enabled`, and configure the `Password Length` option to `15 or more`: 
Computer Configuration\Policies\Administrative Templates\System\LAPS\Password Settings
**Note:** This Group Policy path may not exist by default. It is provided by the Group Policy template `LAPS.admx/adml` that is included with the Microsoft Windows 11 Release 22H2 Administrative Templates v3.0 (or newer).</t>
  </si>
  <si>
    <t>Ensure 'Password Settings: Password Age (Days)' is set to 'Enabled: 30 or fewer'. To establish the recommended configuration via GP, set the following UI path to `Enabled`, and configure the `Password Age (Days)` option to `30 or fewer`:
Computer Configuration\Policies\Administrative Templates\System\LAPS\Password Settings
**Note:** This Group Policy path may not exist by default. It is provided by the Group Policy template `LAPS.admx/adml` that is included with the Microsoft Windows 11 Release 22H2 Administrative Templates v3.0 (or newer).</t>
  </si>
  <si>
    <t>Ensure 'Post-authentication actions: Grace period (hours)' is set to 'Enabled: 8 or fewer hours, but not 0'. To establish the recommended configuration via GP, set the following UI path to `Enabled: 8 or fewer hours, but not 0`:
Computer Configuration\Policies\Administrative Templates\System\LAPS\Post-authentication actions: Grace period (hours)
**Note:** This Group Policy path may not exist by default. It is provided by the Group Policy template `LAPS.admx/adml` that is included with the Microsoft Windows 11 Release 22H2 Administrative Templates v3.0 (or newer).</t>
  </si>
  <si>
    <t>Ensure 'Post-authentication actions: Actions' is set to 'Enabled: Reset the password and logoff the managed account' or higher. To establish the recommended configuration via GP, set the following UI path to `Enabled: Reset the password and logoff the managed account` or higher:
Computer Configuration\Policies\Administrative Templates\System\LAPS\Post-authentication actions: Actions
**Note:** This Group Policy path may not exist by default. It is provided by the Group Policy template `LAPS.admx/adml` that is included with the Microsoft Windows 11 Release 22H2 Administrative Templates v3.0 (or newer).</t>
  </si>
  <si>
    <t xml:space="preserve">Ensure 'Allow Custom SSPs and APs to be loaded into LSASS' is set to 'Disabled'. To establish the recommended configuration via GP, set the following UI path to `Disabled`:
Computer Configuration\Policies\Administrative Templates\System\Local Security Authority\Allow Custom SSPs and APs to be loaded into LSASS
</t>
  </si>
  <si>
    <t>Ensure 'Block user from showing account details on sign-in' is set to 'Enabled'. To establish the recommended configuration via GP, set the following UI path to `Enabled`:
Computer Configuration\Policies\Administrative Templates\System\Logon\Block user from showing account details on sign-in
**Note:** This Group Policy path is provided by the Group Policy template `Logon.admx/adml` that is included with the Microsoft Windows 10 Release 1607 &amp; Server 2016 Administrative Templates (or newer).</t>
  </si>
  <si>
    <t>Ensure 'Do not display network selection UI' is set to 'Enabled'. To establish the recommended configuration via GP, set the following UI path to `Enabled`:
Computer Configuration\Policies\Administrative Templates\System\Logon\Do not display network selection UI
**Note:** This Group Policy path is provided by the Group Policy template `Logon.admx/adml` that is included with the Microsoft Windows 8.1 &amp; Server 2012 R2 Administrative Templates (or newer).</t>
  </si>
  <si>
    <t>Ensure 'Do not enumerate connected users on domain-joined computers' is set to 'Enabled'. To establish the recommended configuration via GP, set the following UI path to `Enabled`:
Computer Configuration\Policies\Administrative Templates\System\Logon\Do not enumerate connected users on domain-joined computers
**Note:** This Group Policy path is provided by the Group Policy template `Logon.admx/adml` that is included with the Microsoft Windows 8.0 &amp; Server 2012 (non-R2) Administrative Templates (or newer).</t>
  </si>
  <si>
    <t>Ensure 'Enumerate local users on domain-joined computers' is set to 'Disabled'. To establish the recommended configuration via GP, set the following UI path to `Disabled`:
Computer Configuration\Policies\Administrative Templates\System\Logon\Enumerate local users on domain-joined computers
**Note:** This Group Policy path is provided by the Group Policy template `Logon.admx/adml` that is included with the Microsoft Windows 8.0 &amp; Server 2012 (non-R2) Administrative Templates (or newer).</t>
  </si>
  <si>
    <t>Ensure 'Turn off app notifications on the lock screen' is set to 'Enabled'. To establish the recommended configuration via GP, set the following UI path to `Enabled:
`Computer Configuration\Policies\Administrative Templates\System\Logon\Turn off app notifications on the lock screen
**Note:** This Group Policy path is provided by the Group Policy template `Logon.admx/adml` that is included with the Microsoft Windows 8.0 &amp; Server 2012 (non-R2) Administrative Templates (or newer).</t>
  </si>
  <si>
    <t>Ensure 'Turn off picture password sign-in' is set to 'Enabled'. To establish the recommended configuration via GP, set the following UI path to `Enabled`:
Computer Configuration\Policies\Administrative Templates\System\Logon\Turn off picture password sign-in
**Note:** This Group Policy path is provided by the Group Policy template `CredentialProviders.admx/adml` that is included with the Microsoft Windows 8.0 &amp; Server 2012 (non-R2) Administrative Templates (or newer).</t>
  </si>
  <si>
    <t>Ensure 'Turn on convenience PIN sign-in' is set to 'Disabled'. To establish the recommended configuration via GP, set the following UI path to `Disabled`:
Computer Configuration\Policies\Administrative Templates\System\Logon\Turn on convenience PIN sign-in
**Note:** This Group Policy path is provided by the Group Policy template `CredentialProviders.admx/adml` that is included with the Microsoft Windows 8.0 &amp; Server 2012 (non-R2) Administrative Templates (or newer).**Note #2:** In older Microsoft Windows Administrative Templates, this setting was initially named _Turn on PIN sign-in_, but it was renamed starting with the Windows 10 Release 1511 Administrative Templates.</t>
  </si>
  <si>
    <t>Ensure 'Allow network connectivity during connected-standby (on battery)' is set to 'Disabled'. To establish the recommended configuration via GP, set the following UI path to `Disabled`:
Computer Configuration\Policies\Administrative Templates\System\Power Management\Sleep Settings\Allow network connectivity during connected-standby (on battery)
**Note:** This Group Policy path is provided by the Group Policy template `Power.admx/adml` that is included with the Microsoft Windows 10 Release 1607 &amp; Server 2016 Administrative Templates (or newer).</t>
  </si>
  <si>
    <t>Ensure 'Allow network connectivity during connected-standby (plugged in)' is set to 'Disabled'. To establish the recommended configuration via GP, set the following UI path to `Disabled`:
Computer Configuration\Policies\Administrative Templates\System\Power Management\Sleep Settings\Allow network connectivity during connected-standby (plugged in)
**Note:** This Group Policy path is provided by the Group Policy template `Power.admx/adml` that is included with the Microsoft Windows 10 Release 1607 &amp; Server 2016 Administrative Templates (or newer).</t>
  </si>
  <si>
    <t>Ensure 'Require a password when a computer wakes (on battery)' is set to 'Enabled'. To establish the recommended configuration via GP, set the following UI path to `Enabled`:
Computer Configuration\Policies\Administrative Templates\System\Power Management\Sleep Settings\Require a password when a computer wakes (on battery)
**Note:** This Group Policy path is provided by the Group Policy template `Power.admx/adml` that is included with the Microsoft Windows 8.0 &amp; Server 2012 (non-R2) Administrative Templates (or newer).</t>
  </si>
  <si>
    <t>Ensure 'Require a password when a computer wakes (plugged in)' is set to 'Enabled'. To establish the recommended configuration via GP, set the following UI path to `Enabled`:
Computer Configuration\Policies\Administrative Templates\System\Power Management\Sleep Settings\Require a password when a computer wakes (plugged in)
**Note:** This Group Policy path is provided by the Group Policy template `Power.admx/adml` that is included with the Microsoft Windows 8.0 &amp; Server 2012 (non-R2) Administrative Templates (or newer).</t>
  </si>
  <si>
    <t>Ensure 'Configure Offer Remote Assistance' is set to 'Disabled'. To establish the recommended configuration via GP, set the following UI path to `Disabled`:
Computer Configuration\Policies\Administrative Templates\System\Remote Assistance\Configure Offer Remote Assistance
**Note:** This Group Policy path is provided by the Group Policy template `RemoteAssistance.admx/adml` that is included with the Microsoft Windows 8.0 &amp; Server 2012 (non-R2) Administrative Templates (or newer).</t>
  </si>
  <si>
    <t>Ensure 'Configure Solicited Remote Assistance' is set to 'Disabled'. To establish the recommended configuration via GP, set the following UI path to `Disabled`:
Computer Configuration\Policies\Administrative Templates\System\Remote Assistance\Configure Solicited Remote Assistance
**Note:** This Group Policy path is provided by the Group Policy template `RemoteAssistance.admx/adml` that is included with the Microsoft Windows 8.0 &amp; Server 2012 (non-R2) Administrative Templates (or newer).</t>
  </si>
  <si>
    <t>Ensure 'Enable RPC Endpoint Mapper Client Authentication' is set to 'Enabled'. To establish the recommended configuration via GP, set the following UI path to `Enabled`:
Computer Configuration\Policies\Administrative Templates\System\Remote Procedure Call\Enable RPC Endpoint Mapper Client Authentication
**Note:** This Group Policy path is provided by the Group Policy template `RPC.admx/adml` that is included with the Microsoft Windows 8.0 &amp; Server 2012 (non-R2) Administrative Templates (or newer).</t>
  </si>
  <si>
    <t>Ensure 'Restrict Unauthenticated RPC clients' is set to 'Enabled: Authenticated'. To establish the recommended configuration via GP, set the following UI path to `Enabled: Authenticated`:
Computer Configuration\Policies\Administrative Templates\System\Remote Procedure Call\Restrict Unauthenticated RPC clients
**Note:** This Group Policy path is provided by the Group Policy template `RPC.admx/adml` that is included with the Microsoft Windows 8.0 &amp; Server 2012 (non-R2) Administrative Templates (or newer).</t>
  </si>
  <si>
    <t>Ensure 'Enable Windows NTP Client' is set to 'Enabled'. To establish the recommended configuration via GP, set the following UI path to `Enabled`:
Computer Configuration\Policies\Administrative Templates\System\Windows Time Service\Time Providers\Enable Windows NTP Client
**Note:** This Group Policy path is provided by the Group Policy template `W32Time.admx/adml` that is included with all versions of the Microsoft Windows Administrative Templates.</t>
  </si>
  <si>
    <t>Ensure 'Enable Windows NTP Server' is set to 'Disabled'. To establish the recommended configuration via GP, set the following UI path to `Disabled`:
Computer Configuration\Policies\Administrative Templates\System\Windows Time Service\Time Providers\Enable Windows NTP Server
**Note:** This Group Policy path is provided by the Group Policy template `W32Time.admx/adml` that is included with all versions of the Microsoft Windows Administrative Templates.</t>
  </si>
  <si>
    <t>Ensure 'Prevent non-admin users from installing packaged Windows apps' is set to 'Enabled'. To establish the recommended configuration via GP, set the following UI path to `Enabled`:
Computer Configuration\Policies\Administrative Templates\Windows Components\App Package Deployment\Prevent non-admin users from installing packaged Windows apps
**Note:** This Group Policy path is provided by the Group Policy template `AppxPackageManager.admx/adml` that is included with the Microsoft Windows 10 Release 2004 Administrative Templates (or newer).</t>
  </si>
  <si>
    <t>Ensure 'Let Windows apps activate with voice while the system is locked' is set to 'Enabled: Force Deny'. To establish the recommended configuration via GP, set the following UI path to `Enabled: Force Deny`:
Computer Configuration\Policies\Administrative Templates\Windows Components\App Privacy\Let Windows apps activate with voice while the system is locked
**Note:** This Group Policy path is provided by the Group Policy template `AppPrivacy.admx/adml` that is included with the Microsoft Windows 10 Release 1903 Administrative Templates (or newer).</t>
  </si>
  <si>
    <t>Ensure 'Allow Microsoft accounts to be optional' is set to 'Enabled'. To establish the recommended configuration via GP, set the following UI path to `Enabled`:
Computer Configuration\Policies\Administrative Templates\Windows Components\App runtime\Allow Microsoft accounts to be optional
**Note:** This Group Policy path is provided by the Group Policy template `AppXRuntime.admx/adml` that is included with the Microsoft Windows 8.1 &amp; Server 2012 R2 Administrative Templates (or newer).</t>
  </si>
  <si>
    <t>Ensure 'Disallow Autoplay for non-volume devices' is set to 'Enabled'. To establish the recommended configuration via GP, set the following UI path to `Enabled`:
Computer Configuration\Policies\Administrative Templates\Windows Components\AutoPlay Policies\Disallow Autoplay for non-volume devices
**Note:** This Group Policy path is provided by the Group Policy template `AutoPlay.admx/adml` that is included with the Microsoft Windows 8.0 &amp; Server 2012 (non-R2) Administrative Templates (or newer).</t>
  </si>
  <si>
    <t>Ensure 'Set the default behavior for AutoRun' is set to 'Enabled: Do not execute any autorun commands'. To establish the recommended configuration via GP, set the following UI path to `Enabled: Do not execute any autorun commands`:
Computer Configuration\Policies\Administrative Templates\Windows Components\AutoPlay Policies\Set the default behavior for AutoRun
**Note:** This Group Policy path is provided by the Group Policy template `AutoPlay.admx/adml` that is included with the Microsoft Windows 8.0 &amp; Server 2012 (non-R2) Administrative Templates (or newer).</t>
  </si>
  <si>
    <t>Ensure 'Turn off Autoplay' is set to 'Enabled: All drives'. To establish the recommended configuration via GP, set the following UI path to `Enabled: All drives`:
Computer Configuration\Policies\Administrative Templates\Windows Components\AutoPlay Policies\Turn off Autoplay
**Note:** This Group Policy path is provided by the Group Policy template `AutoPlay.admx/adml` that is included with all versions of the Microsoft Windows Administrative Templates.</t>
  </si>
  <si>
    <t>Ensure 'Configure enhanced anti-spoofing' is set to 'Enabled'. To establish the recommended configuration via GP, set the following UI path to `Enabled`:
Computer Configuration\Policies\Administrative Templates\Windows Components\Biometrics\Facial Features\Configure enhanced anti-spoofing
**Note:** This Group Policy path is provided by the Group Policy template `Biometrics.admx/adml` that is included with the Microsoft Windows 10 Release 1511 Administrative Templates (or newer).**Note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</si>
  <si>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Ensure 'Turn off cloud consumer account state content' is set to 'Enabled'. To establish the recommended configuration via GP, set the following UI path to `Enabled`:
Computer Configuration\Policies\Administrative Templates\Windows Components\Cloud Content\Turn off cloud consumer account state content
**Note:** This Group Policy path is provided by the Group Policy template `CloudContent.admx/adml` that is included with the Microsoft Windows 11 Release 21H2 Administrative Templates (or newer).</t>
  </si>
  <si>
    <t>Ensure 'Turn off Microsoft consumer experiences' is set to 'Enabled'. To establish the recommended configuration via GP, set the following UI path to `Enabled`:
Computer Configuration\Policies\Administrative Templates\Windows Components\Cloud Content\Turn off Microsoft consumer experiences
**Note:** This Group Policy path is provided by the Group Policy template `CloudContent.admx/adml` that is included with the Microsoft Windows 10 Release 1511 Administrative Templates (or newer).</t>
  </si>
  <si>
    <t>Ensure 'Require pin for pairing' is set to 'Enabled: First Time' OR 'Enabled: Always'. To establish the recommended configuration via GP, set the following UI path to `Enabled: First Time` OR `Enabled: Always`:
Computer Configuration\Policies\Administrative Templates\Windows Components\Connect\Require pin for pairing
**Note:** This Group Policy path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</si>
  <si>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Ensure 'Do not display the password reveal button' is set to 'Enabled'. To establish the recommended configuration via GP, set the following UI path to `Enabled`:
Computer Configuration\Policies\Administrative Templates\Windows Components\Credential User Interface\Do not display the password reveal button
**Note:** This Group Policy path is provided by the Group Policy template `CredUI.admx/adml` that is included with the Microsoft Windows 8.0 &amp; Server 2012 (non-R2) Administrative Templates (or newer).</t>
  </si>
  <si>
    <t>Ensure 'Enumerate administrator accounts on elevation' is set to 'Disabled'. To establish the recommended configuration via GP, set the following UI path to `Disabled`:
Computer Configuration\Policies\Administrative Templates\Windows Components\Credential User Interface\Enumerate administrator accounts on elevation
**Note:** This Group Policy path is provided by the Group Policy template `CredUI.admx/adml` that is included with all versions of the Microsoft Windows Administrative Templates.</t>
  </si>
  <si>
    <t>Ensure 'Prevent the use of security questions for local accounts' is set to 'Enabled'. To establish the recommended configuration via GP, set the following UI path to `Enabled`:
Computer Configuration\Policies\Administrative Templates\Windows Components\Credential User Interface\Prevent the use of security questions for local accounts
**Note:** This Group Policy path is provided by the Group Policy template `CredUI.admx/adml` that is included with the Microsoft Windows 10 Release 1903 Administrative Templates (or newer).</t>
  </si>
  <si>
    <t>Ensure 'Allow Diagnostic Data' is set to 'Enabled: Diagnostic data off (not recommended)' or 'Enabled: Send required diagnostic data'. To establish the recommended configuration via GP, set the following UI path to `Enabled: Diagnostic data off (not recommended)` or `Enabled: Send required diagnostic data`:
Computer Configuration\Policies\Administrative Templates\Windows Components\Data Collection and Preview Builds\Allow Diagnostic Data
**Note:** This Group Policy path is provided by the Group Policy template `DataCollection.admx/adml` that is included with the Microsoft Windows 10 RTM (Release 1507) Administrative Templates (or newer).**Note #2:** In older Microsoft Windows Administrative Templates, this setting was initially named _Allow Telemetry_, but it was renamed to _Allow Diagnostic Data_ starting with the Windows 11 Release 21H2 Administrative Templates.</t>
  </si>
  <si>
    <t>Ensure 'Disable OneSettings Downloads' is set to 'Enabled'. To establish the recommended configuration via GP, set the following UI path to `Enabled`:
Computer Configuration\Policies\Administrative Templates\Windows Components\Data Collection and Preview Builds\Disable OneSettings Downloads
**Note:** This Group Policy path is provided by the Group Policy template `DataCollection.admx/adml` that is included with the Microsoft Windows 11 Release 21H2 Administrative Templates (or newer).</t>
  </si>
  <si>
    <t>Ensure 'Do not show feedback notifications' is set to 'Enabled'. To establish the recommended configuration via GP, set the following UI path to `Enabled`:
Computer Configuration\Policies\Administrative Templates\Windows Components\Data Collection and Preview Builds\Do not show feedback notifications
**Note:** This Group Policy path is provided by the Group Policy template `FeedbackNotifications.admx/adml` that is included with the Microsoft Windows 10 Release 1511 Administrative Templates (or newer).</t>
  </si>
  <si>
    <t>Ensure 'Enable OneSettings Auditing' is set to 'Enabled'. To establish the recommended configuration via GP, set the following UI path to `Enabled`:
Computer Configuration\Policies\Administrative Templates\Windows Components\Data Collection and Preview Builds\Enable OneSettings Auditing
**Note:** This Group Policy path is provided by the Group Policy template `DataCollection.admx/adml` that is included with the Microsoft Windows 11 Release 21H2 Administrative Templates (or newer).</t>
  </si>
  <si>
    <t>Ensure 'Limit Diagnostic Log Collection' is set to 'Enabled'. To establish the recommended configuration via GP, set the following UI path to `Enabled`:
Computer Configuration\Policies\Administrative Templates\Windows Components\Data Collection and Preview Builds\Limit Diagnostic Log Collection
**Note:** This Group Policy path is provided by the Group Policy template `DataCollection.admx/adml` that is included with the Microsoft Windows 11 Release 21H2 Administrative Templates (or newer).</t>
  </si>
  <si>
    <t>Ensure 'Limit Dump Collection' is set to 'Enabled'. To establish the recommended configuration via GP, set the following UI path to `Enabled`.
Computer Configuration\Policies\Administrative Templates\Windows Components\Data Collection and Preview Builds\Limit Dump Collection
**Note:** This Group Policy path is provided by the Group Policy template `DataCollection.admx/adml` that is included with the Microsoft Windows 11 Release 21H2 Administrative Templates (or newer).</t>
  </si>
  <si>
    <t>Ensure 'Toggle user control over Insider builds' is set to 'Disabled'. To establish the recommended configuration via GP, set the following UI path to `Disabled`:
Computer Configuration\Policies\Administrative Templates\Windows Components\Data Collection and Preview Builds\Toggle user control over Insider builds
**Note:** This Group Policy path is provided by the Group Policy template `AllowBuildPreview.admx/adml` that is included with the Microsoft Windows 10 RTM (Release 1507) Administrative Templates (or newer).</t>
  </si>
  <si>
    <t>Ensure 'Download Mode' is NOT set to 'Enabled: Internet'. To establish the recommended configuration via GP, set the following UI path to any value _other than_ `Enabled: Internet (3)`:
Computer Configuration\Policies\Administrative Templates\Windows Components\Delivery Optimization\Download Mode
**Note:** This Group Policy path is provided by the Group Policy template `DeliveryOptimization.admx/adml` that is included with the Microsoft Windows 10 RTM (Release 1507) Administrative Templates (or newer).</t>
  </si>
  <si>
    <t>Ensure 'Enable App Installer' is set to 'Disabled'. To establish the recommended configuration via GP, set the following UI path to `Disabled`:
Computer Configuration\Policies\Administrative Templates\Windows Components\Desktop App Installer\Enable App Installer
**Note:** This Group Policy path is provided by the Group Policy template `DesktopAppInstaller.admx/adml` that is included with the Microsoft Windows 11 Release 22H2 Administrative Templates v1.0 (or newer).</t>
  </si>
  <si>
    <t>Ensure 'Enable App Installer Experimental Features' is set to 'Disabled'. To establish the recommended configuration via GP, set the following UI path to `Disabled`:
Computer Configuration\Policies\Administrative Templates\Windows Components\Desktop App Installer\Enable App Installer Experimental Features
**Note:** This Group Policy path is provided by the Group Policy template `DesktopAppInstaller.admx/adml` that is included with the Microsoft Windows 11 Release 22H2 Administrative Templates v1.0 (or newer).</t>
  </si>
  <si>
    <t>Ensure 'Enable App Installer Hash Override' is set to 'Disabled'. To establish the recommended configuration via GP, set the following UI path to `Disabled`:
Computer Configuration\Policies\Administrative Templates\Windows Components\Desktop App Installer\Enable App Installer Hash Override
**Note:** This Group Policy path is provided by the Group Policy template `DesktopAppInstaller.admx/adml` that is included with the Microsoft Windows 11 Release 22H2 Administrative Templates v1.0 (or newer).</t>
  </si>
  <si>
    <t>Ensure 'Enable App Installer ms-appinstaller protocol' is set to 'Disabled'. To establish the recommended configuration via GP, set the following UI path to `Disabled`:
Computer Configuration\Policies\Administrative Templates\Windows Components\Desktop App Installer\Enable App Installer ms-appinstaller protocol
**Note:** This Group Policy path is provided by the Group Policy template `DesktopAppInstaller.admx/adml` that is included with the Microsoft Windows 11 Release 22H2 Administrative Templates v1.0 (or newer).</t>
  </si>
  <si>
    <t>Ensure 'Application: Control Event Log behavior when the log file reaches its maximum size' is set to 'Disabled'. To establish the recommended configuration via GP, set the following UI path to `Disabled`:
Computer Configuration\Policies\Administrative Templates\Windows Components\Event Log Service\Application\Control Event Log behavior when the log file reaches its maximum size
**Note:** This Group Policy path is provided by the Group Policy template `EventLog.admx/adml` that is included with all versions of the Microsoft Windows Administrative Templates.**Note #2:** In older Microsoft Windows Administrative Templates, this setting was initially named _Retain old events_, but it was renamed starting with the Windows 8.0 &amp; Server 2012 (non-R2) Administrative Templates.</t>
  </si>
  <si>
    <t>Ensure 'Application: Specify the maximum log file size (KB)' is set to 'Enabled: 32,768 or greater'. To establish the recommended configuration via GP, set the following UI path to `Enabled: 32,768 or greater`:
Computer Configuration\Policies\Administrative Templates\Windows Components\Event Log Service\Application\Specify the maximum log file size (KB)
**Note:** This Group Policy path is provided by the Group Policy template `EventLog.admx/adml` that is included with all versions of the Microsoft Windows Administrative Templates.**Note #2:** In older Microsoft Windows Administrative Templates, this setting was initially named _Maximum Log Size (KB)_, but it was renamed starting with the Windows 8.0 &amp; Server 2012 (non-R2) Administrative Templates.</t>
  </si>
  <si>
    <t>Ensure 'Security: Control Event Log behavior when the log file reaches its maximum size' is set to 'Disabled'. To establish the recommended configuration via GP, set the following UI path to `Disabled`:
Computer Configuration\Policies\Administrative Templates\Windows Components\Event Log Service\Security\Control Event Log behavior when the log file reaches its maximum size
**Note:** This Group Policy path is provided by the Group Policy template `EventLog.admx/adml` that is included with all versions of the Microsoft Windows Administrative Templates.**Note #2:** In older Microsoft Windows Administrative Templates, this setting was initially named _Retain old events_, but it was renamed starting with the Windows 8.0 &amp; Server 2012 (non-R2) Administrative Templates.</t>
  </si>
  <si>
    <t>Ensure 'Security: Specify the maximum log file size (KB)' is set to 'Enabled: 196,608 or greater'. To establish the recommended configuration via GP, set the following UI path to `Enabled: 196,608 or greater`:
Computer Configuration\Policies\Administrative Templates\Windows Components\Event Log Service\Security\Specify the maximum log file size (KB)
**Note:** This Group Policy path is provided by the Group Policy template `EventLog.admx/adml` that is included with all versions of the Microsoft Windows Administrative Templates.**Note #2:** In older Microsoft Windows Administrative Templates, this setting was initially named _Maximum Log Size (KB)_, but it was renamed starting with the Windows 8.0 &amp; Server 2012 (non-R2) Administrative Templates.</t>
  </si>
  <si>
    <t>Ensure 'Setup: Control Event Log behavior when the log file reaches its maximum size' is set to 'Disabled'. To establish the recommended configuration via GP, set the following UI path to `Disabled`:
Computer Configuration\Policies\Administrative Templates\Windows Components\Event Log Service\Setup\Control Event Log behavior when the log file reaches its maximum size
**Note:** This Group Policy path is provided by the Group Policy template `EventLog.admx/adml` that is included with all versions of the Microsoft Windows Administrative Templates.**Note #2:** In older Microsoft Windows Administrative Templates, this setting was initially named _Retain old events_, but it was renamed starting with the Windows 8.0 &amp; Server 2012 (non-R2) Administrative Templates.</t>
  </si>
  <si>
    <t>Ensure 'Setup: Specify the maximum log file size (KB)' is set to 'Enabled: 32,768 or greater'. To establish the recommended configuration via GP, set the following UI path to `Enabled: 32,768 or greater`:
Computer Configuration\Policies\Administrative Templates\Windows Components\Event Log Service\Setup\Specify the maximum log file size (KB)
**Note:** This Group Policy path is provided by the Group Policy template `EventLog.admx/adml` that is included with all versions of the Microsoft Windows Administrative Templates.**Note #2:** In older Microsoft Windows Administrative Templates, this setting was initially named _Maximum Log Size (KB)_, but it was renamed starting with the Windows 8.0 &amp; Server 2012 (non-R2) Administrative Templates.</t>
  </si>
  <si>
    <t>Ensure 'System: Control Event Log behavior when the log file reaches its maximum size' is set to 'Disabled'. To establish the recommended configuration via GP, set the following UI path to `Disabled`:
Computer Configuration\Policies\Administrative Templates\Windows Components\Event Log Service\System\Control Event Log behavior when the log file reaches its maximum size
**Note:** This Group Policy path is provided by the Group Policy template `EventLog.admx/adml` that is included with all versions of the Microsoft Windows Administrative Templates.**Note #2:** In older Microsoft Windows Administrative Templates, this setting was initially named _Retain old events_, but it was renamed starting with the Windows 8.0 &amp; Server 2012 (non-R2) Administrative Templates.</t>
  </si>
  <si>
    <t>Ensure 'System: Specify the maximum log file size (KB)' is set to 'Enabled: 32,768 or greater'. To establish the recommended configuration via GP, set the following UI path to `Enabled: 32,768 or greater`:
Computer Configuration\Policies\Administrative Templates\Windows Components\Event Log Service\System\Specify the maximum log file size (KB)
**Note:** This Group Policy path is provided by the Group Policy template `EventLog.admx/adml` that is included with all versions of the Microsoft Windows Administrative Templates.**Note #2:** In older Microsoft Windows Administrative Templates, this setting was initially named _Maximum Log Size (KB)_, but it was renamed starting with the Windows 8.0 &amp; Server 2012 (non-R2) Administrative Templates.</t>
  </si>
  <si>
    <t>Ensure 'Turn off Data Execution Prevention for Explorer' is set to 'Disabled'. To establish the recommended configuration via GP, set the following UI path to `Disabled`:
Computer Configuration\Policies\Administrative Templates\Windows Components\File Explorer\Turn off Data Execution Prevention for Explorer
**Note:** This Group Policy path is provided by the Group Policy template `Explorer.admx/adml` that is included with the Microsoft Windows 7 &amp; Server 2008 R2 Administrative Templates (or newer).</t>
  </si>
  <si>
    <t>Ensure 'Turn off heap termination on corruption' is set to 'Disabled'. To establish the recommended configuration via GP, set the following UI path to `Disabled`:
Computer Configuration\Policies\Administrative Templates\Windows Components\File Explorer\Turn off heap termination on corruption
**Note:** This Group Policy path is provided by the Group Policy template `Explorer.admx/adml` that is included with all versions of the Microsoft Windows Administrative Templates.</t>
  </si>
  <si>
    <t>Ensure 'Turn off shell protocol protected mode' is set to 'Disabled'. To establish the recommended configuration via GP, set the following UI path to `Disabled`:
Computer Configuration\Policies\Administrative Templates\Windows Components\File Explorer\Turn off shell protocol protected mode
**Note:** This Group Policy path is provided by the Group Policy template `WindowsExplorer.admx/adml` that is included with all versions of the Microsoft Windows Administrative Templates.</t>
  </si>
  <si>
    <t>Ensure 'Disable Internet Explorer 11 as a standalone browser' is set to 'Enabled: Always'. To establish the recommended configuration via GP, set the following UI path to `Enabled: Always`:
Computer Configuration\Policies\Administrative Templates\Windows Components\Internet Explorer\Disable Internet Explorer 11 as a standalone browser
**Note:** This Group Policy path is provided by the Group Policy template `InetRes.admx/adml` that is included with the Microsoft Windows 10 Release 21H1 Administrative Templates (or newer).</t>
  </si>
  <si>
    <t>Ensure 'Block all consumer Microsoft account user authentication' is set to 'Enabled'. To establish the recommended configuration via GP, set the following UI path to `Enabled:
`Computer Configuration\Policies\Administrative Templates\Windows Components\Microsoft accounts\Block all consumer Microsoft account user authentication
**Note:** This Group Policy path is provided by the Group Policy template `MSAPolicy.admx/adml` that is included with the Microsoft Windows 10 Release 1703 Administrative Templates (or newer).</t>
  </si>
  <si>
    <t>Ensure 'Enable file hash computation feature' is set to 'Enabled'. To establish the recommended configuration via GP, set the following UI path to `Enabled`:
Computer Configuration\Policies\Administrative Templates\Windows Components\Microsoft Defender Antivirus\MpEngine\Enable file hash computation feature
**Note:** This Group Policy path is provided by the Group Policy template `WindowsDefender.admx/adml` that is included with the Microsoft Windows 10 Release 1709 Administrative Templates (or newer).</t>
  </si>
  <si>
    <t>Ensure 'Turn on e-mail scanning' is set to 'Enabled'. To establish the recommended configuration via GP, set the following UI path to `Enabled`:
Computer Configuration\Policies\Administrative Templates\Windows Components\Microsoft Defender Antivirus\Scan\Turn on e-mail scanning
**Note:** This Group Policy path is provided by the Group Policy template `WindowsDefender.admx/adml` that is included with the Microsoft Windows 8.1 &amp; Server 2012 R2 Administrative Templates (or newer).</t>
  </si>
  <si>
    <t>Ensure 'Configure detection for potentially unwanted applications' is set to 'Enabled: Block'. To establish the recommended configuration via GP, set the following UI path to `Enabled: Block`:
Computer Configuration\Policies\Administrative Templates\Windows Components\Microsoft Defender Antivirus\Configure detection for potentially unwanted applications
**Note:** This Group Policy path is provided by the Group Policy template `WindowsDefender.admx/adml` that is included with the Microsoft Windows 10 Release 1809 &amp; Server 2019 Administrative Templates (or newer).</t>
  </si>
  <si>
    <t>Ensure 'Turn off Microsoft Defender AntiVirus' is set to 'Disabled'. To establish the recommended configuration via GP, set the following UI path to `Disabled`:
Computer Configuration\Policies\Administrative Templates\Windows Components\Microsoft Defender Antivirus\Turn off Microsoft Defender AntiVirus
**Note:** This Group Policy path is provided by the Group Policy template `WindowsDefender.admx/adml` that is included with all versions of the Microsoft Windows Administrative Templates.**Note #2:** In older Microsoft Windows Administrative Templates, this setting was initially named _Turn off Windows Defender_, but it was renamed to _Windows Defender Antivirus_ starting with the Windows 10 Release 1703 Administrative Templates. It was again renamed to _Turn off Microsoft Defender Antivirus_ starting with the Windows 10 Release 2004 Administrative Templates.</t>
  </si>
  <si>
    <t>Ensure 'Configure local setting override for reporting to Microsoft MAPS' is set to 'Disabled'. To establish the recommended configuration via GP, set the following UI path to `Disabled`:
Computer Configuration\Policies\Administrative Templates\Windows Components\Microsoft Defender Antivirus\MAPS\Configure local setting override for reporting to Microsoft MAPS
**Note:** This Group Policy path is provided by the Group Policy template `WindowsDefender.admx/adml` that is included with the Microsoft Windows 8.1 &amp; Server 2012 R2 Administrative Templates (or newer).</t>
  </si>
  <si>
    <t>Ensure 'Configure Attack Surface Reduction rules' is set to 'Enabled'. To establish the recommended configuration via GP, set the following UI path to `Enabled`:
Computer Configuration\Policies\Administrative Templates\Windows Components\Microsoft Defender Antivirus\Microsoft Defender Exploit Guard\Attack Surface Reduction\Configure Attack Surface Reduction rules
**Note:** This Group Policy path is provided by the Group Policy template `WindowsDefender.admx/adml` that is included with the Microsoft Windows 10 Release 1709 Administrative Templates (or newer).</t>
  </si>
  <si>
    <t>Ensure 'Configure Attack Surface Reduction rules: Set the state for each ASR rule' is configured. 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Computer Configuration\Policies\Administrative Templates\Windows Components\Microsoft Defender Antivirus\Microsoft Defender Exploit Guard\Attack Surface Reduction\Configure Attack Surface Reduction rules: Set the state for each ASR rule
**Note:** This Group Policy path is provided by the Group Policy template `WindowsDefender.admx/adml` that is included with the Microsoft Windows 10 Release 1709 Administrative Templates (or newer).</t>
  </si>
  <si>
    <t>Ensure 'Prevent users and apps from accessing dangerous websites' is set to 'Enabled: Block'. To establish the recommended configuration via GP, set the following UI path to `Enabled: Block`:
Computer Configuration\Policies\Administrative Templates\Windows Components\Windows Defender Antivirus\Windows Defender Exploit Guard\Network Protection\Prevent users and apps from accessing dangerous websites
**Note:** This Group Policy path is provided by the Group Policy template `WindowsDefender.admx/adml` that is included with the Microsoft Windows 10 Release 1709 Administrative Templates (or newer).</t>
  </si>
  <si>
    <t>Ensure 'Scan all downloaded files and attachments' is set to 'Enabled'. To establish the recommended configuration via GP, set the following UI path to `Enabled`:
Computer Configuration\Policies\Administrative Templates\Windows Components\Microsoft Defender Antivirus\Real-Time Protection\Scan all downloaded files and attachments
**Note:** This Group Policy path is provided by the Group Policy template `WindowsDefender.admx/adml` that is included with the Microsoft Windows 8.1 &amp; Server 2012 R2 Administrative Templates (or newer).</t>
  </si>
  <si>
    <t>Ensure 'Turn off real-time protection' is set to 'Disabled'. To establish the recommended configuration via GP, set the following UI path to `Disabled`:
Computer Configuration\Policies\Administrative Templates\Windows Components\Microsoft Defender Antivirus\Real-Time Protection\Turn off real-time protection
**Note:** This Group Policy path is provided by the Group Policy template `WindowsDefender.admx/adml` that is included with the Microsoft Windows 8.1 &amp; Server 2012 R2 Administrative Templates (or newer).</t>
  </si>
  <si>
    <t>Ensure 'Turn on behavior monitoring' is set to 'Enabled'. To establish the recommended configuration via GP, set the following UI path to `Enabled`:
Computer Configuration\Policies\Administrative Templates\Windows Components\Microsoft Defender Antivirus\Real-Time Protection\Turn on behavior monitoring
**Note:** This Group Policy path is provided by the Group Policy template `WindowsDefender.admx/adml` that is included with the Microsoft Windows 8.1 &amp; Server 2012 R2 Administrative Templates (or newer).</t>
  </si>
  <si>
    <t>Ensure 'Turn on script scanning' is set to 'Enabled'. To establish the recommended configuration via GP, set the following UI path to `Enabled`:
Computer Configuration\Policies\Administrative Templates\Windows Components\Microsoft Defender Antivirus\Real-Time Protection\Turn on script scanning
**Note:** This Group Policy path is provided by the Group Policy template `WindowsDefender.admx/adml` that is included with the Microsoft Windows 11 Release 21H2 Administrative Templates (or newer).</t>
  </si>
  <si>
    <t>Ensure 'Scan packed executables' is set to 'Enabled'. To establish the recommended configuration via GP, set the following UI path to `Enabled`:
Computer Configuration\Policies\Administrative Templates\Windows Components\Microsoft Defender Antivirus\Scan\Scan packed executables
**Note:** This Group Policy path is provided by the Group Policy template `WindowsDefender.admx/adml` that is included with the Microsoft Windows 8.1 and Server 2012 R2 Administrative Templates (or newer).</t>
  </si>
  <si>
    <t>Ensure 'Scan removable drives' is set to 'Enabled'. To establish the recommended configuration via GP, set the following UI path to `Enabled`:
Computer Configuration\Policies\Administrative Templates\Windows Components\Microsoft Defender Antivirus\Scan\Scan removable drives
**Note:** This Group Policy path is provided by the Group Policy template `WindowsDefender.admx/adml` that is included with the Microsoft Windows 8.1 &amp; Server 2012 R2 Administrative Templates (or newer).</t>
  </si>
  <si>
    <t>Ensure 'Prevent the usage of OneDrive for file storage' is set to 'Enabled'. To establish the recommended configuration via GP, set the following UI path to `Enabled`:
Computer Configuration\Policies\Administrative Templates\Windows Components\OneDrive\Prevent the usage of OneDrive for file storage
**Note:** This Group Policy path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version.**Note #2:** In older Microsoft Windows Administrative Templates, this setting was named _Prevent the usage of SkyDrive for file storage_, but it was renamed starting with the Windows 10 RTM (Release 1507) Administrative Templates.</t>
  </si>
  <si>
    <t>Ensure 'Do not allow passwords to be saved' is set to 'Enabled'. To establish the recommended configuration via GP, set the following UI path to `Enabled`:
Computer Configuration\Policies\Administrative Templates\Windows Components\Remote Desktop Services\Remote Desktop Connection Client\Do not allow passwords to be saved
**Note:** This Group Policy path is provided by the Group Policy template `TerminalServer.admx/adml` that is included with all versions of the Microsoft Windows Administrative Templates.</t>
  </si>
  <si>
    <t>Ensure 'Do not allow drive redirection' is set to 'Enabled'. To establish the recommended configuration via GP, set the following UI path to `Enabled`:
Computer Configuration\Policies\Administrative Templates\Windows Components\Remote Desktop Services\Remote Desktop Session Host\Device and Resource Redirection\Do not allow drive redirection
**Note:** This Group Policy path is provided by the Group Policy template `TerminalServer.admx/adml` that is included with all versions of the Microsoft Windows Administrative Templates.</t>
  </si>
  <si>
    <t>Ensure 'Always prompt for password upon connection' is set to 'Enabled'. To establish the recommended configuration via GP, set the following UI path to `Enabled`:
Computer Configuration\Policies\Administrative Templates\Windows Components\Remote Desktop Services\Remote Desktop Session Host\Security\Always prompt for password upon connection
**Note:** This Group Policy path is provided by the Group Policy template `TerminalServer.admx/adml` that is included with all versions of the Microsoft Windows Administrative Templates.**Note #2:** In the Microsoft Windows Vista Administrative Templates, this setting was named _Always prompt client for password upon connection_, but it was renamed starting with the Windows Server 2008 (non-R2) Administrative Templates.</t>
  </si>
  <si>
    <t>Ensure 'Require secure RPC communication' is set to 'Enabled'. To establish the recommended configuration via GP, set the following UI path to `Enabled`:
Computer Configuration\Policies\Administrative Templates\Windows Components\Remote Desktop Services\Remote Desktop Session Host\Security\Require secure RPC communication
**Note:** This Group Policy path is provided by the Group Policy template `TerminalServer.admx/adml` that is included with all versions of the Microsoft Windows Administrative Templates.</t>
  </si>
  <si>
    <t>Ensure 'Require use of specific security layer for remote (RDP) connections' is set to 'Enabled: SSL'. To establish the recommended configuration via GP, set the following UI path to `Enabled: SSL`:
Computer Configuration\Policies\Administrative Templates\Windows Components\Remote Desktop Services\Remote Desktop Session Host\Security\Require use of specific security layer for remote (RDP) connections
**Note:** This Group Policy path is provided by the Group Policy template `TerminalServer.admx/adml` that is included with all versions of the Microsoft Windows Administrative Templates.</t>
  </si>
  <si>
    <t>Ensure 'Require user authentication for remote connections by using Network Level Authentication' is set to 'Enabled'. To establish the recommended configuration via GP, set the following UI path to `Enabled`:
Computer Configuration\Policies\Administrative Templates\Windows Components\Remote Desktop Services\Remote Desktop Session Host\Security\Require user authentication for remote connections by using Network Level Authentication
**Note:** This Group Policy path is provided by the Group Policy template `TerminalServer.admx/adml` that is included with all versions of the Microsoft Windows Administrative Templates.**Note #2:** In the Microsoft Windows Vista Administrative Templates, this setting was initially named _Require user authentication using RDP 6.0 for remote connections_, but it was renamed starting with the Windows Server 2008 (non-R2) Administrative Templates.</t>
  </si>
  <si>
    <t>Ensure 'Set client connection encryption level' is set to 'Enabled: High Level'. To establish the recommended configuration via GP, set the following UI path to `Enabled: High Level`:
Computer Configuration\Policies\Administrative Templates\Windows Components\Remote Desktop Services\Remote Desktop Session Host\Security\Set client connection encryption level
**Note:** This Group Policy path is provided by the Group Policy template `TerminalServer.admx/adml` that is included with all versions of the Microsoft Windows Administrative Templates.</t>
  </si>
  <si>
    <t>Ensure 'Do not delete temp folders upon exit' is set to 'Disabled'. To establish the recommended configuration via GP, set the following UI path to `Disabled`:
Computer Configuration\Policies\Administrative Templates\Windows Components\Remote Desktop Services\Remote Desktop Session Host\Temporary Folders\Do not delete temp folders upon exit
**Note:** This Group Policy path is provided by the Group Policy template `TerminalServer.admx/adml` that is included with all versions of the Microsoft Windows Administrative Templates.**Note #2:** In older Microsoft Windows Administrative Templates, this setting was named _Do not delete temp folder upon exit_, but it was renamed starting with the Windows 8.0 &amp; Server 2012 (non-R2) Administrative Templates.</t>
  </si>
  <si>
    <t>Ensure 'Prevent downloading of enclosures' is set to 'Enabled'. To establish the recommended configuration via GP, set the following UI path to `Enabled`:
Computer Configuration\Policies\Administrative Templates\Windows Components\RSS Feeds\Prevent downloading of enclosures
**Note:** This Group Policy path is provided by the Group Policy template `InetRes.admx/adml` that is included with all versions of the Microsoft Windows Administrative Templates.**Note #2:** In older Microsoft Windows Administrative Templates, this setting was named _Turn off downloading of enclosures_, but it was renamed starting with the Windows 8.0 &amp; Server 2012 (non-R2) Administrative Templates.</t>
  </si>
  <si>
    <t>Ensure 'Allow Cortana' is set to 'Disabled'. To establish the recommended configuration via GP, set the following UI path to `Disabled`:
Computer Configuration\Policies\Administrative Templates\Windows Components\Search\Allow Cortana
**Note:** This Group Policy path is provided by the Group Policy template `Search.admx/adml` that is included with the Microsoft Windows 10 RTM (Release 1507) Administrative Templates (or newer).</t>
  </si>
  <si>
    <t>Ensure 'Allow Cortana above lock screen' is set to 'Disabled'. To establish the recommended configuration via GP, set the following UI path to `Disabled`:
Computer Configuration\Policies\Administrative Templates\Windows Components\Search\Allow Cortana above lock screen
**Note:** This Group Policy path is provided by the Group Policy template `Search.admx/adml` that is included with the Microsoft Windows 10 Release 1607 &amp; Server 2016 Administrative Templates (or newer).</t>
  </si>
  <si>
    <t>Ensure 'Allow indexing of encrypted files' is set to 'Disabled'. To establish the recommended configuration via GP, set the following UI path to `Disabled`:
Computer Configuration\Policies\Administrative Templates\Windows Components\Search\Allow indexing of encrypted files
**Note:** This Group Policy path is provided by the Group Policy template `Search.admx/adml` that is included with all versions of the Microsoft Windows Administrative Templates.</t>
  </si>
  <si>
    <t>Ensure 'Allow search and Cortana to use location' is set to 'Disabled'. To establish the recommended configuration via GP, set the following UI path to `Disabled`:
Computer Configuration\Policies\Administrative Templates\Windows Components\Search\Allow search and Cortana to use location
**Note:** This Group Policy path is provided by the Group Policy template `Search.admx/adml` that is included with the Microsoft Windows 10 RTM (Release 1507) Administrative Templates (or newer).</t>
  </si>
  <si>
    <t>Ensure 'Only display the private store within the Microsoft Store' is set to 'Enabled'. To establish the recommended configuration via GP, set the following UI path to `Enabled`:
Computer Configuration\Policies\Administrative Templates\Windows Components\Store\Only display the private store within the Microsoft Store
**Note:** This Group Policy path is provided by the Group Policy template `WindowsStore.admx/adml` that is included with the Microsoft Windows 10 Release 1607 Administrative Templates (or newer).**Note #2:** In older Microsoft Windows Administrative Templates, this setting was initially named _Only display the private store within the Windows Store app_, but it was renamed starting with the Windows 10 Release 1803 Administrative Templates.</t>
  </si>
  <si>
    <t>Ensure 'Turn off Automatic Download and Install of updates' is set to 'Disabled'. To establish the recommended configuration via GP, set the following UI path to `Disabled:
`Computer Configuration\Policies\Administrative Templates\Windows Components\Store\Turn off Automatic Download and Install of updates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</si>
  <si>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Ensure 'Turn off the offer to update to the latest version of Windows' is set to 'Enabled'. To establish the recommended configuration via GP, set the following UI path to `Enabled:
`Computer Configuration\Policies\Administrative Templates\Windows Components\Store\Turn off the offer to update to the latest version of Windows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</si>
  <si>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Ensure 'Allow widgets' is set to 'Disabled'. To establish the recommended configuration via GP, set the following UI path to `Disabled`:
Computer Configuration\Policies\Administrative Templates\Windows Components\Widgets\Allow widgets
**Note:** This Group Policy path is provided by the Group Policy template `NewsAndInterests.admx/adml` that is included with the Microsoft Windows 11 Release 21H2 Administrative Templates (or newer).</t>
  </si>
  <si>
    <t>Ensure 'Configure Windows Defender SmartScreen' is set to 'Enabled: Warn and prevent bypass'. To establish the recommended configuration via GP, set the following UI path to `Enabled: Warn and prevent bypass`:
Computer Configuration\Policies\Administrative Templates\Windows Components\Windows Defender SmartScreen\Explorer\Configure Windows Defender SmartScreen
**Note:** This Group Policy path is provided by the Group Policy template `WindowsExplorer.admx/adml` that is included with the Microsoft Windows 8.0 &amp; Server 2012 (non-R2) Administrative Templates (or newer).**Note #2:** In older Microsoft Windows Administrative Templates, this setting was initially named _Configure Windows SmartScreen_, but it was renamed starting with the Windows 10 Release 1703 Administrative Templates.</t>
  </si>
  <si>
    <t>Ensure 'Enables or disables Windows Game Recording and Broadcasting' is set to 'Disabled'. To establish the recommended configuration via GP, set the following UI path to `Disabled:
`Computer Configuration\Policies\Administrative Templates\Windows Components\Windows Game Recording and Broadcasting\Enables or disables Windows Game Recording and Broadcasting
**Note:** This Group Policy path is provided by the Group Policy template `GameDVR.admx/adml` that is included with the Microsoft Windows 10 RTM (Release 1507) Administrative Templates (or newer).</t>
  </si>
  <si>
    <t>Ensure 'Allow Windows Ink Workspace' is set to 'Enabled: On, but disallow access above lock' OR 'Enabled: Disabled'. To establish the recommended configuration via GP, set the following UI path to `Enabled: On, but disallow access above lock` OR `Enabled: Disabled`:
Computer Configuration\Policies\Administrative Templates\Windows Components\Windows Ink Workspace\Allow Windows Ink Workspace
**Note:** This Group Policy path is provided by the Group Policy template `WindowsInkWorkspace.admx/adml` that is included with the Microsoft Windows 10 Release 1607 &amp; Server 2016 Administrative Templates (or newer).</t>
  </si>
  <si>
    <t>Ensure 'Allow user control over installs' is set to 'Disabled'. To establish the recommended configuration via GP, set the following UI path to `Disabled`:
Computer Configuration\Policies\Administrative Templates\Windows Components\Windows Installer\Allow user control over installs
**Note:** This Group Policy path is provided by the Group Policy template `MSI.admx/adml` that is included with all versions of the Microsoft Windows Administrative Templates.**Note #2:** In older Microsoft Windows Administrative Templates, this setting was named _Enable user control over installs_, but it was renamed starting with the Windows 8.0 &amp; Server 2012 (non-R2) Administrative Templates.</t>
  </si>
  <si>
    <t>Ensure 'Always install with elevated privileges' is set to 'Disabled'. To establish the recommended configuration via GP, set the following UI path to `Disabled`:
Computer Configuration\Policies\Administrative Templates\Windows Components\Windows Installer\Always install with elevated privileges
**Note:** This Group Policy path is provided by the Group Policy template `MSI.admx/adml` that is included with all versions of the Microsoft Windows Administrative Templates.</t>
  </si>
  <si>
    <t>Ensure 'Enable MPR notifications for the system' is set to 'Disabled'. To establish the recommended configuration via GP, set the following UI path to `Disabled`:
Computer Configuration\Policies\Administrative Templates\Windows Components\Windows Logon Options\Enable MPR notifications for the system
**Note:** This Group Policy path is provided by the Group Policy template `WinLogon.admx/adml` that is included with the Microsoft Windows 11 Release 22H2 Administrative Templates v1.0 (or newer).</t>
  </si>
  <si>
    <t>Ensure 'Sign-in and lock last interactive user automatically after a restart' is set to 'Disabled'. To establish the recommended configuration via GP, set the following UI path to `Disabled`:
Computer Configuration\Policies\Administrative Templates\Windows Components\Windows Logon Options\Sign-in and lock last interactive user automatically after a restart
**Note:** This Group Policy path is provided by the Group Policy template `WinLogon.admx/adml` that is included with the Microsoft Windows 8.1 &amp; Server 2012 R2 Administrative Templates (or newer).**Note #2:** In older Microsoft Windows Administrative Templates, this setting was initially named _Sign-in last interactive user automatically after a system-initiated restart_, but it was renamed starting with the Windows 10 Release 1903 Administrative Templates.</t>
  </si>
  <si>
    <t>Ensure 'Allow Basic authentication' is set to 'Disabled'. To establish the recommended configuration via GP, set the following UI path to `Disabled`:
Computer Configuration\Policies\Administrative Templates\Windows Components\Windows Remote Management (WinRM)\WinRM Client\Allow Basic authentication
**Note:** This Group Policy path is provided by the Group Policy template `WindowsRemoteManagement.admx/adml` that is included with all versions of the Microsoft Windows Administrative Templates.</t>
  </si>
  <si>
    <t>Ensure 'Allow unencrypted traffic' is set to 'Disabled'. To establish the recommended configuration via GP, set the following UI path to `Disabled`:
Computer Configuration\Policies\Administrative Templates\Windows Components\Windows Remote Management (WinRM)\WinRM Client\Allow unencrypted traffic
**Note:** This Group Policy path is provided by the Group Policy template `WindowsRemoteManagement.admx/adml` that is included with all versions of the Microsoft Windows Administrative Templates.</t>
  </si>
  <si>
    <t>Ensure 'Disallow Digest authentication' is set to 'Enabled'. To establish the recommended configuration via GP, set the following UI path to `Enabled`:
Computer Configuration\Policies\Administrative Templates\Windows Components\Windows Remote Management (WinRM)\WinRM Client\Disallow Digest authentication
**Note:** This Group Policy path is provided by the Group Policy template `WindowsRemoteManagement.admx/adml` that is included with all versions of the Microsoft Windows Administrative Templates.</t>
  </si>
  <si>
    <t>Ensure 'Allow Basic authentication' is set to 'Disabled'. To establish the recommended configuration via GP, set the following UI path to `Disabled`:
Computer Configuration\Policies\Administrative Templates\Windows Components\Windows Remote Management (WinRM)\WinRM Service\Allow Basic authentication
**Note:** This Group Policy path is provided by the Group Policy template `WindowsRemoteManagement.admx/adml` that is included with all versions of the Microsoft Windows Administrative Templates.</t>
  </si>
  <si>
    <t>Ensure 'Allow unencrypted traffic' is set to 'Disabled'. To establish the recommended configuration via GP, set the following UI path to `Disabled`:
Computer Configuration\Policies\Administrative Templates\Windows Components\Windows Remote Management (WinRM)\WinRM Service\Allow unencrypted traffic
**Note:** This Group Policy path is provided by the Group Policy template `WindowsRemoteManagement.admx/adml` that is included with all versions of the Microsoft Windows Administrative Templates.</t>
  </si>
  <si>
    <t>Ensure 'Disallow WinRM from storing RunAs credentials' is set to 'Enabled'. To establish the recommended configuration via GP, set the following UI path to `Enabled`:
Computer Configuration\Policies\Administrative Templates\Windows Components\Windows Remote Management (WinRM)\WinRM Service\Disallow WinRM from storing RunAs credentials
**Note:** This Group Policy path is provided by the Group Policy template `WindowsRemoteManagement.admx/adml` that is included with the Microsoft Windows 8.0 &amp; Server 2012 (non-R2) Administrative Templates (or newer).</t>
  </si>
  <si>
    <t>Ensure 'Allow clipboard sharing with Windows Sandbox' is set to 'Disabled'. To establish the recommended configuration via GP, set the following UI path to `Disabled`:
Computer Configuration\Policies\Administrative Templates\Windows Components\Windows Sandbox\Allow clipboard sharing with Windows Sandbox
**Note:** This Group Policy path is provided by the Group Policy template `WindowsSandbox.admx/adml` that is included with the Microsoft Windows 11 Release 21H2 Administrative Templates (or newer).</t>
  </si>
  <si>
    <t>Ensure 'Allow networking in Windows Sandbox' is set to 'Disabled'. To establish the recommended configuration via GP, set the following UI path to `Disabled`:
Computer Configuration\Policies\Administrative Templates\Windows Components\Windows Sandbox\Allow networking in Windows Sandbox
**Note:** This Group Policy path is provided by the Group Policy template `WindowsSandbox.admx/adml` that is included with the Microsoft Windows 11 Release 21H2 Administrative Templates (or newer).</t>
  </si>
  <si>
    <t>Ensure 'Prevent users from modifying settings' is set to 'Enabled'. To establish the recommended configuration via GP, set the following UI path to `Enabled`:
Computer Configuration\Policies\Administrative Templates\Windows Components\Windows Security\App and browser protection\Prevent users from modifying settings
**Note:** This Group Policy path is provided by the Group Policy template `WindowsDefenderSecurityCenter.admx/adml` that is included with the Microsoft Windows 10 Release 1709 Administrative Templates (or newer).</t>
  </si>
  <si>
    <t>Ensure 'No auto-restart with logged on users for scheduled automatic updates installations' is set to 'Disabled'. To establish the recommended configuration via GP, set the following UI path to `Disabled`:
Computer Configuration\Policies\Administrative Templates\Windows Components\Windows Update\Legacy Policies\No auto-restart with logged on users for scheduled automatic updates installations
**Note:** This Group Policy path is provided by the Group Policy template `WindowsUpdate.admx/adml` that is included with all versions of the Microsoft Windows Administrative Templates.**Note #2:** In older Microsoft Windows Administrative Templates, this setting was initially named _No auto-restart for scheduled Automatic Updates installations_, but it was renamed starting with the Windows 7 &amp; Server 2008 R2 Administrative Templates.</t>
  </si>
  <si>
    <t>Ensure 'Configure Automatic Updates' is set to 'Enabled'. To establish the recommended configuration via GP, set the following UI path to `Enabled`:
Computer Configuration\Policies\Administrative Templates\Windows Components\Windows Update\Manage end user experience\Configure Automatic Updates
**Note:** This Group Policy path is provided by the Group Policy template `WindowsUpdate.admx/adml` that is included with all versions of the Microsoft Windows Administrative Templates.</t>
  </si>
  <si>
    <t>Ensure 'Configure Automatic Updates: Scheduled install day' is set to '0 - Every day'. To establish the recommended configuration via GP, set the following UI path to `0 - Every day`:
Computer Configuration\Policies\Administrative Templates\Windows Components\Windows Update\Manage end user experience\Configure Automatic Updates: Scheduled install day
**Note:** This Group Policy path is provided by the Group Policy template `WindowsUpdate.admx/adml` that is included with all versions of the Microsoft Windows Administrative Templates.</t>
  </si>
  <si>
    <t>Ensure 'Remove access to “Pause updates” feature' is set to 'Enabled'. To establish the recommended configuration via GP, set the following UI path to `Enabled`:
Computer Configuration\Policies\Administrative Templates\Windows Components\Windows Update\Manage end user experience\Remove access to “Pause updates” feature
**Note:** This Group Policy path is provided by the Group Policy template `WindowsUpdate.admx/adml` that is included with the Microsoft Windows 10 Release 1809 &amp; Server 2019 Administrative Templates (or newer).</t>
  </si>
  <si>
    <t>Ensure 'Manage preview builds' is set to 'Disabled'. To establish the recommended configuration via GP, set the following UI path to `Disabled`:
Computer Configuration\Policies\Administrative Templates\Windows Components\Windows Update\Manage updates offered from Windows Update\Manage preview builds
**Note:** This Group Policy path is provided by the Group Policy template `WindowsUpdate.admx/adml` that is included with the Microsoft Windows 10 Release 1709 Administrative Templates (or newer).</t>
  </si>
  <si>
    <t>Ensure 'Select when Preview Builds and Feature Updates are received' is set to 'Enabled: 180 or more days'. To establish the recommended configuration via GP, set the following UI path to `Enabled: 180 or more days`:
Computer Configuration\Policies\Administrative Templates\Windows Components\Windows Update\Manage updates offered from Windows Update\Select when Preview Builds and Feature Updates are received
**Note:** This Group Policy path is provided by the Group Policy template `WindowsUpdate.admx/adml` that is included with the Microsoft Windows 10 Release 1607 &amp; Server 2016 Administrative Templates (or newer).**Note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</si>
  <si>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Ensure 'Select when Quality Updates are received' is set to 'Enabled: 0 days'. To establish the recommended configuration via GP, set the following UI path to `Enabled:0 days`:
Computer Configuration\Policies\Administrative Templates\Windows Components\Windows Update\Manage updates offered from Windows Update\Select when Quality Updates are received
**Note:** This Group Policy path does not exist by default. An updated Group Policy template (`WindowsUpdate.admx/adml`) is required - it is included with the Microsoft Windows 10 Release 1607 &amp; Server 2016 Administrative Templates (or newer).</t>
  </si>
  <si>
    <t>Ensure 'Turn off toast notifications on the lock screen' is set to 'Enabled'. To establish the recommended configuration via GP, set the following UI path to `Enabled`:
User Configuration\Policies\Administrative Templates\Start Menu and Taskbar\Notifications\Turn off toast notifications on the lock screen
**Note:** This Group Policy path is provided by the Group Policy template `WPN.admx/adml` that is included with the Microsoft Windows 8.0 &amp; Server 2012 (non-R2) Administrative Templates (or newer).</t>
  </si>
  <si>
    <t>Ensure 'Do not preserve zone information in file attachments' is set to 'Disabled'. To establish the recommended configuration via GP, set the following UI path to `Disabled`:
User Configuration\Policies\Administrative Templates\Windows Components\Attachment Manager\Do not preserve zone information in file attachments
**Note:** This Group Policy path is provided by the Group Policy template `AttachmentManager.admx/adml` that is included with all versions of the Microsoft Windows Administrative Templates.</t>
  </si>
  <si>
    <t>Ensure 'Notify antivirus programs when opening attachments' is set to 'Enabled'. To establish the recommended configuration via GP, set the following UI path to `Enabled`:
User Configuration\Policies\Administrative Templates\Windows Components\Attachment Manager\Notify antivirus programs when opening attachments
**Note:** This Group Policy path is provided by the Group Policy template `AttachmentManager.admx/adml` that is included with all versions of the Microsoft Windows Administrative Templates.</t>
  </si>
  <si>
    <t>Ensure 'Configure Windows spotlight on lock screen' is set to 'Disabled'. To establish the recommended configuration via GP, set the following UI path to `Disabled`:
User Configuration\Policies\Administrative Templates\Windows Components\Cloud Content\Configure Windows spotlight on lock screen
**Note:** This Group Policy path is provided by the Group Policy template `CloudContent.admx/adml` that is included with the Microsoft Windows 10 Release 1607 &amp; Server 2016 Administrative Templates (or newer).</t>
  </si>
  <si>
    <t>Ensure 'Do not suggest third-party content in Windows spotlight' is set to 'Enabled'. To establish the recommended configuration via GP, set the following UI path to `Enabled`:
User Configuration\Policies\Administrative Templates\Windows Components\Cloud Content\Do not suggest third-party content in Windows spotlight
**Note:** This Group Policy path is provided by the Group Policy template `CloudContent.admx/adml` that is included with the Microsoft Windows 10 Release 1607 &amp; Server 2016 Administrative Templates (or newer).</t>
  </si>
  <si>
    <t>Ensure 'Turn off Spotlight collection on Desktop' is set to 'Enabled'. To establish the recommended configuration via GP, set the following UI path to `Enabled`:
User Configuration\Policies\Administrative Templates\Windows Components\Cloud Content\Turn off Spotlight collection on Desktop
**Note:** This Group Policy path is provided by the Group Policy template `CloudContent.admx/adml` that is included with the Microsoft Windows 11 Release 21H2 Administrative Templates (or newer).</t>
  </si>
  <si>
    <t>Ensure 'Prevent users from sharing files within their profile.' is set to 'Enabled'. To establish the recommended configuration via GP, set the following UI path to Enabled: 
User Configuration\Policies\Administrative Templates\Windows Components\Network Sharing\Prevent users from sharing files within their profile.
Note: This Group Policy path is provided by the Group Policy template Sharing.admx/adml that is included with all versions of the Microsoft Windows Administrative Templates.</t>
  </si>
  <si>
    <t>Ensure 'Always install with elevated privileges' is set to 'Disabled'. To establish the recommended configuration via GP, set the following UI path to Disabled: 
User Configuration\Policies\Administrative Templates\Windows Components\Windows Installer\Always install with elevated privileges
Note: This Group Policy path is provided by the Group Policy template MSI.admx/adml that is included with all versions of the Microsoft Windows Administrative Templates.</t>
  </si>
  <si>
    <t xml:space="preserve">Ensure 'Microsoft network server: Amount of idle time required before suspending session' is set to '30 or fewer minute(s)'. To establish the recommended configuration via GP, set the following UI path to `30 or fewer minute(s)`:
Computer Configuration\Policies\Windows Settings\Security Settings\Local Policies\Security Options\Microsoft network server: Amount of idle time required before suspending session
</t>
  </si>
  <si>
    <t>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</si>
  <si>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</si>
  <si>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</si>
  <si>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If test case Win10-368 is pass, the preferred value is 0, if Win10-368 is fail it should be 90.</t>
  </si>
  <si>
    <t>The setting Interactive logon: Prompt user to change password before expiration is set to between 5 and 14 days.</t>
  </si>
  <si>
    <t>The setting Interactive logon: Prompt user to change password before expiration is not set to between 5 and 14 days.</t>
  </si>
  <si>
    <t>To establish the recommended configuration via GP, set the following UI path to `3 or fewer invalid login attempt(s), but not 0`:
 ```
Computer Configuration\Policies\Windows Settings\Security Settings\Account Policies\Account Lockout Policy\Account lockout threshold
```</t>
  </si>
  <si>
    <t xml:space="preserve">Ensure 'Account lockout threshold' is set to '3 or fewer invalid logon attempt(s), but not 0'. To establish the recommended configuration via GP, set the following UI path to `3 or fewer invalid login attempt(s), but not 0`: 
Computer Configuration\Policies\Windows Settings\Security Settings\Account Policies\Account Lockout Policy\Account lockout threshold
</t>
  </si>
  <si>
    <t>The setting Audit Security State Change is not set to include Success.</t>
  </si>
  <si>
    <t>The setting Audit Security State Change is set to include Success.</t>
  </si>
  <si>
    <t>Updated to align with CIS Benchmark version 3.0 and IRS Interim Guidance on Authentication</t>
  </si>
  <si>
    <t xml:space="preserve"> ▪ SCSEM Release Date: August 12, 2024</t>
  </si>
  <si>
    <t>To establish the recommended configuration via GP, set the following UI path to `90 or fewer days, but not 0`:
```
Computer Configuration\Policies\Windows Settings\Security Settings\Account Policies\Password Policy\Maximum password age
```</t>
  </si>
  <si>
    <t xml:space="preserve">Ensure 'Maximum password age' is set to '90 or fewer days, but not 0'. To establish the recommended configuration via GP, set the following UI path to `90 or fewer days, but not 0`:
Computer Configuration\Policies\Windows Settings\Security Settings\Account Policies\Password Policy\Maximum password age
</t>
  </si>
  <si>
    <t>The setting Account lockout duration is not set to 15 or more minutes.</t>
  </si>
  <si>
    <t>Employ sufficient multi-factor authentication mechanisms for all local access to the network for all privileged and non-privileged users.</t>
  </si>
  <si>
    <t xml:space="preserve"> ▪ SCSEM Version: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</si>
</sst>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8" x14ac:knownFonts="1">
    <font>
      <sz val="11"/>
      <color indexed="8"/>
      <name val="Calibri"/>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0"/>
      <color indexed="8"/>
      <name val="Arial"/>
      <family val="2"/>
    </font>
    <font>
      <sz val="11"/>
      <color indexed="8"/>
      <name val="Arial"/>
      <family val="2"/>
    </font>
    <font>
      <sz val="10"/>
      <color theme="1" tint="4.9989318521683403E-2"/>
      <name val="Arial"/>
      <family val="2"/>
    </font>
    <font>
      <sz val="11"/>
      <color theme="1" tint="4.9989318521683403E-2"/>
      <name val="Calibri"/>
      <family val="2"/>
    </font>
    <font>
      <sz val="8"/>
      <name val="Calibri"/>
      <family val="2"/>
    </font>
    <font>
      <sz val="10"/>
      <name val="Arial"/>
      <family val="2"/>
    </font>
    <font>
      <b/>
      <sz val="11"/>
      <color rgb="FF000000"/>
      <name val="Calibri"/>
      <family val="2"/>
    </font>
    <font>
      <sz val="10"/>
      <name val="Arial"/>
      <family val="2"/>
    </font>
    <font>
      <sz val="12"/>
      <color rgb="FF000000"/>
      <name val="Calibri"/>
      <family val="2"/>
    </font>
    <font>
      <sz val="11"/>
      <color rgb="FF000000"/>
      <name val="Calibri"/>
      <family val="2"/>
    </font>
    <font>
      <b/>
      <sz val="10"/>
      <color theme="0"/>
      <name val="Arial"/>
      <family val="2"/>
    </font>
    <font>
      <sz val="11"/>
      <color theme="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
      <patternFill patternType="solid">
        <fgColor theme="0" tint="-0.499984740745262"/>
        <bgColor indexed="64"/>
      </patternFill>
    </fill>
    <fill>
      <patternFill patternType="solid">
        <fgColor theme="4"/>
        <bgColor theme="4"/>
      </patternFill>
    </fill>
    <fill>
      <patternFill patternType="solid">
        <fgColor rgb="FFC00000"/>
        <bgColor theme="4"/>
      </patternFill>
    </fill>
    <fill>
      <patternFill patternType="solid">
        <fgColor theme="4" tint="0.79998168889431442"/>
        <bgColor theme="4" tint="0.79998168889431442"/>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right style="thin">
        <color indexed="63"/>
      </right>
      <top/>
      <bottom style="thin">
        <color indexed="63"/>
      </bottom>
      <diagonal/>
    </border>
    <border>
      <left/>
      <right style="thin">
        <color indexed="63"/>
      </right>
      <top/>
      <bottom/>
      <diagonal/>
    </border>
    <border>
      <left style="thin">
        <color indexed="64"/>
      </left>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right style="thin">
        <color indexed="64"/>
      </right>
      <top style="thin">
        <color indexed="64"/>
      </top>
      <bottom style="thin">
        <color indexed="64"/>
      </bottom>
      <diagonal/>
    </border>
  </borders>
  <cellStyleXfs count="11">
    <xf numFmtId="0" fontId="0" fillId="0" borderId="0" applyFill="0" applyProtection="0"/>
    <xf numFmtId="0" fontId="4" fillId="0" borderId="0"/>
    <xf numFmtId="0" fontId="3" fillId="0" borderId="0" applyFill="0" applyProtection="0"/>
    <xf numFmtId="0" fontId="4" fillId="0" borderId="0"/>
    <xf numFmtId="0" fontId="4" fillId="0" borderId="0"/>
    <xf numFmtId="0" fontId="2" fillId="0" borderId="0"/>
    <xf numFmtId="0" fontId="4" fillId="0" borderId="0"/>
    <xf numFmtId="0" fontId="4" fillId="0" borderId="0"/>
    <xf numFmtId="0" fontId="21" fillId="0" borderId="0"/>
    <xf numFmtId="0" fontId="25" fillId="0" borderId="0"/>
    <xf numFmtId="0" fontId="1" fillId="0" borderId="0"/>
  </cellStyleXfs>
  <cellXfs count="313">
    <xf numFmtId="0" fontId="0" fillId="0" borderId="0" xfId="0" applyFill="1" applyProtection="1"/>
    <xf numFmtId="0" fontId="3" fillId="0" borderId="0" xfId="2" applyProtection="1"/>
    <xf numFmtId="0" fontId="3" fillId="3" borderId="0" xfId="2" applyFill="1" applyProtection="1"/>
    <xf numFmtId="0" fontId="4" fillId="3" borderId="0" xfId="2" applyFont="1" applyFill="1" applyAlignment="1">
      <alignment vertical="center"/>
    </xf>
    <xf numFmtId="0" fontId="3" fillId="3" borderId="5" xfId="2" applyFill="1" applyBorder="1" applyProtection="1"/>
    <xf numFmtId="0" fontId="3" fillId="6" borderId="6" xfId="2" applyFill="1" applyBorder="1" applyAlignment="1" applyProtection="1">
      <alignment vertical="top"/>
    </xf>
    <xf numFmtId="0" fontId="3" fillId="6" borderId="7" xfId="2" applyFill="1" applyBorder="1" applyAlignment="1" applyProtection="1">
      <alignment vertical="top"/>
    </xf>
    <xf numFmtId="0" fontId="3" fillId="6" borderId="8" xfId="2" applyFill="1" applyBorder="1" applyAlignment="1" applyProtection="1">
      <alignment vertical="top"/>
    </xf>
    <xf numFmtId="0" fontId="3" fillId="6" borderId="5" xfId="2" applyFill="1" applyBorder="1" applyAlignment="1" applyProtection="1">
      <alignment vertical="top"/>
    </xf>
    <xf numFmtId="0" fontId="3" fillId="6" borderId="0" xfId="2" applyFill="1" applyAlignment="1" applyProtection="1">
      <alignment vertical="top"/>
    </xf>
    <xf numFmtId="0" fontId="4" fillId="6" borderId="9" xfId="2" applyFont="1" applyFill="1" applyBorder="1" applyAlignment="1" applyProtection="1">
      <alignment vertical="top"/>
    </xf>
    <xf numFmtId="0" fontId="4" fillId="7" borderId="6" xfId="2" applyFont="1" applyFill="1" applyBorder="1" applyProtection="1"/>
    <xf numFmtId="0" fontId="4" fillId="7" borderId="7" xfId="2" applyFont="1" applyFill="1" applyBorder="1" applyProtection="1"/>
    <xf numFmtId="0" fontId="3" fillId="7" borderId="8" xfId="2" applyFill="1" applyBorder="1" applyProtection="1"/>
    <xf numFmtId="0" fontId="4" fillId="7" borderId="5" xfId="2" applyFont="1" applyFill="1" applyBorder="1" applyProtection="1"/>
    <xf numFmtId="0" fontId="4" fillId="7" borderId="0" xfId="2" applyFont="1" applyFill="1" applyProtection="1"/>
    <xf numFmtId="0" fontId="5" fillId="7" borderId="9" xfId="2" applyFont="1" applyFill="1" applyBorder="1" applyProtection="1"/>
    <xf numFmtId="0" fontId="7" fillId="7" borderId="5" xfId="2" applyFont="1" applyFill="1" applyBorder="1" applyProtection="1"/>
    <xf numFmtId="0" fontId="7" fillId="7" borderId="0" xfId="2" applyFont="1" applyFill="1" applyProtection="1"/>
    <xf numFmtId="0" fontId="8" fillId="7" borderId="9" xfId="2" applyFont="1" applyFill="1" applyBorder="1" applyProtection="1"/>
    <xf numFmtId="0" fontId="3" fillId="0" borderId="0" xfId="2" applyFill="1" applyProtection="1"/>
    <xf numFmtId="0" fontId="6" fillId="8" borderId="5" xfId="2" applyFont="1" applyFill="1" applyBorder="1" applyAlignment="1" applyProtection="1">
      <alignment vertical="top"/>
    </xf>
    <xf numFmtId="0" fontId="6" fillId="8" borderId="0" xfId="2" applyFont="1" applyFill="1" applyAlignment="1" applyProtection="1">
      <alignment vertical="top"/>
    </xf>
    <xf numFmtId="0" fontId="6" fillId="8" borderId="11" xfId="2" applyFont="1" applyFill="1" applyBorder="1" applyAlignment="1" applyProtection="1">
      <alignment vertical="top"/>
    </xf>
    <xf numFmtId="0" fontId="4" fillId="3" borderId="13" xfId="2" applyFont="1" applyFill="1" applyBorder="1" applyAlignment="1" applyProtection="1">
      <alignment vertical="top"/>
    </xf>
    <xf numFmtId="0" fontId="4" fillId="3" borderId="7" xfId="2" applyFont="1" applyFill="1" applyBorder="1" applyAlignment="1" applyProtection="1">
      <alignment vertical="top"/>
    </xf>
    <xf numFmtId="0" fontId="4" fillId="3" borderId="8" xfId="2" applyFont="1" applyFill="1" applyBorder="1" applyAlignment="1" applyProtection="1">
      <alignment vertical="top"/>
    </xf>
    <xf numFmtId="0" fontId="6" fillId="8" borderId="13" xfId="2" applyFont="1" applyFill="1" applyBorder="1" applyAlignment="1" applyProtection="1">
      <alignment vertical="top"/>
    </xf>
    <xf numFmtId="0" fontId="6" fillId="8" borderId="7" xfId="2" applyFont="1" applyFill="1" applyBorder="1" applyAlignment="1" applyProtection="1">
      <alignment vertical="top"/>
    </xf>
    <xf numFmtId="0" fontId="6" fillId="8" borderId="8" xfId="2" applyFont="1" applyFill="1" applyBorder="1" applyAlignment="1" applyProtection="1">
      <alignment vertical="top"/>
    </xf>
    <xf numFmtId="0" fontId="4" fillId="3" borderId="14" xfId="2" applyFont="1" applyFill="1" applyBorder="1" applyAlignment="1" applyProtection="1">
      <alignment vertical="top"/>
    </xf>
    <xf numFmtId="0" fontId="4" fillId="3" borderId="0" xfId="2" applyFont="1" applyFill="1" applyAlignment="1" applyProtection="1">
      <alignment vertical="top"/>
    </xf>
    <xf numFmtId="0" fontId="4" fillId="3" borderId="9" xfId="2" applyFont="1" applyFill="1" applyBorder="1" applyAlignment="1" applyProtection="1">
      <alignment vertical="top"/>
    </xf>
    <xf numFmtId="0" fontId="6" fillId="8" borderId="14" xfId="2" applyFont="1" applyFill="1" applyBorder="1" applyAlignment="1" applyProtection="1">
      <alignment vertical="top"/>
    </xf>
    <xf numFmtId="0" fontId="6" fillId="8" borderId="9" xfId="2" applyFont="1" applyFill="1" applyBorder="1" applyAlignment="1" applyProtection="1">
      <alignment vertical="top"/>
    </xf>
    <xf numFmtId="0" fontId="4" fillId="0" borderId="0" xfId="2" applyFont="1" applyFill="1" applyProtection="1"/>
    <xf numFmtId="0" fontId="3" fillId="0" borderId="0" xfId="2"/>
    <xf numFmtId="49" fontId="3" fillId="0" borderId="0" xfId="2" applyNumberFormat="1"/>
    <xf numFmtId="0" fontId="3" fillId="0" borderId="0" xfId="2" applyFill="1"/>
    <xf numFmtId="0" fontId="0" fillId="0" borderId="0" xfId="0" applyProtection="1"/>
    <xf numFmtId="0" fontId="12" fillId="0" borderId="0" xfId="0" applyFont="1" applyProtection="1"/>
    <xf numFmtId="0" fontId="3" fillId="3" borderId="0" xfId="0" applyFont="1" applyFill="1" applyProtection="1"/>
    <xf numFmtId="0" fontId="0" fillId="3" borderId="0" xfId="0" applyFill="1"/>
    <xf numFmtId="0" fontId="4" fillId="3" borderId="0" xfId="0" applyFont="1" applyFill="1" applyAlignment="1">
      <alignment vertical="top"/>
    </xf>
    <xf numFmtId="0" fontId="6" fillId="3" borderId="11" xfId="0" applyFont="1" applyFill="1" applyBorder="1"/>
    <xf numFmtId="0" fontId="9" fillId="3" borderId="11" xfId="0" applyFont="1" applyFill="1" applyBorder="1" applyAlignment="1">
      <alignment vertical="top"/>
    </xf>
    <xf numFmtId="0" fontId="0" fillId="2" borderId="10" xfId="0" applyFill="1" applyBorder="1" applyAlignment="1">
      <alignment vertical="center"/>
    </xf>
    <xf numFmtId="0" fontId="6" fillId="6" borderId="10" xfId="0" applyFont="1" applyFill="1" applyBorder="1" applyAlignment="1">
      <alignment vertical="center"/>
    </xf>
    <xf numFmtId="0" fontId="0" fillId="2" borderId="4" xfId="0" applyFill="1" applyBorder="1" applyAlignment="1">
      <alignment vertical="center"/>
    </xf>
    <xf numFmtId="0" fontId="9" fillId="3" borderId="1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Fill="1" applyBorder="1" applyAlignment="1">
      <alignment horizontal="center" vertical="center"/>
    </xf>
    <xf numFmtId="0" fontId="6" fillId="3" borderId="0" xfId="0" applyFont="1" applyFill="1"/>
    <xf numFmtId="0" fontId="9" fillId="3" borderId="0" xfId="0" applyFont="1" applyFill="1" applyAlignment="1">
      <alignment vertical="top"/>
    </xf>
    <xf numFmtId="0" fontId="0" fillId="3" borderId="11" xfId="0" applyFill="1" applyBorder="1"/>
    <xf numFmtId="0" fontId="10" fillId="4" borderId="2" xfId="0" applyFont="1" applyFill="1" applyBorder="1" applyAlignment="1">
      <alignment horizontal="center" vertical="center"/>
    </xf>
    <xf numFmtId="0" fontId="10" fillId="3" borderId="0" xfId="0" applyFont="1" applyFill="1" applyAlignment="1">
      <alignment horizontal="center" vertical="center"/>
    </xf>
    <xf numFmtId="0" fontId="9" fillId="3" borderId="0" xfId="0" applyFont="1" applyFill="1" applyAlignment="1">
      <alignment vertical="top" wrapText="1"/>
    </xf>
    <xf numFmtId="0" fontId="4"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xf numFmtId="0" fontId="0" fillId="3" borderId="3" xfId="0" applyFill="1" applyBorder="1"/>
    <xf numFmtId="0" fontId="0" fillId="3" borderId="10" xfId="0" applyFill="1" applyBorder="1"/>
    <xf numFmtId="0" fontId="9" fillId="3" borderId="10" xfId="0" applyFont="1" applyFill="1" applyBorder="1" applyAlignment="1">
      <alignment vertical="top" wrapText="1"/>
    </xf>
    <xf numFmtId="0" fontId="4" fillId="0" borderId="0" xfId="4"/>
    <xf numFmtId="0" fontId="6" fillId="8" borderId="3" xfId="0" applyFont="1" applyFill="1" applyBorder="1" applyAlignment="1" applyProtection="1">
      <alignment vertical="top"/>
    </xf>
    <xf numFmtId="0" fontId="6" fillId="8" borderId="10" xfId="0" applyFont="1" applyFill="1" applyBorder="1" applyAlignment="1" applyProtection="1">
      <alignment vertical="top"/>
    </xf>
    <xf numFmtId="0" fontId="6" fillId="8" borderId="4" xfId="0" applyFont="1" applyFill="1" applyBorder="1" applyAlignment="1" applyProtection="1">
      <alignment vertical="top"/>
    </xf>
    <xf numFmtId="0" fontId="0" fillId="3" borderId="5" xfId="0" applyFill="1" applyBorder="1"/>
    <xf numFmtId="0" fontId="14" fillId="3" borderId="0" xfId="0" applyFont="1" applyFill="1"/>
    <xf numFmtId="0" fontId="15" fillId="3" borderId="0" xfId="0" applyFont="1" applyFill="1"/>
    <xf numFmtId="0" fontId="0" fillId="3" borderId="0" xfId="0" applyFill="1" applyAlignment="1">
      <alignment vertical="center"/>
    </xf>
    <xf numFmtId="0" fontId="0" fillId="3" borderId="4" xfId="0" applyFill="1" applyBorder="1"/>
    <xf numFmtId="0" fontId="4" fillId="3" borderId="11" xfId="0" applyFont="1" applyFill="1" applyBorder="1" applyAlignment="1">
      <alignment vertical="center"/>
    </xf>
    <xf numFmtId="0" fontId="4" fillId="3" borderId="3" xfId="0" applyFont="1" applyFill="1" applyBorder="1" applyAlignment="1">
      <alignment vertical="top"/>
    </xf>
    <xf numFmtId="0" fontId="4" fillId="3" borderId="10" xfId="0" applyFont="1" applyFill="1" applyBorder="1" applyAlignment="1">
      <alignment vertical="top"/>
    </xf>
    <xf numFmtId="0" fontId="17" fillId="3" borderId="0" xfId="0" applyFont="1" applyFill="1"/>
    <xf numFmtId="0" fontId="4" fillId="3" borderId="0" xfId="4" applyFill="1"/>
    <xf numFmtId="0" fontId="6" fillId="5" borderId="15" xfId="0" applyFont="1" applyFill="1" applyBorder="1" applyAlignment="1">
      <alignment vertical="center"/>
    </xf>
    <xf numFmtId="0" fontId="6" fillId="6" borderId="15" xfId="0" applyFont="1" applyFill="1" applyBorder="1"/>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6" fillId="6" borderId="15" xfId="0" applyFont="1" applyFill="1" applyBorder="1" applyAlignment="1">
      <alignment vertical="center"/>
    </xf>
    <xf numFmtId="0" fontId="4" fillId="3" borderId="15" xfId="0" applyFont="1" applyFill="1" applyBorder="1" applyAlignment="1">
      <alignment vertical="center"/>
    </xf>
    <xf numFmtId="0" fontId="6" fillId="8" borderId="15" xfId="2" applyFont="1" applyFill="1" applyBorder="1" applyAlignment="1" applyProtection="1">
      <alignment vertical="top"/>
    </xf>
    <xf numFmtId="0" fontId="6" fillId="8" borderId="18" xfId="2" applyFont="1" applyFill="1" applyBorder="1" applyAlignment="1" applyProtection="1">
      <alignment vertical="top"/>
    </xf>
    <xf numFmtId="0" fontId="4" fillId="3" borderId="19" xfId="2" applyFont="1" applyFill="1" applyBorder="1" applyAlignment="1" applyProtection="1">
      <alignment horizontal="left" vertical="top"/>
    </xf>
    <xf numFmtId="0" fontId="11" fillId="8" borderId="15" xfId="2" applyFont="1" applyFill="1" applyBorder="1" applyAlignment="1" applyProtection="1">
      <alignment vertical="top"/>
    </xf>
    <xf numFmtId="0" fontId="21" fillId="0" borderId="0" xfId="8"/>
    <xf numFmtId="0" fontId="23" fillId="0" borderId="0" xfId="0" applyFont="1" applyFill="1" applyProtection="1"/>
    <xf numFmtId="14" fontId="23" fillId="0" borderId="0" xfId="0" applyNumberFormat="1" applyFont="1" applyFill="1" applyProtection="1"/>
    <xf numFmtId="0" fontId="24" fillId="11" borderId="2" xfId="0" applyFont="1" applyFill="1" applyBorder="1" applyAlignment="1" applyProtection="1">
      <alignment wrapText="1"/>
    </xf>
    <xf numFmtId="0" fontId="24" fillId="11" borderId="4" xfId="0" applyFont="1" applyFill="1" applyBorder="1" applyAlignment="1" applyProtection="1">
      <alignment wrapText="1"/>
    </xf>
    <xf numFmtId="0" fontId="8" fillId="7" borderId="20" xfId="2" applyFont="1" applyFill="1" applyBorder="1" applyProtection="1"/>
    <xf numFmtId="0" fontId="4" fillId="7" borderId="21" xfId="2" applyFont="1" applyFill="1" applyBorder="1" applyProtection="1"/>
    <xf numFmtId="0" fontId="4" fillId="7" borderId="22" xfId="2" applyFont="1" applyFill="1" applyBorder="1" applyProtection="1"/>
    <xf numFmtId="0" fontId="6" fillId="6" borderId="20" xfId="2" applyFont="1" applyFill="1" applyBorder="1" applyAlignment="1" applyProtection="1">
      <alignment vertical="center"/>
    </xf>
    <xf numFmtId="0" fontId="6" fillId="6" borderId="21" xfId="2" applyFont="1" applyFill="1" applyBorder="1" applyAlignment="1" applyProtection="1">
      <alignment vertical="center"/>
    </xf>
    <xf numFmtId="0" fontId="6" fillId="6" borderId="22" xfId="2" applyFont="1" applyFill="1" applyBorder="1" applyAlignment="1" applyProtection="1">
      <alignment vertical="center"/>
    </xf>
    <xf numFmtId="0" fontId="6" fillId="5" borderId="23" xfId="2" applyFont="1" applyFill="1" applyBorder="1" applyAlignment="1" applyProtection="1">
      <alignment vertical="center"/>
    </xf>
    <xf numFmtId="0" fontId="6" fillId="3" borderId="24" xfId="2" applyFont="1" applyFill="1" applyBorder="1" applyAlignment="1" applyProtection="1">
      <alignment vertical="center"/>
    </xf>
    <xf numFmtId="0" fontId="4" fillId="0" borderId="25" xfId="0" applyFont="1" applyBorder="1" applyAlignment="1" applyProtection="1">
      <alignment horizontal="left" vertical="top" wrapText="1"/>
      <protection locked="0"/>
    </xf>
    <xf numFmtId="14" fontId="4" fillId="0" borderId="25" xfId="0" quotePrefix="1" applyNumberFormat="1" applyFont="1" applyBorder="1" applyAlignment="1" applyProtection="1">
      <alignment horizontal="left" vertical="top" wrapText="1"/>
      <protection locked="0"/>
    </xf>
    <xf numFmtId="165" fontId="4" fillId="0" borderId="25" xfId="0" applyNumberFormat="1" applyFont="1" applyBorder="1" applyAlignment="1" applyProtection="1">
      <alignment horizontal="left" vertical="top" wrapText="1"/>
      <protection locked="0"/>
    </xf>
    <xf numFmtId="0" fontId="6" fillId="0" borderId="24" xfId="0" applyFont="1" applyBorder="1" applyAlignment="1" applyProtection="1">
      <alignment vertical="center"/>
    </xf>
    <xf numFmtId="0" fontId="3" fillId="4" borderId="23" xfId="2" applyFill="1" applyBorder="1" applyAlignment="1" applyProtection="1">
      <alignment vertical="center"/>
    </xf>
    <xf numFmtId="0" fontId="5" fillId="3" borderId="23" xfId="2" applyFont="1" applyFill="1" applyBorder="1" applyAlignment="1" applyProtection="1">
      <alignment vertical="center" wrapText="1"/>
    </xf>
    <xf numFmtId="0" fontId="5" fillId="0" borderId="23" xfId="2" applyFont="1" applyBorder="1" applyAlignment="1" applyProtection="1">
      <alignment horizontal="left" vertical="top" wrapText="1"/>
      <protection locked="0"/>
    </xf>
    <xf numFmtId="164" fontId="5" fillId="3" borderId="23" xfId="2" applyNumberFormat="1" applyFont="1" applyFill="1" applyBorder="1" applyAlignment="1" applyProtection="1">
      <alignment vertical="center" wrapText="1"/>
    </xf>
    <xf numFmtId="164" fontId="5" fillId="0" borderId="23" xfId="2" applyNumberFormat="1" applyFont="1" applyBorder="1" applyAlignment="1" applyProtection="1">
      <alignment horizontal="left" vertical="top" wrapText="1"/>
      <protection locked="0"/>
    </xf>
    <xf numFmtId="0" fontId="6" fillId="5" borderId="26" xfId="0" applyFont="1" applyFill="1" applyBorder="1"/>
    <xf numFmtId="0" fontId="0" fillId="3" borderId="27" xfId="0" applyFill="1" applyBorder="1"/>
    <xf numFmtId="0" fontId="6" fillId="4" borderId="26" xfId="0" applyFont="1" applyFill="1" applyBorder="1" applyAlignment="1">
      <alignment vertical="center"/>
    </xf>
    <xf numFmtId="0" fontId="6" fillId="6" borderId="28" xfId="0" applyFont="1" applyFill="1" applyBorder="1" applyAlignment="1">
      <alignment vertical="center"/>
    </xf>
    <xf numFmtId="0" fontId="6" fillId="6" borderId="29" xfId="0" applyFont="1" applyFill="1" applyBorder="1" applyAlignment="1">
      <alignment vertical="center"/>
    </xf>
    <xf numFmtId="0" fontId="6" fillId="6" borderId="30" xfId="0" applyFont="1" applyFill="1" applyBorder="1" applyAlignment="1">
      <alignment vertical="center"/>
    </xf>
    <xf numFmtId="0" fontId="4" fillId="4" borderId="31" xfId="0" applyFont="1" applyFill="1" applyBorder="1" applyAlignment="1">
      <alignment vertical="center"/>
    </xf>
    <xf numFmtId="0" fontId="0" fillId="4" borderId="24" xfId="0" applyFill="1" applyBorder="1" applyAlignment="1">
      <alignment vertical="center"/>
    </xf>
    <xf numFmtId="0" fontId="10" fillId="4" borderId="25" xfId="0" applyFont="1" applyFill="1" applyBorder="1" applyAlignment="1">
      <alignment horizontal="center" vertical="center"/>
    </xf>
    <xf numFmtId="0" fontId="6" fillId="3" borderId="32" xfId="0" applyFont="1" applyFill="1" applyBorder="1" applyAlignment="1">
      <alignment vertical="center"/>
    </xf>
    <xf numFmtId="0" fontId="6" fillId="3" borderId="33" xfId="0" applyFont="1" applyFill="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6" fillId="6" borderId="26" xfId="0" applyFont="1" applyFill="1" applyBorder="1" applyAlignment="1">
      <alignment vertical="center"/>
    </xf>
    <xf numFmtId="0" fontId="4" fillId="3" borderId="26" xfId="0" applyFont="1" applyFill="1" applyBorder="1" applyAlignment="1">
      <alignment vertical="center"/>
    </xf>
    <xf numFmtId="0" fontId="6" fillId="5" borderId="24" xfId="2" applyFont="1" applyFill="1" applyBorder="1" applyProtection="1"/>
    <xf numFmtId="0" fontId="6" fillId="4" borderId="20" xfId="2" applyFont="1" applyFill="1" applyBorder="1" applyAlignment="1" applyProtection="1">
      <alignment vertical="center"/>
    </xf>
    <xf numFmtId="0" fontId="6" fillId="4" borderId="21" xfId="2" applyFont="1" applyFill="1" applyBorder="1" applyAlignment="1" applyProtection="1">
      <alignment vertical="center"/>
    </xf>
    <xf numFmtId="0" fontId="6" fillId="4" borderId="36" xfId="2" applyFont="1" applyFill="1" applyBorder="1" applyAlignment="1" applyProtection="1">
      <alignment vertical="center"/>
    </xf>
    <xf numFmtId="0" fontId="6" fillId="4" borderId="24" xfId="2" applyFont="1" applyFill="1" applyBorder="1" applyAlignment="1" applyProtection="1">
      <alignment vertical="center"/>
    </xf>
    <xf numFmtId="0" fontId="6" fillId="8" borderId="20" xfId="2" applyFont="1" applyFill="1" applyBorder="1" applyAlignment="1" applyProtection="1">
      <alignment vertical="top"/>
    </xf>
    <xf numFmtId="0" fontId="6" fillId="8" borderId="21" xfId="2" applyFont="1" applyFill="1" applyBorder="1" applyAlignment="1" applyProtection="1">
      <alignment vertical="top"/>
    </xf>
    <xf numFmtId="0" fontId="6" fillId="8" borderId="36" xfId="2" applyFont="1" applyFill="1" applyBorder="1" applyAlignment="1" applyProtection="1">
      <alignment vertical="top"/>
    </xf>
    <xf numFmtId="0" fontId="4" fillId="3" borderId="20" xfId="2" applyFont="1" applyFill="1" applyBorder="1" applyAlignment="1" applyProtection="1">
      <alignment vertical="top"/>
    </xf>
    <xf numFmtId="0" fontId="4" fillId="3" borderId="21" xfId="2" applyFont="1" applyFill="1" applyBorder="1" applyAlignment="1" applyProtection="1">
      <alignment vertical="top"/>
    </xf>
    <xf numFmtId="0" fontId="4" fillId="3" borderId="36" xfId="2" applyFont="1" applyFill="1" applyBorder="1" applyAlignment="1" applyProtection="1">
      <alignment vertical="top"/>
    </xf>
    <xf numFmtId="0" fontId="6" fillId="8" borderId="24" xfId="2" applyFont="1" applyFill="1" applyBorder="1" applyAlignment="1" applyProtection="1">
      <alignment vertical="top"/>
    </xf>
    <xf numFmtId="0" fontId="4" fillId="3" borderId="24" xfId="2" applyFont="1" applyFill="1" applyBorder="1" applyAlignment="1" applyProtection="1">
      <alignment vertical="top"/>
    </xf>
    <xf numFmtId="0" fontId="6" fillId="8" borderId="26" xfId="2" applyFont="1" applyFill="1" applyBorder="1" applyAlignment="1" applyProtection="1">
      <alignment vertical="top"/>
    </xf>
    <xf numFmtId="0" fontId="4" fillId="3" borderId="26" xfId="2" applyFont="1" applyFill="1" applyBorder="1" applyAlignment="1" applyProtection="1">
      <alignment horizontal="left" vertical="top"/>
    </xf>
    <xf numFmtId="0" fontId="6" fillId="8" borderId="27" xfId="2" applyFont="1" applyFill="1" applyBorder="1" applyAlignment="1" applyProtection="1">
      <alignment vertical="top"/>
    </xf>
    <xf numFmtId="0" fontId="6" fillId="8" borderId="27" xfId="0" applyFont="1" applyFill="1" applyBorder="1" applyAlignment="1" applyProtection="1">
      <alignment vertical="top"/>
    </xf>
    <xf numFmtId="0" fontId="6" fillId="5" borderId="39" xfId="2" applyFont="1" applyFill="1" applyBorder="1" applyAlignment="1" applyProtection="1">
      <alignment vertical="center"/>
    </xf>
    <xf numFmtId="0" fontId="6" fillId="5" borderId="40" xfId="2" applyFont="1" applyFill="1" applyBorder="1" applyAlignment="1" applyProtection="1">
      <alignment vertical="center"/>
    </xf>
    <xf numFmtId="0" fontId="6" fillId="3" borderId="39" xfId="2" applyFont="1" applyFill="1" applyBorder="1" applyAlignment="1" applyProtection="1">
      <alignment vertical="center"/>
    </xf>
    <xf numFmtId="0" fontId="6" fillId="0" borderId="39" xfId="0" applyFont="1" applyBorder="1" applyAlignment="1" applyProtection="1">
      <alignment vertical="center"/>
    </xf>
    <xf numFmtId="0" fontId="3" fillId="4" borderId="39" xfId="2" applyFill="1" applyBorder="1" applyAlignment="1" applyProtection="1">
      <alignment vertical="center"/>
    </xf>
    <xf numFmtId="0" fontId="3" fillId="4" borderId="40" xfId="2" applyFill="1" applyBorder="1" applyAlignment="1" applyProtection="1">
      <alignment vertical="center"/>
    </xf>
    <xf numFmtId="0" fontId="6" fillId="5" borderId="42" xfId="0" applyFont="1" applyFill="1" applyBorder="1"/>
    <xf numFmtId="0" fontId="6" fillId="3" borderId="37" xfId="0" applyFont="1" applyFill="1" applyBorder="1" applyAlignment="1">
      <alignment vertical="center"/>
    </xf>
    <xf numFmtId="0" fontId="6" fillId="3" borderId="38" xfId="0" applyFont="1" applyFill="1" applyBorder="1" applyAlignment="1">
      <alignment vertical="center"/>
    </xf>
    <xf numFmtId="0" fontId="0" fillId="3" borderId="37" xfId="0" applyFill="1" applyBorder="1"/>
    <xf numFmtId="0" fontId="0" fillId="3" borderId="38" xfId="0" applyFill="1" applyBorder="1"/>
    <xf numFmtId="0" fontId="6" fillId="4" borderId="37" xfId="0" applyFont="1" applyFill="1" applyBorder="1"/>
    <xf numFmtId="0" fontId="6" fillId="4" borderId="42" xfId="0" applyFont="1" applyFill="1" applyBorder="1" applyAlignment="1">
      <alignment vertical="center"/>
    </xf>
    <xf numFmtId="0" fontId="10" fillId="4" borderId="41" xfId="0" applyFont="1" applyFill="1" applyBorder="1" applyAlignment="1">
      <alignment horizontal="center" vertical="center"/>
    </xf>
    <xf numFmtId="0" fontId="6" fillId="6" borderId="42" xfId="0" applyFont="1" applyFill="1" applyBorder="1" applyAlignment="1">
      <alignment vertical="center"/>
    </xf>
    <xf numFmtId="2" fontId="6" fillId="0" borderId="42" xfId="0" applyNumberFormat="1" applyFont="1" applyBorder="1" applyAlignment="1">
      <alignment horizontal="center" vertical="center"/>
    </xf>
    <xf numFmtId="0" fontId="6" fillId="5" borderId="39" xfId="2" applyFont="1" applyFill="1" applyBorder="1" applyProtection="1"/>
    <xf numFmtId="0" fontId="6" fillId="5" borderId="40" xfId="2" applyFont="1" applyFill="1" applyBorder="1" applyProtection="1"/>
    <xf numFmtId="0" fontId="6" fillId="4" borderId="39" xfId="2" applyFont="1" applyFill="1" applyBorder="1" applyAlignment="1" applyProtection="1">
      <alignment vertical="center"/>
    </xf>
    <xf numFmtId="0" fontId="6" fillId="4" borderId="40" xfId="2" applyFont="1" applyFill="1" applyBorder="1" applyAlignment="1" applyProtection="1">
      <alignment vertical="center"/>
    </xf>
    <xf numFmtId="0" fontId="6" fillId="8" borderId="39" xfId="2" applyFont="1" applyFill="1" applyBorder="1" applyAlignment="1" applyProtection="1">
      <alignment vertical="top"/>
    </xf>
    <xf numFmtId="0" fontId="6" fillId="8" borderId="40" xfId="2" applyFont="1" applyFill="1" applyBorder="1" applyAlignment="1" applyProtection="1">
      <alignment vertical="top"/>
    </xf>
    <xf numFmtId="0" fontId="4" fillId="3" borderId="39" xfId="2" applyFont="1" applyFill="1" applyBorder="1" applyAlignment="1" applyProtection="1">
      <alignment vertical="top"/>
    </xf>
    <xf numFmtId="0" fontId="4" fillId="3" borderId="40" xfId="2" applyFont="1" applyFill="1" applyBorder="1" applyAlignment="1" applyProtection="1">
      <alignment vertical="top"/>
    </xf>
    <xf numFmtId="0" fontId="4" fillId="3" borderId="42" xfId="2" applyFont="1" applyFill="1" applyBorder="1" applyAlignment="1" applyProtection="1">
      <alignment horizontal="left" vertical="top"/>
    </xf>
    <xf numFmtId="0" fontId="11" fillId="8" borderId="37" xfId="2" applyFont="1" applyFill="1" applyBorder="1" applyAlignment="1" applyProtection="1">
      <alignment vertical="top"/>
    </xf>
    <xf numFmtId="0" fontId="6" fillId="8" borderId="38" xfId="2" applyFont="1" applyFill="1" applyBorder="1" applyAlignment="1" applyProtection="1">
      <alignment vertical="top"/>
    </xf>
    <xf numFmtId="0" fontId="6" fillId="8" borderId="42" xfId="2" applyFont="1" applyFill="1" applyBorder="1" applyAlignment="1" applyProtection="1">
      <alignment vertical="top"/>
    </xf>
    <xf numFmtId="0" fontId="11" fillId="8" borderId="37" xfId="0" applyFont="1" applyFill="1" applyBorder="1" applyAlignment="1" applyProtection="1">
      <alignment vertical="top"/>
    </xf>
    <xf numFmtId="0" fontId="6" fillId="8" borderId="38" xfId="0" applyFont="1" applyFill="1" applyBorder="1" applyAlignment="1" applyProtection="1">
      <alignment vertical="top"/>
    </xf>
    <xf numFmtId="0" fontId="6" fillId="5" borderId="43" xfId="8" applyFont="1" applyFill="1" applyBorder="1"/>
    <xf numFmtId="0" fontId="6" fillId="5" borderId="44" xfId="8" applyFont="1" applyFill="1" applyBorder="1"/>
    <xf numFmtId="0" fontId="6" fillId="4" borderId="45" xfId="8" applyFont="1" applyFill="1" applyBorder="1" applyAlignment="1">
      <alignment horizontal="left" vertical="center" wrapText="1"/>
    </xf>
    <xf numFmtId="166" fontId="21" fillId="0" borderId="45" xfId="8" applyNumberFormat="1" applyBorder="1" applyAlignment="1">
      <alignment horizontal="left" vertical="top"/>
    </xf>
    <xf numFmtId="0" fontId="16" fillId="9" borderId="46" xfId="8" applyFont="1" applyFill="1" applyBorder="1" applyAlignment="1">
      <alignment horizontal="left" vertical="top" wrapText="1"/>
    </xf>
    <xf numFmtId="14" fontId="21" fillId="0" borderId="45" xfId="8" applyNumberFormat="1" applyBorder="1" applyAlignment="1">
      <alignment horizontal="left" vertical="top"/>
    </xf>
    <xf numFmtId="14" fontId="4" fillId="0" borderId="43" xfId="8" applyNumberFormat="1" applyFont="1" applyBorder="1" applyAlignment="1">
      <alignment horizontal="left" vertical="top"/>
    </xf>
    <xf numFmtId="0" fontId="6" fillId="5" borderId="43" xfId="2" applyFont="1" applyFill="1" applyBorder="1"/>
    <xf numFmtId="0" fontId="6" fillId="5" borderId="44" xfId="2" applyFont="1" applyFill="1" applyBorder="1"/>
    <xf numFmtId="49" fontId="6" fillId="5" borderId="44" xfId="2" applyNumberFormat="1" applyFont="1" applyFill="1" applyBorder="1"/>
    <xf numFmtId="0" fontId="6" fillId="4" borderId="47" xfId="2" applyFont="1" applyFill="1" applyBorder="1" applyAlignment="1">
      <alignment horizontal="left" vertical="center" wrapText="1"/>
    </xf>
    <xf numFmtId="49" fontId="6" fillId="4" borderId="47" xfId="2" applyNumberFormat="1" applyFont="1" applyFill="1" applyBorder="1" applyAlignment="1">
      <alignment horizontal="left" vertical="center" wrapText="1"/>
    </xf>
    <xf numFmtId="166" fontId="4" fillId="0" borderId="46" xfId="1" applyNumberFormat="1" applyBorder="1" applyAlignment="1">
      <alignment horizontal="left" vertical="top" wrapText="1"/>
    </xf>
    <xf numFmtId="14" fontId="16" fillId="0" borderId="43" xfId="0" applyNumberFormat="1" applyFont="1" applyBorder="1" applyAlignment="1">
      <alignment horizontal="left" vertical="top" wrapText="1"/>
    </xf>
    <xf numFmtId="49" fontId="4" fillId="0" borderId="46" xfId="1" applyNumberFormat="1" applyBorder="1" applyAlignment="1">
      <alignment horizontal="left" vertical="top" wrapText="1"/>
    </xf>
    <xf numFmtId="0" fontId="4" fillId="0" borderId="46" xfId="2" applyFont="1" applyBorder="1" applyAlignment="1">
      <alignment horizontal="left" vertical="top"/>
    </xf>
    <xf numFmtId="166" fontId="16" fillId="0" borderId="45" xfId="0" applyNumberFormat="1" applyFont="1" applyBorder="1" applyAlignment="1">
      <alignment horizontal="left" vertical="top" wrapText="1"/>
    </xf>
    <xf numFmtId="0" fontId="4" fillId="0" borderId="45" xfId="0" applyFont="1" applyBorder="1" applyAlignment="1">
      <alignment horizontal="left" vertical="top" wrapText="1"/>
    </xf>
    <xf numFmtId="0" fontId="4" fillId="0" borderId="45" xfId="0" applyFont="1" applyBorder="1" applyAlignment="1">
      <alignment horizontal="left" vertical="top"/>
    </xf>
    <xf numFmtId="0" fontId="22" fillId="10" borderId="46" xfId="0" applyFont="1" applyFill="1" applyBorder="1" applyAlignment="1" applyProtection="1">
      <alignment wrapText="1"/>
    </xf>
    <xf numFmtId="0" fontId="22" fillId="10" borderId="48" xfId="0" applyFont="1" applyFill="1" applyBorder="1" applyAlignment="1" applyProtection="1">
      <alignment wrapText="1"/>
    </xf>
    <xf numFmtId="0" fontId="16" fillId="9" borderId="45" xfId="8" applyFont="1" applyFill="1" applyBorder="1" applyAlignment="1">
      <alignment horizontal="left" vertical="top" wrapText="1"/>
    </xf>
    <xf numFmtId="0" fontId="4" fillId="0" borderId="0" xfId="8" applyFont="1"/>
    <xf numFmtId="0" fontId="16" fillId="9" borderId="0" xfId="8" applyFont="1" applyFill="1" applyAlignment="1">
      <alignment horizontal="left" vertical="top" wrapText="1"/>
    </xf>
    <xf numFmtId="0" fontId="6" fillId="12" borderId="46" xfId="0" applyFont="1" applyFill="1" applyBorder="1" applyAlignment="1" applyProtection="1">
      <alignment vertical="top"/>
    </xf>
    <xf numFmtId="0" fontId="6" fillId="12" borderId="46" xfId="0" applyFont="1" applyFill="1" applyBorder="1" applyProtection="1"/>
    <xf numFmtId="0" fontId="6" fillId="12" borderId="46" xfId="0" applyFont="1" applyFill="1" applyBorder="1" applyAlignment="1" applyProtection="1">
      <alignment horizontal="left" vertical="top" wrapText="1"/>
    </xf>
    <xf numFmtId="0" fontId="6" fillId="12" borderId="46" xfId="0" applyFont="1" applyFill="1" applyBorder="1" applyProtection="1">
      <protection locked="0"/>
    </xf>
    <xf numFmtId="0" fontId="0" fillId="0" borderId="46" xfId="0" applyFill="1" applyBorder="1" applyProtection="1"/>
    <xf numFmtId="0" fontId="6" fillId="0" borderId="46" xfId="0" applyFont="1" applyFill="1" applyBorder="1" applyProtection="1">
      <protection locked="0"/>
    </xf>
    <xf numFmtId="0" fontId="26" fillId="13" borderId="46" xfId="0" applyFont="1" applyFill="1" applyBorder="1" applyAlignment="1">
      <alignment horizontal="left" vertical="center" wrapText="1"/>
    </xf>
    <xf numFmtId="0" fontId="26" fillId="14" borderId="46" xfId="0" applyFont="1" applyFill="1" applyBorder="1" applyAlignment="1">
      <alignment horizontal="left" vertical="center" wrapText="1"/>
    </xf>
    <xf numFmtId="0" fontId="26" fillId="14" borderId="46" xfId="6" applyFont="1" applyFill="1" applyBorder="1" applyAlignment="1">
      <alignment horizontal="left" vertical="center" wrapText="1"/>
    </xf>
    <xf numFmtId="0" fontId="16" fillId="0" borderId="46" xfId="0" applyFont="1" applyFill="1" applyBorder="1" applyAlignment="1" applyProtection="1">
      <alignment horizontal="left" vertical="center" wrapText="1"/>
    </xf>
    <xf numFmtId="0" fontId="6" fillId="0" borderId="46" xfId="0" applyFont="1" applyFill="1" applyBorder="1" applyAlignment="1" applyProtection="1">
      <alignment horizontal="left" vertical="top" wrapText="1"/>
      <protection locked="0"/>
    </xf>
    <xf numFmtId="0" fontId="4" fillId="15" borderId="46" xfId="3" applyFill="1" applyBorder="1" applyAlignment="1">
      <alignment horizontal="left" vertical="top" wrapText="1"/>
    </xf>
    <xf numFmtId="0" fontId="4" fillId="15" borderId="46" xfId="0" applyFont="1" applyFill="1" applyBorder="1" applyAlignment="1">
      <alignment horizontal="left" vertical="top" wrapText="1"/>
    </xf>
    <xf numFmtId="0" fontId="4" fillId="15" borderId="46" xfId="0" applyFont="1" applyFill="1" applyBorder="1" applyAlignment="1">
      <alignment vertical="top" wrapText="1"/>
    </xf>
    <xf numFmtId="0" fontId="6" fillId="15" borderId="46" xfId="0" applyFont="1" applyFill="1" applyBorder="1" applyAlignment="1">
      <alignment vertical="top" wrapText="1"/>
    </xf>
    <xf numFmtId="0" fontId="5" fillId="15" borderId="46" xfId="0" applyFont="1" applyFill="1" applyBorder="1" applyAlignment="1">
      <alignment vertical="top" wrapText="1"/>
    </xf>
    <xf numFmtId="0" fontId="4" fillId="15" borderId="46" xfId="5" applyFont="1" applyFill="1" applyBorder="1" applyAlignment="1">
      <alignment vertical="top" wrapText="1"/>
    </xf>
    <xf numFmtId="0" fontId="5" fillId="15" borderId="46" xfId="0" applyFont="1" applyFill="1" applyBorder="1"/>
    <xf numFmtId="0" fontId="27" fillId="15" borderId="46" xfId="0" applyFont="1" applyFill="1" applyBorder="1" applyAlignment="1">
      <alignment vertical="top" wrapText="1"/>
    </xf>
    <xf numFmtId="0" fontId="5" fillId="15" borderId="46" xfId="0" applyFont="1" applyFill="1" applyBorder="1" applyAlignment="1">
      <alignment horizontal="left" vertical="top" wrapText="1" readingOrder="1"/>
    </xf>
    <xf numFmtId="0" fontId="0" fillId="0" borderId="46" xfId="0" applyFill="1" applyBorder="1" applyAlignment="1">
      <alignment vertical="top" wrapText="1"/>
    </xf>
    <xf numFmtId="0" fontId="16" fillId="0" borderId="46" xfId="0" applyFont="1" applyFill="1" applyBorder="1" applyAlignment="1" applyProtection="1">
      <alignment horizontal="center" vertical="top" wrapText="1"/>
    </xf>
    <xf numFmtId="0" fontId="0" fillId="0" borderId="46" xfId="0" applyFill="1" applyBorder="1" applyProtection="1">
      <protection locked="0"/>
    </xf>
    <xf numFmtId="0" fontId="4" fillId="0" borderId="46" xfId="3" applyBorder="1" applyAlignment="1">
      <alignment horizontal="left" vertical="top" wrapText="1"/>
    </xf>
    <xf numFmtId="0" fontId="4" fillId="0" borderId="46" xfId="0" applyFont="1" applyBorder="1" applyAlignment="1">
      <alignment horizontal="left" vertical="top" wrapText="1"/>
    </xf>
    <xf numFmtId="0" fontId="4" fillId="0" borderId="46" xfId="0" applyFont="1" applyBorder="1" applyAlignment="1">
      <alignment vertical="top" wrapText="1"/>
    </xf>
    <xf numFmtId="0" fontId="6" fillId="0" borderId="46" xfId="0" applyFont="1" applyBorder="1" applyAlignment="1">
      <alignment vertical="top" wrapText="1"/>
    </xf>
    <xf numFmtId="0" fontId="5" fillId="0" borderId="46" xfId="0" applyFont="1" applyBorder="1" applyAlignment="1">
      <alignment vertical="top" wrapText="1"/>
    </xf>
    <xf numFmtId="0" fontId="4" fillId="0" borderId="46" xfId="5" applyFont="1" applyBorder="1" applyAlignment="1">
      <alignment vertical="top" wrapText="1"/>
    </xf>
    <xf numFmtId="0" fontId="5" fillId="0" borderId="46" xfId="0" applyFont="1" applyBorder="1"/>
    <xf numFmtId="0" fontId="27" fillId="0" borderId="46" xfId="0" applyFont="1" applyBorder="1" applyAlignment="1">
      <alignment vertical="top" wrapText="1"/>
    </xf>
    <xf numFmtId="0" fontId="5" fillId="0" borderId="46" xfId="0" applyFont="1" applyBorder="1" applyAlignment="1">
      <alignment horizontal="left" vertical="top" wrapText="1" readingOrder="1"/>
    </xf>
    <xf numFmtId="0" fontId="5" fillId="15" borderId="46" xfId="3" applyFont="1" applyFill="1" applyBorder="1" applyAlignment="1">
      <alignment horizontal="left" vertical="top" wrapText="1"/>
    </xf>
    <xf numFmtId="0" fontId="18" fillId="15" borderId="46" xfId="3" applyFont="1" applyFill="1" applyBorder="1" applyAlignment="1">
      <alignment horizontal="left" vertical="top" wrapText="1"/>
    </xf>
    <xf numFmtId="0" fontId="4" fillId="15" borderId="46" xfId="0" applyFont="1" applyFill="1" applyBorder="1" applyAlignment="1">
      <alignment horizontal="left" vertical="top"/>
    </xf>
    <xf numFmtId="0" fontId="6" fillId="15" borderId="46" xfId="0" applyFont="1" applyFill="1" applyBorder="1" applyAlignment="1">
      <alignment horizontal="left" vertical="top" wrapText="1"/>
    </xf>
    <xf numFmtId="0" fontId="16" fillId="0" borderId="46" xfId="3" applyFont="1" applyBorder="1" applyAlignment="1">
      <alignment wrapText="1"/>
    </xf>
    <xf numFmtId="0" fontId="5" fillId="0" borderId="46" xfId="3" applyFont="1" applyBorder="1" applyAlignment="1">
      <alignment horizontal="left" vertical="top" wrapText="1"/>
    </xf>
    <xf numFmtId="0" fontId="18" fillId="0" borderId="46" xfId="3" applyFont="1" applyBorder="1" applyAlignment="1">
      <alignment horizontal="left" vertical="top" wrapText="1"/>
    </xf>
    <xf numFmtId="0" fontId="4" fillId="0" borderId="46" xfId="0" applyFont="1" applyBorder="1" applyAlignment="1">
      <alignment horizontal="left" vertical="top"/>
    </xf>
    <xf numFmtId="0" fontId="6" fillId="0" borderId="46" xfId="0" applyFont="1" applyBorder="1" applyAlignment="1">
      <alignment horizontal="left" vertical="top" wrapText="1"/>
    </xf>
    <xf numFmtId="0" fontId="5" fillId="15" borderId="46" xfId="0" applyFont="1" applyFill="1" applyBorder="1" applyAlignment="1">
      <alignment horizontal="left" vertical="top" wrapText="1"/>
    </xf>
    <xf numFmtId="0" fontId="4" fillId="15" borderId="46" xfId="10" applyFont="1" applyFill="1" applyBorder="1" applyAlignment="1">
      <alignment horizontal="left" vertical="top" wrapText="1"/>
    </xf>
    <xf numFmtId="0" fontId="6" fillId="15" borderId="46" xfId="0" applyFont="1" applyFill="1" applyBorder="1"/>
    <xf numFmtId="0" fontId="16" fillId="0" borderId="46" xfId="0" applyFont="1" applyFill="1" applyBorder="1" applyAlignment="1" applyProtection="1">
      <alignment vertical="top" wrapText="1"/>
    </xf>
    <xf numFmtId="0" fontId="5" fillId="0" borderId="46" xfId="0" applyFont="1" applyBorder="1" applyAlignment="1">
      <alignment horizontal="left" vertical="top" wrapText="1"/>
    </xf>
    <xf numFmtId="0" fontId="18" fillId="15" borderId="46" xfId="0" applyFont="1" applyFill="1" applyBorder="1" applyAlignment="1">
      <alignment vertical="top" wrapText="1"/>
    </xf>
    <xf numFmtId="0" fontId="18" fillId="15" borderId="46" xfId="1" applyFont="1" applyFill="1" applyBorder="1" applyAlignment="1">
      <alignment vertical="top" wrapText="1"/>
    </xf>
    <xf numFmtId="10" fontId="4" fillId="0" borderId="46" xfId="0" applyNumberFormat="1" applyFont="1" applyBorder="1" applyAlignment="1">
      <alignment horizontal="left" vertical="top" wrapText="1"/>
    </xf>
    <xf numFmtId="0" fontId="18" fillId="0" borderId="46" xfId="1" applyFont="1" applyBorder="1" applyAlignment="1">
      <alignment vertical="top" wrapText="1"/>
    </xf>
    <xf numFmtId="0" fontId="4" fillId="0" borderId="46" xfId="5" applyFont="1" applyBorder="1" applyAlignment="1">
      <alignment horizontal="left" vertical="top" wrapText="1"/>
    </xf>
    <xf numFmtId="0" fontId="18" fillId="0" borderId="46" xfId="0" applyFont="1" applyBorder="1" applyAlignment="1">
      <alignment vertical="top" wrapText="1"/>
    </xf>
    <xf numFmtId="10" fontId="4" fillId="15" borderId="46" xfId="7" applyNumberFormat="1" applyFill="1" applyBorder="1" applyAlignment="1">
      <alignment horizontal="left" vertical="top" wrapText="1"/>
    </xf>
    <xf numFmtId="0" fontId="4" fillId="15" borderId="46" xfId="5" applyFont="1" applyFill="1" applyBorder="1" applyAlignment="1">
      <alignment horizontal="left" vertical="top" wrapText="1"/>
    </xf>
    <xf numFmtId="10" fontId="4" fillId="15" borderId="46" xfId="0" applyNumberFormat="1" applyFont="1" applyFill="1" applyBorder="1" applyAlignment="1">
      <alignment horizontal="left" vertical="top" wrapText="1"/>
    </xf>
    <xf numFmtId="0" fontId="15" fillId="15" borderId="46" xfId="0" applyFont="1" applyFill="1" applyBorder="1" applyAlignment="1">
      <alignment horizontal="left" vertical="top" wrapText="1"/>
    </xf>
    <xf numFmtId="2" fontId="5" fillId="15" borderId="46" xfId="0" applyNumberFormat="1" applyFont="1" applyFill="1" applyBorder="1" applyAlignment="1">
      <alignment horizontal="left" vertical="top" wrapText="1"/>
    </xf>
    <xf numFmtId="0" fontId="18" fillId="15" borderId="46" xfId="0" applyFont="1" applyFill="1" applyBorder="1" applyAlignment="1">
      <alignment horizontal="left" vertical="top" wrapText="1"/>
    </xf>
    <xf numFmtId="10" fontId="4" fillId="0" borderId="46" xfId="7" applyNumberFormat="1" applyBorder="1" applyAlignment="1">
      <alignment horizontal="left" vertical="top" wrapText="1"/>
    </xf>
    <xf numFmtId="2" fontId="5" fillId="0" borderId="46" xfId="0" applyNumberFormat="1" applyFont="1" applyBorder="1" applyAlignment="1">
      <alignment horizontal="left" vertical="top" wrapText="1"/>
    </xf>
    <xf numFmtId="0" fontId="27" fillId="0" borderId="46" xfId="0" applyFont="1" applyBorder="1" applyAlignment="1">
      <alignment horizontal="left" vertical="top" wrapText="1"/>
    </xf>
    <xf numFmtId="0" fontId="4" fillId="0" borderId="46" xfId="8" applyFont="1" applyBorder="1" applyAlignment="1">
      <alignment vertical="top"/>
    </xf>
    <xf numFmtId="0" fontId="4" fillId="15" borderId="46" xfId="8" applyFont="1" applyFill="1" applyBorder="1" applyAlignment="1">
      <alignment vertical="top"/>
    </xf>
    <xf numFmtId="0" fontId="27" fillId="15" borderId="46" xfId="0" applyFont="1" applyFill="1" applyBorder="1" applyAlignment="1">
      <alignment horizontal="left" vertical="top" wrapText="1"/>
    </xf>
    <xf numFmtId="0" fontId="19" fillId="0" borderId="46" xfId="0" applyFont="1" applyBorder="1" applyAlignment="1">
      <alignment horizontal="left" vertical="top" wrapText="1"/>
    </xf>
    <xf numFmtId="0" fontId="16" fillId="12" borderId="46" xfId="0" applyFont="1" applyFill="1" applyBorder="1" applyAlignment="1" applyProtection="1">
      <alignment vertical="top" wrapText="1"/>
    </xf>
    <xf numFmtId="0" fontId="16" fillId="12" borderId="46" xfId="0" applyFont="1" applyFill="1" applyBorder="1" applyAlignment="1" applyProtection="1">
      <alignment wrapText="1"/>
    </xf>
    <xf numFmtId="0" fontId="16" fillId="0" borderId="46" xfId="0" applyFont="1" applyFill="1" applyBorder="1" applyAlignment="1" applyProtection="1">
      <alignment horizontal="left" vertical="top" wrapText="1"/>
    </xf>
    <xf numFmtId="0" fontId="16" fillId="0" borderId="46" xfId="0" applyFont="1" applyFill="1" applyBorder="1" applyAlignment="1" applyProtection="1">
      <alignment wrapText="1"/>
    </xf>
    <xf numFmtId="0" fontId="0" fillId="0" borderId="46" xfId="0" applyFill="1" applyBorder="1" applyAlignment="1" applyProtection="1">
      <alignment vertical="top"/>
    </xf>
    <xf numFmtId="0" fontId="0" fillId="0" borderId="46" xfId="0" applyFill="1" applyBorder="1" applyAlignment="1" applyProtection="1">
      <alignment horizontal="left" vertical="top" wrapText="1"/>
    </xf>
    <xf numFmtId="0" fontId="16" fillId="0" borderId="46" xfId="0" applyFont="1" applyFill="1" applyBorder="1" applyAlignment="1" applyProtection="1">
      <alignment vertical="center" wrapText="1"/>
    </xf>
    <xf numFmtId="0" fontId="16" fillId="0" borderId="46" xfId="0" applyFont="1" applyFill="1" applyBorder="1" applyAlignment="1" applyProtection="1">
      <alignment horizontal="left" wrapText="1"/>
    </xf>
    <xf numFmtId="0" fontId="16" fillId="0" borderId="46" xfId="0" applyFont="1" applyFill="1" applyBorder="1" applyAlignment="1" applyProtection="1">
      <alignment horizontal="center" vertical="center" wrapText="1"/>
    </xf>
    <xf numFmtId="0" fontId="16" fillId="0" borderId="46" xfId="0" applyFont="1" applyFill="1" applyBorder="1" applyAlignment="1" applyProtection="1">
      <alignment horizontal="center" wrapText="1"/>
    </xf>
    <xf numFmtId="0" fontId="4" fillId="0" borderId="46" xfId="0" applyFont="1" applyFill="1" applyBorder="1" applyAlignment="1">
      <alignment horizontal="left" vertical="top" wrapText="1"/>
    </xf>
    <xf numFmtId="0" fontId="4" fillId="0" borderId="37"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6" fillId="8" borderId="37" xfId="2" applyFont="1" applyFill="1" applyBorder="1" applyAlignment="1" applyProtection="1">
      <alignment horizontal="left" vertical="top"/>
    </xf>
    <xf numFmtId="0" fontId="6" fillId="8" borderId="38" xfId="2" applyFont="1" applyFill="1" applyBorder="1" applyAlignment="1" applyProtection="1">
      <alignment horizontal="left" vertical="top"/>
    </xf>
    <xf numFmtId="0" fontId="6" fillId="8" borderId="27" xfId="2" applyFont="1" applyFill="1" applyBorder="1" applyAlignment="1" applyProtection="1">
      <alignment horizontal="left" vertical="top"/>
    </xf>
    <xf numFmtId="0" fontId="6" fillId="8" borderId="3" xfId="2" applyFont="1" applyFill="1" applyBorder="1" applyAlignment="1" applyProtection="1">
      <alignment horizontal="left" vertical="top"/>
    </xf>
    <xf numFmtId="0" fontId="6" fillId="8" borderId="10" xfId="2" applyFont="1" applyFill="1" applyBorder="1" applyAlignment="1" applyProtection="1">
      <alignment horizontal="left" vertical="top"/>
    </xf>
    <xf numFmtId="0" fontId="6" fillId="8" borderId="4" xfId="2" applyFont="1" applyFill="1" applyBorder="1" applyAlignment="1" applyProtection="1">
      <alignment horizontal="left" vertical="top"/>
    </xf>
    <xf numFmtId="0" fontId="4" fillId="3" borderId="37" xfId="2" applyFont="1" applyFill="1" applyBorder="1" applyAlignment="1" applyProtection="1">
      <alignment horizontal="left" vertical="top" wrapText="1"/>
    </xf>
    <xf numFmtId="0" fontId="4" fillId="3" borderId="38" xfId="2" applyFont="1" applyFill="1" applyBorder="1" applyAlignment="1" applyProtection="1">
      <alignment horizontal="left" vertical="top" wrapText="1"/>
    </xf>
    <xf numFmtId="0" fontId="4" fillId="3" borderId="27" xfId="2" applyFont="1" applyFill="1" applyBorder="1" applyAlignment="1" applyProtection="1">
      <alignment horizontal="left" vertical="top" wrapText="1"/>
    </xf>
    <xf numFmtId="0" fontId="4" fillId="3" borderId="3" xfId="2" applyFont="1" applyFill="1" applyBorder="1" applyAlignment="1" applyProtection="1">
      <alignment horizontal="left" vertical="top" wrapText="1"/>
    </xf>
    <xf numFmtId="0" fontId="4" fillId="3" borderId="10" xfId="2" applyFont="1" applyFill="1" applyBorder="1" applyAlignment="1" applyProtection="1">
      <alignment horizontal="left" vertical="top" wrapText="1"/>
    </xf>
    <xf numFmtId="0" fontId="4" fillId="3" borderId="4" xfId="2" applyFont="1" applyFill="1" applyBorder="1" applyAlignment="1" applyProtection="1">
      <alignment horizontal="left" vertical="top" wrapText="1"/>
    </xf>
    <xf numFmtId="0" fontId="4" fillId="0" borderId="37" xfId="2" applyFont="1" applyFill="1" applyBorder="1" applyAlignment="1" applyProtection="1">
      <alignment horizontal="left" vertical="top" wrapText="1"/>
    </xf>
    <xf numFmtId="0" fontId="4" fillId="0" borderId="38" xfId="2" applyFont="1" applyFill="1" applyBorder="1" applyAlignment="1" applyProtection="1">
      <alignment horizontal="left" vertical="top" wrapText="1"/>
    </xf>
    <xf numFmtId="0" fontId="4" fillId="0" borderId="27" xfId="2" applyFont="1" applyFill="1" applyBorder="1" applyAlignment="1" applyProtection="1">
      <alignment horizontal="left" vertical="top" wrapText="1"/>
    </xf>
    <xf numFmtId="0" fontId="4" fillId="0" borderId="11" xfId="2" applyFont="1" applyFill="1" applyBorder="1" applyAlignment="1" applyProtection="1">
      <alignment horizontal="left" vertical="top" wrapText="1"/>
    </xf>
    <xf numFmtId="0" fontId="4" fillId="0" borderId="0" xfId="2" applyFont="1" applyFill="1" applyAlignment="1" applyProtection="1">
      <alignment horizontal="left" vertical="top" wrapText="1"/>
    </xf>
    <xf numFmtId="0" fontId="4" fillId="0" borderId="5" xfId="2" applyFont="1" applyFill="1" applyBorder="1" applyAlignment="1" applyProtection="1">
      <alignment horizontal="left" vertical="top" wrapText="1"/>
    </xf>
    <xf numFmtId="0" fontId="4" fillId="0" borderId="3" xfId="2" applyFont="1" applyFill="1" applyBorder="1" applyAlignment="1" applyProtection="1">
      <alignment horizontal="left" vertical="top" wrapText="1"/>
    </xf>
    <xf numFmtId="0" fontId="4" fillId="0" borderId="10" xfId="2" applyFont="1" applyFill="1" applyBorder="1" applyAlignment="1" applyProtection="1">
      <alignment horizontal="left" vertical="top" wrapText="1"/>
    </xf>
    <xf numFmtId="0" fontId="4" fillId="0" borderId="4" xfId="2" applyFont="1" applyFill="1" applyBorder="1" applyAlignment="1" applyProtection="1">
      <alignment horizontal="left" vertical="top" wrapText="1"/>
    </xf>
    <xf numFmtId="0" fontId="4" fillId="3" borderId="20" xfId="2" applyFont="1" applyFill="1" applyBorder="1" applyAlignment="1" applyProtection="1">
      <alignment horizontal="left" vertical="top" wrapText="1"/>
    </xf>
    <xf numFmtId="0" fontId="4" fillId="3" borderId="21" xfId="2" applyFont="1" applyFill="1" applyBorder="1" applyAlignment="1" applyProtection="1">
      <alignment horizontal="left" vertical="top"/>
    </xf>
    <xf numFmtId="0" fontId="4" fillId="3" borderId="36" xfId="2" applyFont="1" applyFill="1" applyBorder="1" applyAlignment="1" applyProtection="1">
      <alignment horizontal="left" vertical="top"/>
    </xf>
    <xf numFmtId="0" fontId="4" fillId="3" borderId="9" xfId="2" applyFont="1" applyFill="1" applyBorder="1" applyAlignment="1" applyProtection="1">
      <alignment horizontal="left" vertical="top"/>
    </xf>
    <xf numFmtId="0" fontId="4" fillId="3" borderId="0" xfId="2" applyFont="1" applyFill="1" applyAlignment="1" applyProtection="1">
      <alignment horizontal="left" vertical="top"/>
    </xf>
    <xf numFmtId="0" fontId="4" fillId="3" borderId="14" xfId="2" applyFont="1" applyFill="1" applyBorder="1" applyAlignment="1" applyProtection="1">
      <alignment horizontal="left" vertical="top"/>
    </xf>
    <xf numFmtId="0" fontId="4" fillId="3" borderId="11" xfId="2" applyFont="1" applyFill="1" applyBorder="1" applyAlignment="1" applyProtection="1">
      <alignment horizontal="left" vertical="top" wrapText="1"/>
    </xf>
    <xf numFmtId="0" fontId="4" fillId="3" borderId="0" xfId="2" applyFont="1" applyFill="1" applyAlignment="1" applyProtection="1">
      <alignment horizontal="left" vertical="top" wrapText="1"/>
    </xf>
    <xf numFmtId="0" fontId="4" fillId="3" borderId="5" xfId="2" applyFont="1" applyFill="1" applyBorder="1" applyAlignment="1" applyProtection="1">
      <alignment horizontal="left" vertical="top" wrapText="1"/>
    </xf>
    <xf numFmtId="0" fontId="16" fillId="12" borderId="46" xfId="0" applyFont="1" applyFill="1" applyBorder="1" applyAlignment="1" applyProtection="1">
      <alignment horizontal="left" wrapText="1"/>
    </xf>
  </cellXfs>
  <cellStyles count="11">
    <cellStyle name="Normal" xfId="0" builtinId="0"/>
    <cellStyle name="Normal 2" xfId="1" xr:uid="{00000000-0005-0000-0000-000001000000}"/>
    <cellStyle name="Normal 2 2" xfId="4" xr:uid="{00000000-0005-0000-0000-000002000000}"/>
    <cellStyle name="Normal 257" xfId="5" xr:uid="{00000000-0005-0000-0000-000003000000}"/>
    <cellStyle name="Normal 257 2" xfId="10" xr:uid="{284D2458-9D42-4DDC-A195-B071041A099F}"/>
    <cellStyle name="Normal 3" xfId="2" xr:uid="{00000000-0005-0000-0000-000004000000}"/>
    <cellStyle name="Normal 4" xfId="3" xr:uid="{00000000-0005-0000-0000-000005000000}"/>
    <cellStyle name="Normal 5" xfId="7" xr:uid="{82174796-AA15-48B1-9713-A026126AFF40}"/>
    <cellStyle name="Normal 6" xfId="6" xr:uid="{BEE23203-B7D9-4216-B175-4B315FC9B7BD}"/>
    <cellStyle name="Normal 7" xfId="8" xr:uid="{D471FCC9-1659-4824-9327-BD32EDE089AC}"/>
    <cellStyle name="Normal 8" xfId="9" xr:uid="{991705F3-FD54-4BE4-837E-2E678A7CA1D8}"/>
  </cellStyles>
  <dxfs count="20">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lor theme="0"/>
      </font>
      <fill>
        <patternFill>
          <bgColor rgb="FFFF0000"/>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showGridLines="0" zoomScale="80" zoomScaleNormal="80" workbookViewId="0">
      <selection activeCell="B4" sqref="B4"/>
    </sheetView>
  </sheetViews>
  <sheetFormatPr defaultColWidth="18.6328125" defaultRowHeight="12.75" customHeight="1" x14ac:dyDescent="0.35"/>
  <cols>
    <col min="1" max="2" width="11.453125" style="1" customWidth="1"/>
    <col min="3" max="3" width="108.36328125" style="1" customWidth="1"/>
    <col min="4" max="16384" width="18.6328125" style="1"/>
  </cols>
  <sheetData>
    <row r="1" spans="1:3" s="2" customFormat="1" ht="15.5" x14ac:dyDescent="0.35">
      <c r="A1" s="97" t="s">
        <v>0</v>
      </c>
      <c r="B1" s="98"/>
      <c r="C1" s="99"/>
    </row>
    <row r="2" spans="1:3" s="2" customFormat="1" ht="15.5" x14ac:dyDescent="0.35">
      <c r="A2" s="19" t="s">
        <v>1</v>
      </c>
      <c r="B2" s="18"/>
      <c r="C2" s="17"/>
    </row>
    <row r="3" spans="1:3" s="2" customFormat="1" ht="14.5" x14ac:dyDescent="0.35">
      <c r="A3" s="16"/>
      <c r="B3" s="15"/>
      <c r="C3" s="14"/>
    </row>
    <row r="4" spans="1:3" s="2" customFormat="1" ht="14.5" x14ac:dyDescent="0.35">
      <c r="A4" s="16" t="s">
        <v>2</v>
      </c>
      <c r="B4" s="15"/>
      <c r="C4" s="14"/>
    </row>
    <row r="5" spans="1:3" s="2" customFormat="1" ht="14.5" x14ac:dyDescent="0.35">
      <c r="A5" s="16" t="s">
        <v>4964</v>
      </c>
      <c r="B5" s="15"/>
      <c r="C5" s="14"/>
    </row>
    <row r="6" spans="1:3" s="2" customFormat="1" ht="14.5" x14ac:dyDescent="0.35">
      <c r="A6" s="16" t="s">
        <v>4959</v>
      </c>
      <c r="B6" s="15"/>
      <c r="C6" s="14"/>
    </row>
    <row r="7" spans="1:3" s="2" customFormat="1" ht="14.5" x14ac:dyDescent="0.35">
      <c r="A7" s="13"/>
      <c r="B7" s="12"/>
      <c r="C7" s="11"/>
    </row>
    <row r="8" spans="1:3" s="2" customFormat="1" ht="18" customHeight="1" x14ac:dyDescent="0.35">
      <c r="A8" s="100" t="s">
        <v>3</v>
      </c>
      <c r="B8" s="101"/>
      <c r="C8" s="102"/>
    </row>
    <row r="9" spans="1:3" s="2" customFormat="1" ht="12.75" customHeight="1" x14ac:dyDescent="0.35">
      <c r="A9" s="10" t="s">
        <v>4</v>
      </c>
      <c r="B9" s="9"/>
      <c r="C9" s="8"/>
    </row>
    <row r="10" spans="1:3" s="2" customFormat="1" ht="14.5" x14ac:dyDescent="0.35">
      <c r="A10" s="10" t="s">
        <v>4583</v>
      </c>
      <c r="B10" s="9"/>
      <c r="C10" s="8"/>
    </row>
    <row r="11" spans="1:3" s="2" customFormat="1" ht="14.5" x14ac:dyDescent="0.35">
      <c r="A11" s="10" t="s">
        <v>5</v>
      </c>
      <c r="B11" s="9"/>
      <c r="C11" s="8"/>
    </row>
    <row r="12" spans="1:3" s="2" customFormat="1" ht="14.5" x14ac:dyDescent="0.35">
      <c r="A12" s="10" t="s">
        <v>4584</v>
      </c>
      <c r="B12" s="9"/>
      <c r="C12" s="8"/>
    </row>
    <row r="13" spans="1:3" s="2" customFormat="1" ht="14.5" x14ac:dyDescent="0.35">
      <c r="A13" s="10" t="s">
        <v>6</v>
      </c>
      <c r="B13" s="9"/>
      <c r="C13" s="8"/>
    </row>
    <row r="14" spans="1:3" s="2" customFormat="1" ht="4.5" customHeight="1" x14ac:dyDescent="0.35">
      <c r="A14" s="7"/>
      <c r="B14" s="6"/>
      <c r="C14" s="5"/>
    </row>
    <row r="15" spans="1:3" s="2" customFormat="1" ht="14.5" x14ac:dyDescent="0.35">
      <c r="C15" s="4"/>
    </row>
    <row r="16" spans="1:3" s="2" customFormat="1" ht="14.5" x14ac:dyDescent="0.35">
      <c r="A16" s="146" t="s">
        <v>7</v>
      </c>
      <c r="B16" s="147"/>
      <c r="C16" s="103"/>
    </row>
    <row r="17" spans="1:3" s="2" customFormat="1" ht="14.5" x14ac:dyDescent="0.35">
      <c r="A17" s="148" t="s">
        <v>8</v>
      </c>
      <c r="B17" s="104"/>
      <c r="C17" s="105"/>
    </row>
    <row r="18" spans="1:3" s="2" customFormat="1" ht="14.5" x14ac:dyDescent="0.35">
      <c r="A18" s="148" t="s">
        <v>9</v>
      </c>
      <c r="B18" s="104"/>
      <c r="C18" s="105"/>
    </row>
    <row r="19" spans="1:3" s="2" customFormat="1" ht="14.5" x14ac:dyDescent="0.35">
      <c r="A19" s="148" t="s">
        <v>10</v>
      </c>
      <c r="B19" s="104"/>
      <c r="C19" s="105"/>
    </row>
    <row r="20" spans="1:3" s="2" customFormat="1" ht="14.5" x14ac:dyDescent="0.35">
      <c r="A20" s="148" t="s">
        <v>11</v>
      </c>
      <c r="B20" s="104"/>
      <c r="C20" s="106"/>
    </row>
    <row r="21" spans="1:3" s="2" customFormat="1" ht="14.5" x14ac:dyDescent="0.35">
      <c r="A21" s="148" t="s">
        <v>12</v>
      </c>
      <c r="B21" s="104"/>
      <c r="C21" s="107"/>
    </row>
    <row r="22" spans="1:3" s="2" customFormat="1" ht="14.5" x14ac:dyDescent="0.35">
      <c r="A22" s="148" t="s">
        <v>13</v>
      </c>
      <c r="B22" s="104"/>
      <c r="C22" s="105"/>
    </row>
    <row r="23" spans="1:3" s="2" customFormat="1" ht="14.5" x14ac:dyDescent="0.35">
      <c r="A23" s="148" t="s">
        <v>14</v>
      </c>
      <c r="B23" s="104"/>
      <c r="C23" s="105"/>
    </row>
    <row r="24" spans="1:3" s="2" customFormat="1" ht="14.5" x14ac:dyDescent="0.35">
      <c r="A24" s="148" t="s">
        <v>15</v>
      </c>
      <c r="B24" s="104"/>
      <c r="C24" s="105"/>
    </row>
    <row r="25" spans="1:3" s="2" customFormat="1" ht="14.5" x14ac:dyDescent="0.35">
      <c r="A25" s="148" t="s">
        <v>16</v>
      </c>
      <c r="B25" s="104"/>
      <c r="C25" s="105"/>
    </row>
    <row r="26" spans="1:3" s="39" customFormat="1" ht="14.5" x14ac:dyDescent="0.35">
      <c r="A26" s="149" t="s">
        <v>17</v>
      </c>
      <c r="B26" s="108"/>
      <c r="C26" s="105"/>
    </row>
    <row r="27" spans="1:3" s="40" customFormat="1" ht="13" x14ac:dyDescent="0.25">
      <c r="A27" s="149" t="s">
        <v>18</v>
      </c>
      <c r="B27" s="108"/>
      <c r="C27" s="105"/>
    </row>
    <row r="28" spans="1:3" s="2" customFormat="1" ht="14.5" x14ac:dyDescent="0.35">
      <c r="C28" s="4"/>
    </row>
    <row r="29" spans="1:3" s="2" customFormat="1" ht="14.5" x14ac:dyDescent="0.35">
      <c r="A29" s="146" t="s">
        <v>19</v>
      </c>
      <c r="B29" s="147"/>
      <c r="C29" s="103"/>
    </row>
    <row r="30" spans="1:3" s="2" customFormat="1" ht="14.5" x14ac:dyDescent="0.35">
      <c r="A30" s="150"/>
      <c r="B30" s="151"/>
      <c r="C30" s="109"/>
    </row>
    <row r="31" spans="1:3" s="2" customFormat="1" ht="14.5" x14ac:dyDescent="0.35">
      <c r="A31" s="148" t="s">
        <v>20</v>
      </c>
      <c r="B31" s="110"/>
      <c r="C31" s="111"/>
    </row>
    <row r="32" spans="1:3" s="2" customFormat="1" ht="14.5" x14ac:dyDescent="0.35">
      <c r="A32" s="148" t="s">
        <v>21</v>
      </c>
      <c r="B32" s="110"/>
      <c r="C32" s="111"/>
    </row>
    <row r="33" spans="1:3" s="2" customFormat="1" ht="12.75" customHeight="1" x14ac:dyDescent="0.35">
      <c r="A33" s="148" t="s">
        <v>22</v>
      </c>
      <c r="B33" s="110"/>
      <c r="C33" s="111"/>
    </row>
    <row r="34" spans="1:3" s="2" customFormat="1" ht="12.75" customHeight="1" x14ac:dyDescent="0.35">
      <c r="A34" s="148" t="s">
        <v>23</v>
      </c>
      <c r="B34" s="112"/>
      <c r="C34" s="113"/>
    </row>
    <row r="35" spans="1:3" s="2" customFormat="1" ht="14.5" x14ac:dyDescent="0.35">
      <c r="A35" s="148" t="s">
        <v>24</v>
      </c>
      <c r="B35" s="110"/>
      <c r="C35" s="111"/>
    </row>
    <row r="36" spans="1:3" s="2" customFormat="1" ht="14.5" x14ac:dyDescent="0.35">
      <c r="A36" s="150"/>
      <c r="B36" s="151"/>
      <c r="C36" s="109"/>
    </row>
    <row r="37" spans="1:3" s="2" customFormat="1" ht="14.5" x14ac:dyDescent="0.35">
      <c r="A37" s="148" t="s">
        <v>20</v>
      </c>
      <c r="B37" s="110"/>
      <c r="C37" s="111"/>
    </row>
    <row r="38" spans="1:3" s="2" customFormat="1" ht="14.5" x14ac:dyDescent="0.35">
      <c r="A38" s="148" t="s">
        <v>21</v>
      </c>
      <c r="B38" s="110"/>
      <c r="C38" s="111"/>
    </row>
    <row r="39" spans="1:3" s="2" customFormat="1" ht="14.5" x14ac:dyDescent="0.35">
      <c r="A39" s="148" t="s">
        <v>22</v>
      </c>
      <c r="B39" s="110"/>
      <c r="C39" s="111"/>
    </row>
    <row r="40" spans="1:3" s="2" customFormat="1" ht="14.5" x14ac:dyDescent="0.35">
      <c r="A40" s="148" t="s">
        <v>23</v>
      </c>
      <c r="B40" s="112"/>
      <c r="C40" s="113"/>
    </row>
    <row r="41" spans="1:3" s="2" customFormat="1" ht="14.5" x14ac:dyDescent="0.35">
      <c r="A41" s="148" t="s">
        <v>24</v>
      </c>
      <c r="B41" s="110"/>
      <c r="C41" s="111"/>
    </row>
    <row r="42" spans="1:3" s="2" customFormat="1" ht="14.5" x14ac:dyDescent="0.35"/>
    <row r="43" spans="1:3" s="2" customFormat="1" ht="14.5" x14ac:dyDescent="0.35">
      <c r="A43" s="3" t="s">
        <v>25</v>
      </c>
    </row>
    <row r="44" spans="1:3" s="2" customFormat="1" ht="14.5" x14ac:dyDescent="0.35">
      <c r="A44" s="3" t="s">
        <v>26</v>
      </c>
    </row>
    <row r="45" spans="1:3" s="2" customFormat="1" ht="14.5" x14ac:dyDescent="0.35">
      <c r="A45" s="3" t="s">
        <v>27</v>
      </c>
    </row>
    <row r="46" spans="1:3" s="2" customFormat="1" ht="14.5" x14ac:dyDescent="0.35"/>
    <row r="47" spans="1:3" s="2" customFormat="1" ht="12.75" hidden="1" customHeight="1" x14ac:dyDescent="0.35">
      <c r="A47" s="41" t="s">
        <v>28</v>
      </c>
      <c r="B47" s="2" t="s">
        <v>29</v>
      </c>
    </row>
    <row r="48" spans="1:3" s="2" customFormat="1" ht="12.75" hidden="1" customHeight="1" x14ac:dyDescent="0.35">
      <c r="A48" s="41" t="s">
        <v>30</v>
      </c>
      <c r="B48" s="2" t="s">
        <v>31</v>
      </c>
    </row>
    <row r="49" spans="1:2" s="2" customFormat="1" ht="12.75" hidden="1" customHeight="1" x14ac:dyDescent="0.35">
      <c r="A49" s="41" t="s">
        <v>32</v>
      </c>
      <c r="B49" s="2" t="s">
        <v>33</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allowBlank="1" showInputMessage="1" showErrorMessage="1" prompt="Insert unique identifier for the computer or device" sqref="C24" xr:uid="{00000000-0002-0000-0000-000009000000}"/>
    <dataValidation allowBlank="1" showInputMessage="1" showErrorMessage="1" prompt="Identify OS or App Version and include Service Packs and Builds" sqref="C25" xr:uid="{00000000-0002-0000-0000-00000A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9"/>
  <sheetViews>
    <sheetView zoomScale="110" zoomScaleNormal="110" workbookViewId="0">
      <selection activeCell="E39" sqref="E39"/>
    </sheetView>
  </sheetViews>
  <sheetFormatPr defaultColWidth="18.6328125" defaultRowHeight="12.75" customHeight="1" x14ac:dyDescent="0.35"/>
  <cols>
    <col min="1" max="1" width="9.54296875" style="42" customWidth="1"/>
    <col min="2" max="3" width="13" style="42" customWidth="1"/>
    <col min="4" max="5" width="11.453125" style="42" customWidth="1"/>
    <col min="6" max="6" width="13" style="42" customWidth="1"/>
    <col min="7" max="7" width="12.36328125" style="42" customWidth="1"/>
    <col min="8" max="9" width="11.453125" style="42" hidden="1" customWidth="1"/>
    <col min="10" max="10" width="10.54296875" style="42" customWidth="1"/>
    <col min="11" max="11" width="11.453125" style="42" customWidth="1"/>
    <col min="12" max="12" width="5.453125" style="42" customWidth="1"/>
    <col min="13" max="13" width="9.6328125" style="42" customWidth="1"/>
    <col min="14" max="14" width="10.6328125" style="42" customWidth="1"/>
    <col min="15" max="16" width="11" style="42" customWidth="1"/>
    <col min="17" max="16384" width="18.6328125" style="42"/>
  </cols>
  <sheetData>
    <row r="1" spans="1:16" ht="14.5" x14ac:dyDescent="0.35">
      <c r="A1" s="82" t="s">
        <v>34</v>
      </c>
      <c r="B1" s="114"/>
      <c r="C1" s="114"/>
      <c r="D1" s="114"/>
      <c r="E1" s="114"/>
      <c r="F1" s="114"/>
      <c r="G1" s="114"/>
      <c r="H1" s="114"/>
      <c r="I1" s="114"/>
      <c r="J1" s="114"/>
      <c r="K1" s="114"/>
      <c r="L1" s="114"/>
      <c r="M1" s="114"/>
      <c r="N1" s="114"/>
      <c r="O1" s="114"/>
      <c r="P1" s="152"/>
    </row>
    <row r="2" spans="1:16" ht="18" customHeight="1" x14ac:dyDescent="0.35">
      <c r="A2" s="153" t="s">
        <v>35</v>
      </c>
      <c r="B2" s="154"/>
      <c r="C2" s="154"/>
      <c r="D2" s="154"/>
      <c r="E2" s="154"/>
      <c r="F2" s="154"/>
      <c r="G2" s="154"/>
      <c r="H2" s="154"/>
      <c r="I2" s="154"/>
      <c r="J2" s="154"/>
      <c r="K2" s="154"/>
      <c r="L2" s="154"/>
      <c r="M2" s="154"/>
      <c r="N2" s="154"/>
      <c r="O2" s="154"/>
      <c r="P2" s="115"/>
    </row>
    <row r="3" spans="1:16" ht="12.75" customHeight="1" x14ac:dyDescent="0.35">
      <c r="A3" s="77" t="s">
        <v>36</v>
      </c>
      <c r="B3" s="43"/>
      <c r="C3" s="43"/>
      <c r="D3" s="43"/>
      <c r="E3" s="43"/>
      <c r="F3" s="43"/>
      <c r="G3" s="43"/>
      <c r="H3" s="43"/>
      <c r="I3" s="43"/>
      <c r="J3" s="43"/>
      <c r="K3" s="43"/>
      <c r="L3" s="43"/>
      <c r="M3" s="43"/>
      <c r="N3" s="43"/>
      <c r="O3" s="43"/>
      <c r="P3" s="72"/>
    </row>
    <row r="4" spans="1:16" ht="14.5" x14ac:dyDescent="0.35">
      <c r="A4" s="77"/>
      <c r="B4" s="43"/>
      <c r="C4" s="43"/>
      <c r="D4" s="43"/>
      <c r="E4" s="43"/>
      <c r="F4" s="43"/>
      <c r="G4" s="43"/>
      <c r="H4" s="43"/>
      <c r="I4" s="43"/>
      <c r="J4" s="43"/>
      <c r="K4" s="43"/>
      <c r="L4" s="43"/>
      <c r="M4" s="43"/>
      <c r="N4" s="43"/>
      <c r="O4" s="43"/>
      <c r="P4" s="72"/>
    </row>
    <row r="5" spans="1:16" ht="14.5" x14ac:dyDescent="0.35">
      <c r="A5" s="77" t="s">
        <v>37</v>
      </c>
      <c r="B5" s="43"/>
      <c r="C5" s="43"/>
      <c r="D5" s="43"/>
      <c r="E5" s="43"/>
      <c r="F5" s="43"/>
      <c r="G5" s="43"/>
      <c r="H5" s="43"/>
      <c r="I5" s="43"/>
      <c r="J5" s="43"/>
      <c r="K5" s="43"/>
      <c r="L5" s="43"/>
      <c r="M5" s="43"/>
      <c r="N5" s="43"/>
      <c r="O5" s="43"/>
      <c r="P5" s="72"/>
    </row>
    <row r="6" spans="1:16" ht="14.5" x14ac:dyDescent="0.35">
      <c r="A6" s="77" t="s">
        <v>38</v>
      </c>
      <c r="B6" s="43"/>
      <c r="C6" s="43"/>
      <c r="D6" s="43"/>
      <c r="E6" s="43"/>
      <c r="F6" s="43"/>
      <c r="G6" s="43"/>
      <c r="H6" s="43"/>
      <c r="I6" s="43"/>
      <c r="J6" s="43"/>
      <c r="K6" s="43"/>
      <c r="L6" s="43"/>
      <c r="M6" s="43"/>
      <c r="N6" s="43"/>
      <c r="O6" s="43"/>
      <c r="P6" s="72"/>
    </row>
    <row r="7" spans="1:16" ht="14.5" x14ac:dyDescent="0.35">
      <c r="A7" s="78"/>
      <c r="B7" s="79"/>
      <c r="C7" s="79"/>
      <c r="D7" s="79"/>
      <c r="E7" s="79"/>
      <c r="F7" s="79"/>
      <c r="G7" s="79"/>
      <c r="H7" s="79"/>
      <c r="I7" s="79"/>
      <c r="J7" s="79"/>
      <c r="K7" s="79"/>
      <c r="L7" s="79"/>
      <c r="M7" s="79"/>
      <c r="N7" s="79"/>
      <c r="O7" s="79"/>
      <c r="P7" s="76"/>
    </row>
    <row r="8" spans="1:16" ht="12.75" customHeight="1" x14ac:dyDescent="0.35">
      <c r="A8" s="155"/>
      <c r="B8" s="156"/>
      <c r="C8" s="156"/>
      <c r="D8" s="156"/>
      <c r="E8" s="156"/>
      <c r="F8" s="156"/>
      <c r="G8" s="156"/>
      <c r="H8" s="156"/>
      <c r="I8" s="156"/>
      <c r="J8" s="156"/>
      <c r="K8" s="156"/>
      <c r="L8" s="156"/>
      <c r="M8" s="156"/>
      <c r="N8" s="156"/>
      <c r="O8" s="156"/>
      <c r="P8" s="115"/>
    </row>
    <row r="9" spans="1:16" ht="14.5" x14ac:dyDescent="0.35">
      <c r="A9" s="44"/>
      <c r="B9" s="157" t="s">
        <v>39</v>
      </c>
      <c r="C9" s="116"/>
      <c r="D9" s="116"/>
      <c r="E9" s="116"/>
      <c r="F9" s="116"/>
      <c r="G9" s="158"/>
      <c r="P9" s="72"/>
    </row>
    <row r="10" spans="1:16" ht="14.5" x14ac:dyDescent="0.35">
      <c r="A10" s="45"/>
      <c r="B10" s="83" t="s">
        <v>40</v>
      </c>
      <c r="C10" s="46"/>
      <c r="D10" s="47"/>
      <c r="E10" s="47"/>
      <c r="F10" s="47"/>
      <c r="G10" s="48"/>
      <c r="K10" s="117" t="s">
        <v>41</v>
      </c>
      <c r="L10" s="118"/>
      <c r="M10" s="118"/>
      <c r="N10" s="118"/>
      <c r="O10" s="119"/>
      <c r="P10" s="72"/>
    </row>
    <row r="11" spans="1:16" ht="36" x14ac:dyDescent="0.35">
      <c r="A11" s="49"/>
      <c r="B11" s="50" t="s">
        <v>42</v>
      </c>
      <c r="C11" s="84" t="s">
        <v>43</v>
      </c>
      <c r="D11" s="84" t="s">
        <v>44</v>
      </c>
      <c r="E11" s="84" t="s">
        <v>45</v>
      </c>
      <c r="F11" s="84" t="s">
        <v>46</v>
      </c>
      <c r="G11" s="85" t="s">
        <v>47</v>
      </c>
      <c r="K11" s="120" t="s">
        <v>48</v>
      </c>
      <c r="L11" s="121"/>
      <c r="M11" s="159" t="s">
        <v>49</v>
      </c>
      <c r="N11" s="159" t="s">
        <v>50</v>
      </c>
      <c r="O11" s="122" t="s">
        <v>51</v>
      </c>
      <c r="P11" s="72"/>
    </row>
    <row r="12" spans="1:16" ht="14.5" x14ac:dyDescent="0.35">
      <c r="A12" s="45"/>
      <c r="B12" s="51">
        <f>COUNTIF('Windows 10'!J:J,"Pass")</f>
        <v>0</v>
      </c>
      <c r="C12" s="52">
        <f>COUNTIF('Windows 10'!J:J,"Fail")</f>
        <v>0</v>
      </c>
      <c r="D12" s="51">
        <f>COUNTIF('Windows 10'!J:J,"Info")</f>
        <v>0</v>
      </c>
      <c r="E12" s="52">
        <f>COUNTIF('Windows 10'!J:J,"N/A")</f>
        <v>0</v>
      </c>
      <c r="F12" s="51">
        <f>B12+C12</f>
        <v>0</v>
      </c>
      <c r="G12" s="53">
        <f>D24/100</f>
        <v>0</v>
      </c>
      <c r="K12" s="123" t="s">
        <v>52</v>
      </c>
      <c r="L12" s="124"/>
      <c r="M12" s="125">
        <f>COUNTA('Windows 10'!J3:J369)</f>
        <v>0</v>
      </c>
      <c r="N12" s="125">
        <f>O12-M12</f>
        <v>367</v>
      </c>
      <c r="O12" s="126">
        <f>COUNTA('Windows 10'!A3:A369)</f>
        <v>367</v>
      </c>
      <c r="P12" s="72"/>
    </row>
    <row r="13" spans="1:16" ht="12.75" customHeight="1" x14ac:dyDescent="0.35">
      <c r="A13" s="45"/>
      <c r="B13" s="54"/>
      <c r="K13" s="55"/>
      <c r="L13" s="55"/>
      <c r="M13" s="55"/>
      <c r="N13" s="55"/>
      <c r="O13" s="55"/>
      <c r="P13" s="72"/>
    </row>
    <row r="14" spans="1:16" ht="14.25" customHeight="1" x14ac:dyDescent="0.35">
      <c r="A14" s="45"/>
      <c r="B14" s="86" t="s">
        <v>53</v>
      </c>
      <c r="C14" s="127"/>
      <c r="D14" s="127"/>
      <c r="E14" s="127"/>
      <c r="F14" s="127"/>
      <c r="G14" s="160"/>
      <c r="K14" s="55"/>
      <c r="L14" s="55"/>
      <c r="M14" s="55"/>
      <c r="N14" s="55"/>
      <c r="O14" s="55"/>
      <c r="P14" s="72"/>
    </row>
    <row r="15" spans="1:16" ht="15" customHeight="1" x14ac:dyDescent="0.35">
      <c r="A15" s="56"/>
      <c r="B15" s="57" t="s">
        <v>54</v>
      </c>
      <c r="C15" s="57" t="s">
        <v>55</v>
      </c>
      <c r="D15" s="57" t="s">
        <v>56</v>
      </c>
      <c r="E15" s="57" t="s">
        <v>57</v>
      </c>
      <c r="F15" s="57" t="s">
        <v>45</v>
      </c>
      <c r="G15" s="57" t="s">
        <v>58</v>
      </c>
      <c r="H15" s="58" t="s">
        <v>59</v>
      </c>
      <c r="I15" s="58" t="s">
        <v>60</v>
      </c>
      <c r="K15" s="59"/>
      <c r="L15" s="59"/>
      <c r="M15" s="59"/>
      <c r="N15" s="59"/>
      <c r="O15" s="59"/>
      <c r="P15" s="72"/>
    </row>
    <row r="16" spans="1:16" ht="14.5" x14ac:dyDescent="0.35">
      <c r="A16" s="56"/>
      <c r="B16" s="60">
        <v>8</v>
      </c>
      <c r="C16" s="61">
        <f>COUNTIF('Windows 10'!AB:AB,$B16)</f>
        <v>0</v>
      </c>
      <c r="D16" s="62">
        <f>COUNTIFS('Windows 10'!$AB:$AB,$B16,'Windows 10'!$J:$J,D$15)</f>
        <v>0</v>
      </c>
      <c r="E16" s="62">
        <f>COUNTIFS('Windows 10'!$AB:$AB,$B16,'Windows 10'!$J:$J,E$15)</f>
        <v>0</v>
      </c>
      <c r="F16" s="62">
        <f>COUNTIFS('Windows 10'!$AB:$AB,$B16,'Windows 10'!$J:$J,F$15)</f>
        <v>0</v>
      </c>
      <c r="G16" s="63">
        <v>1500</v>
      </c>
      <c r="H16" s="80">
        <f t="shared" ref="H16:H21" si="0">(C16-F16)*(G16)</f>
        <v>0</v>
      </c>
      <c r="I16" s="80">
        <f t="shared" ref="I16:I21" si="1">D16*G16</f>
        <v>0</v>
      </c>
      <c r="P16" s="72"/>
    </row>
    <row r="17" spans="1:16" ht="14.5" x14ac:dyDescent="0.35">
      <c r="A17" s="56"/>
      <c r="B17" s="60">
        <v>7</v>
      </c>
      <c r="C17" s="61">
        <f>COUNTIF('Windows 10'!AB:AB,$B17)</f>
        <v>3</v>
      </c>
      <c r="D17" s="62">
        <f>COUNTIFS('Windows 10'!$AB:$AB,$B17,'Windows 10'!$J:$J,D$15)</f>
        <v>0</v>
      </c>
      <c r="E17" s="62">
        <f>COUNTIFS('Windows 10'!$AB:$AB,$B17,'Windows 10'!$J:$J,E$15)</f>
        <v>0</v>
      </c>
      <c r="F17" s="62">
        <f>COUNTIFS('Windows 10'!$AB:$AB,$B17,'Windows 10'!$J:$J,F$15)</f>
        <v>0</v>
      </c>
      <c r="G17" s="63">
        <v>750</v>
      </c>
      <c r="H17" s="80">
        <f t="shared" si="0"/>
        <v>2250</v>
      </c>
      <c r="I17" s="80">
        <f t="shared" si="1"/>
        <v>0</v>
      </c>
      <c r="K17" s="74"/>
      <c r="P17" s="72"/>
    </row>
    <row r="18" spans="1:16" ht="14.5" x14ac:dyDescent="0.35">
      <c r="A18" s="56"/>
      <c r="B18" s="60">
        <v>6</v>
      </c>
      <c r="C18" s="61">
        <f>COUNTIF('Windows 10'!AB:AB,$B18)</f>
        <v>40</v>
      </c>
      <c r="D18" s="62">
        <f>COUNTIFS('Windows 10'!$AB:$AB,$B18,'Windows 10'!$J:$J,D$15)</f>
        <v>0</v>
      </c>
      <c r="E18" s="62">
        <f>COUNTIFS('Windows 10'!$AB:$AB,$B18,'Windows 10'!$J:$J,E$15)</f>
        <v>0</v>
      </c>
      <c r="F18" s="62">
        <f>COUNTIFS('Windows 10'!$AB:$AB,$B18,'Windows 10'!$J:$J,F$15)</f>
        <v>0</v>
      </c>
      <c r="G18" s="63">
        <v>100</v>
      </c>
      <c r="H18" s="80">
        <f t="shared" si="0"/>
        <v>4000</v>
      </c>
      <c r="I18" s="80">
        <f t="shared" si="1"/>
        <v>0</v>
      </c>
      <c r="P18" s="72"/>
    </row>
    <row r="19" spans="1:16" ht="14.5" x14ac:dyDescent="0.35">
      <c r="A19" s="56"/>
      <c r="B19" s="60">
        <v>5</v>
      </c>
      <c r="C19" s="61">
        <f>COUNTIF('Windows 10'!AB:AB,$B19)</f>
        <v>222</v>
      </c>
      <c r="D19" s="62">
        <f>COUNTIFS('Windows 10'!$AB:$AB,$B19,'Windows 10'!$J:$J,D$15)</f>
        <v>0</v>
      </c>
      <c r="E19" s="62">
        <f>COUNTIFS('Windows 10'!$AB:$AB,$B19,'Windows 10'!$J:$J,E$15)</f>
        <v>0</v>
      </c>
      <c r="F19" s="62">
        <f>COUNTIFS('Windows 10'!$AB:$AB,$B19,'Windows 10'!$J:$J,F$15)</f>
        <v>0</v>
      </c>
      <c r="G19" s="63">
        <v>50</v>
      </c>
      <c r="H19" s="80">
        <f t="shared" si="0"/>
        <v>11100</v>
      </c>
      <c r="I19" s="80">
        <f t="shared" si="1"/>
        <v>0</v>
      </c>
      <c r="P19" s="72"/>
    </row>
    <row r="20" spans="1:16" ht="14.5" x14ac:dyDescent="0.35">
      <c r="A20" s="56"/>
      <c r="B20" s="60">
        <v>4</v>
      </c>
      <c r="C20" s="61">
        <f>COUNTIF('Windows 10'!AB:AB,$B20)</f>
        <v>63</v>
      </c>
      <c r="D20" s="62">
        <f>COUNTIFS('Windows 10'!$AB:$AB,$B20,'Windows 10'!$J:$J,D$15)</f>
        <v>0</v>
      </c>
      <c r="E20" s="62">
        <f>COUNTIFS('Windows 10'!$AB:$AB,$B20,'Windows 10'!$J:$J,E$15)</f>
        <v>0</v>
      </c>
      <c r="F20" s="62">
        <f>COUNTIFS('Windows 10'!$AB:$AB,$B20,'Windows 10'!$J:$J,F$15)</f>
        <v>0</v>
      </c>
      <c r="G20" s="63">
        <v>10</v>
      </c>
      <c r="H20" s="80">
        <f t="shared" si="0"/>
        <v>630</v>
      </c>
      <c r="I20" s="80">
        <f t="shared" si="1"/>
        <v>0</v>
      </c>
      <c r="P20" s="72"/>
    </row>
    <row r="21" spans="1:16" ht="12.75" customHeight="1" x14ac:dyDescent="0.35">
      <c r="A21" s="56"/>
      <c r="B21" s="60">
        <v>3</v>
      </c>
      <c r="C21" s="61">
        <f>COUNTIF('Windows 10'!AB:AB,$B21)</f>
        <v>19</v>
      </c>
      <c r="D21" s="62">
        <f>COUNTIFS('Windows 10'!$AB:$AB,$B21,'Windows 10'!$J:$J,D$15)</f>
        <v>0</v>
      </c>
      <c r="E21" s="62">
        <f>COUNTIFS('Windows 10'!$AB:$AB,$B21,'Windows 10'!$J:$J,E$15)</f>
        <v>0</v>
      </c>
      <c r="F21" s="62">
        <f>COUNTIFS('Windows 10'!$AB:$AB,$B21,'Windows 10'!$J:$J,F$15)</f>
        <v>0</v>
      </c>
      <c r="G21" s="63">
        <v>5</v>
      </c>
      <c r="H21" s="80">
        <f t="shared" si="0"/>
        <v>95</v>
      </c>
      <c r="I21" s="80">
        <f t="shared" si="1"/>
        <v>0</v>
      </c>
      <c r="J21" s="64"/>
      <c r="K21" s="74"/>
      <c r="P21" s="72"/>
    </row>
    <row r="22" spans="1:16" ht="14.5" x14ac:dyDescent="0.35">
      <c r="A22" s="56"/>
      <c r="B22" s="60">
        <v>2</v>
      </c>
      <c r="C22" s="61">
        <f>COUNTIF('Windows 10'!AB:AB,$B22)</f>
        <v>8</v>
      </c>
      <c r="D22" s="62">
        <f>COUNTIFS('Windows 10'!$AB:$AB,$B22,'Windows 10'!$J:$J,D$15)</f>
        <v>0</v>
      </c>
      <c r="E22" s="62">
        <f>COUNTIFS('Windows 10'!$AB:$AB,$B22,'Windows 10'!$J:$J,E$15)</f>
        <v>0</v>
      </c>
      <c r="F22" s="62">
        <f>COUNTIFS('Windows 10'!$AB:$AB,$B22,'Windows 10'!$J:$J,F$15)</f>
        <v>0</v>
      </c>
      <c r="G22" s="63">
        <v>2</v>
      </c>
      <c r="H22" s="80">
        <f>(C22-F22)*(G22)</f>
        <v>16</v>
      </c>
      <c r="I22" s="80">
        <f>D22*G22</f>
        <v>0</v>
      </c>
      <c r="P22" s="72"/>
    </row>
    <row r="23" spans="1:16" ht="15" customHeight="1" x14ac:dyDescent="0.35">
      <c r="A23" s="56"/>
      <c r="B23" s="60">
        <v>1</v>
      </c>
      <c r="C23" s="61">
        <f>COUNTIF('Windows 10'!AB:AB,$B23)</f>
        <v>1</v>
      </c>
      <c r="D23" s="62">
        <f>COUNTIFS('Windows 10'!$AB:$AB,$B23,'Windows 10'!$J:$J,D$15)</f>
        <v>0</v>
      </c>
      <c r="E23" s="62">
        <f>COUNTIFS('Windows 10'!$AB:$AB,$B23,'Windows 10'!$J:$J,E$15)</f>
        <v>0</v>
      </c>
      <c r="F23" s="62">
        <f>COUNTIFS('Windows 10'!$AB:$AB,$B23,'Windows 10'!$J:$J,F$15)</f>
        <v>0</v>
      </c>
      <c r="G23" s="63">
        <v>1</v>
      </c>
      <c r="H23" s="80">
        <f>(C23-F23)*(G23)</f>
        <v>1</v>
      </c>
      <c r="I23" s="80">
        <f>D23*G23</f>
        <v>0</v>
      </c>
      <c r="P23" s="72"/>
    </row>
    <row r="24" spans="1:16" ht="14.5" hidden="1" x14ac:dyDescent="0.35">
      <c r="A24" s="56"/>
      <c r="B24" s="87" t="s">
        <v>61</v>
      </c>
      <c r="C24" s="128"/>
      <c r="D24" s="161">
        <f>SUM(I16:I23)/SUM(H16:H23)*100</f>
        <v>0</v>
      </c>
      <c r="E24" s="75"/>
      <c r="F24" s="75"/>
      <c r="G24" s="75"/>
      <c r="P24" s="72"/>
    </row>
    <row r="25" spans="1:16" ht="12.75" customHeight="1" x14ac:dyDescent="0.35">
      <c r="A25" s="65"/>
      <c r="B25" s="66"/>
      <c r="C25" s="66"/>
      <c r="D25" s="66"/>
      <c r="E25" s="66"/>
      <c r="F25" s="66"/>
      <c r="G25" s="66"/>
      <c r="H25" s="66"/>
      <c r="I25" s="66"/>
      <c r="J25" s="66"/>
      <c r="K25" s="67"/>
      <c r="L25" s="67"/>
      <c r="M25" s="67"/>
      <c r="N25" s="67"/>
      <c r="O25" s="67"/>
      <c r="P25" s="76"/>
    </row>
    <row r="27" spans="1:16" ht="15" customHeight="1" x14ac:dyDescent="0.35">
      <c r="A27" s="73">
        <f>D12+N12</f>
        <v>367</v>
      </c>
      <c r="B27" s="74" t="str">
        <f>"WARNING: THERE IS AT LEAST ONE TEST CASE WITH AN 'INFO' OR BLANK STATUS (SEE ABOVE)"</f>
        <v>WARNING: THERE IS AT LEAST ONE TEST CASE WITH AN 'INFO' OR BLANK STATUS (SEE ABOVE)</v>
      </c>
    </row>
    <row r="29" spans="1:16" ht="12.75" customHeight="1" x14ac:dyDescent="0.35">
      <c r="A29" s="73">
        <f>SUMPRODUCT(--ISERROR(#REF!))</f>
        <v>1</v>
      </c>
      <c r="B29" s="74" t="str">
        <f>"WARNING: THERE IS AT LEAST ONE TEST CASE WITH MULTIPLE OR INVALID ISSUE CODES (SEE TEST CASES TABS)"</f>
        <v>WARNING: THERE IS AT LEAST ONE TEST CASE WITH MULTIPLE OR INVALID ISSUE CODES (SEE TEST CASES TABS)</v>
      </c>
    </row>
  </sheetData>
  <conditionalFormatting sqref="B27">
    <cfRule type="expression" dxfId="19" priority="139" stopIfTrue="1">
      <formula>$A$27=0</formula>
    </cfRule>
  </conditionalFormatting>
  <conditionalFormatting sqref="B29">
    <cfRule type="expression" dxfId="18" priority="140" stopIfTrue="1">
      <formula>$A$29=0</formula>
    </cfRule>
  </conditionalFormatting>
  <conditionalFormatting sqref="D12">
    <cfRule type="cellIs" dxfId="17" priority="16" stopIfTrue="1" operator="greaterThan">
      <formula>0</formula>
    </cfRule>
  </conditionalFormatting>
  <conditionalFormatting sqref="N12">
    <cfRule type="cellIs" dxfId="16" priority="14" stopIfTrue="1" operator="greaterThan">
      <formula>0</formula>
    </cfRule>
    <cfRule type="cellIs" dxfId="15" priority="15"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showGridLines="0" zoomScale="90" zoomScaleNormal="90" workbookViewId="0">
      <selection activeCell="A3" sqref="A3:N15"/>
    </sheetView>
  </sheetViews>
  <sheetFormatPr defaultColWidth="18.6328125" defaultRowHeight="12.75" customHeight="1" x14ac:dyDescent="0.35"/>
  <cols>
    <col min="1" max="13" width="11.453125" style="1" customWidth="1"/>
    <col min="14" max="14" width="9.36328125" style="1" customWidth="1"/>
    <col min="15" max="16384" width="18.6328125" style="20"/>
  </cols>
  <sheetData>
    <row r="1" spans="1:14" ht="14.5" x14ac:dyDescent="0.35">
      <c r="A1" s="162" t="s">
        <v>62</v>
      </c>
      <c r="B1" s="163"/>
      <c r="C1" s="163"/>
      <c r="D1" s="163"/>
      <c r="E1" s="163"/>
      <c r="F1" s="163"/>
      <c r="G1" s="163"/>
      <c r="H1" s="163"/>
      <c r="I1" s="163"/>
      <c r="J1" s="163"/>
      <c r="K1" s="163"/>
      <c r="L1" s="163"/>
      <c r="M1" s="163"/>
      <c r="N1" s="129"/>
    </row>
    <row r="2" spans="1:14" ht="12.75" customHeight="1" x14ac:dyDescent="0.35">
      <c r="A2" s="130" t="s">
        <v>63</v>
      </c>
      <c r="B2" s="131"/>
      <c r="C2" s="131"/>
      <c r="D2" s="131"/>
      <c r="E2" s="131"/>
      <c r="F2" s="131"/>
      <c r="G2" s="131"/>
      <c r="H2" s="131"/>
      <c r="I2" s="131"/>
      <c r="J2" s="131"/>
      <c r="K2" s="131"/>
      <c r="L2" s="131"/>
      <c r="M2" s="131"/>
      <c r="N2" s="132"/>
    </row>
    <row r="3" spans="1:14" s="35" customFormat="1" ht="15.65" customHeight="1" x14ac:dyDescent="0.25">
      <c r="A3" s="294" t="s">
        <v>4570</v>
      </c>
      <c r="B3" s="295"/>
      <c r="C3" s="295"/>
      <c r="D3" s="295"/>
      <c r="E3" s="295"/>
      <c r="F3" s="295"/>
      <c r="G3" s="295"/>
      <c r="H3" s="295"/>
      <c r="I3" s="295"/>
      <c r="J3" s="295"/>
      <c r="K3" s="295"/>
      <c r="L3" s="295"/>
      <c r="M3" s="295"/>
      <c r="N3" s="296"/>
    </row>
    <row r="4" spans="1:14" s="35" customFormat="1" ht="15.65" customHeight="1" x14ac:dyDescent="0.25">
      <c r="A4" s="297"/>
      <c r="B4" s="298"/>
      <c r="C4" s="298"/>
      <c r="D4" s="298"/>
      <c r="E4" s="298"/>
      <c r="F4" s="298"/>
      <c r="G4" s="298"/>
      <c r="H4" s="298"/>
      <c r="I4" s="298"/>
      <c r="J4" s="298"/>
      <c r="K4" s="298"/>
      <c r="L4" s="298"/>
      <c r="M4" s="298"/>
      <c r="N4" s="299"/>
    </row>
    <row r="5" spans="1:14" s="35" customFormat="1" ht="15.65" customHeight="1" x14ac:dyDescent="0.25">
      <c r="A5" s="297"/>
      <c r="B5" s="298"/>
      <c r="C5" s="298"/>
      <c r="D5" s="298"/>
      <c r="E5" s="298"/>
      <c r="F5" s="298"/>
      <c r="G5" s="298"/>
      <c r="H5" s="298"/>
      <c r="I5" s="298"/>
      <c r="J5" s="298"/>
      <c r="K5" s="298"/>
      <c r="L5" s="298"/>
      <c r="M5" s="298"/>
      <c r="N5" s="299"/>
    </row>
    <row r="6" spans="1:14" s="35" customFormat="1" ht="15.65" customHeight="1" x14ac:dyDescent="0.25">
      <c r="A6" s="297"/>
      <c r="B6" s="298"/>
      <c r="C6" s="298"/>
      <c r="D6" s="298"/>
      <c r="E6" s="298"/>
      <c r="F6" s="298"/>
      <c r="G6" s="298"/>
      <c r="H6" s="298"/>
      <c r="I6" s="298"/>
      <c r="J6" s="298"/>
      <c r="K6" s="298"/>
      <c r="L6" s="298"/>
      <c r="M6" s="298"/>
      <c r="N6" s="299"/>
    </row>
    <row r="7" spans="1:14" s="35" customFormat="1" ht="15.65" customHeight="1" x14ac:dyDescent="0.25">
      <c r="A7" s="297"/>
      <c r="B7" s="298"/>
      <c r="C7" s="298"/>
      <c r="D7" s="298"/>
      <c r="E7" s="298"/>
      <c r="F7" s="298"/>
      <c r="G7" s="298"/>
      <c r="H7" s="298"/>
      <c r="I7" s="298"/>
      <c r="J7" s="298"/>
      <c r="K7" s="298"/>
      <c r="L7" s="298"/>
      <c r="M7" s="298"/>
      <c r="N7" s="299"/>
    </row>
    <row r="8" spans="1:14" s="35" customFormat="1" ht="15.65" customHeight="1" x14ac:dyDescent="0.25">
      <c r="A8" s="297"/>
      <c r="B8" s="298"/>
      <c r="C8" s="298"/>
      <c r="D8" s="298"/>
      <c r="E8" s="298"/>
      <c r="F8" s="298"/>
      <c r="G8" s="298"/>
      <c r="H8" s="298"/>
      <c r="I8" s="298"/>
      <c r="J8" s="298"/>
      <c r="K8" s="298"/>
      <c r="L8" s="298"/>
      <c r="M8" s="298"/>
      <c r="N8" s="299"/>
    </row>
    <row r="9" spans="1:14" s="35" customFormat="1" ht="15.65" customHeight="1" x14ac:dyDescent="0.25">
      <c r="A9" s="297"/>
      <c r="B9" s="298"/>
      <c r="C9" s="298"/>
      <c r="D9" s="298"/>
      <c r="E9" s="298"/>
      <c r="F9" s="298"/>
      <c r="G9" s="298"/>
      <c r="H9" s="298"/>
      <c r="I9" s="298"/>
      <c r="J9" s="298"/>
      <c r="K9" s="298"/>
      <c r="L9" s="298"/>
      <c r="M9" s="298"/>
      <c r="N9" s="299"/>
    </row>
    <row r="10" spans="1:14" s="35" customFormat="1" ht="15.65" customHeight="1" x14ac:dyDescent="0.25">
      <c r="A10" s="297"/>
      <c r="B10" s="298"/>
      <c r="C10" s="298"/>
      <c r="D10" s="298"/>
      <c r="E10" s="298"/>
      <c r="F10" s="298"/>
      <c r="G10" s="298"/>
      <c r="H10" s="298"/>
      <c r="I10" s="298"/>
      <c r="J10" s="298"/>
      <c r="K10" s="298"/>
      <c r="L10" s="298"/>
      <c r="M10" s="298"/>
      <c r="N10" s="299"/>
    </row>
    <row r="11" spans="1:14" s="35" customFormat="1" ht="15.65" customHeight="1" x14ac:dyDescent="0.25">
      <c r="A11" s="297"/>
      <c r="B11" s="298"/>
      <c r="C11" s="298"/>
      <c r="D11" s="298"/>
      <c r="E11" s="298"/>
      <c r="F11" s="298"/>
      <c r="G11" s="298"/>
      <c r="H11" s="298"/>
      <c r="I11" s="298"/>
      <c r="J11" s="298"/>
      <c r="K11" s="298"/>
      <c r="L11" s="298"/>
      <c r="M11" s="298"/>
      <c r="N11" s="299"/>
    </row>
    <row r="12" spans="1:14" s="35" customFormat="1" ht="15.65" customHeight="1" x14ac:dyDescent="0.25">
      <c r="A12" s="297"/>
      <c r="B12" s="298"/>
      <c r="C12" s="298"/>
      <c r="D12" s="298"/>
      <c r="E12" s="298"/>
      <c r="F12" s="298"/>
      <c r="G12" s="298"/>
      <c r="H12" s="298"/>
      <c r="I12" s="298"/>
      <c r="J12" s="298"/>
      <c r="K12" s="298"/>
      <c r="L12" s="298"/>
      <c r="M12" s="298"/>
      <c r="N12" s="299"/>
    </row>
    <row r="13" spans="1:14" s="35" customFormat="1" ht="15.65" customHeight="1" x14ac:dyDescent="0.25">
      <c r="A13" s="297"/>
      <c r="B13" s="298"/>
      <c r="C13" s="298"/>
      <c r="D13" s="298"/>
      <c r="E13" s="298"/>
      <c r="F13" s="298"/>
      <c r="G13" s="298"/>
      <c r="H13" s="298"/>
      <c r="I13" s="298"/>
      <c r="J13" s="298"/>
      <c r="K13" s="298"/>
      <c r="L13" s="298"/>
      <c r="M13" s="298"/>
      <c r="N13" s="299"/>
    </row>
    <row r="14" spans="1:14" s="35" customFormat="1" ht="15.65" customHeight="1" x14ac:dyDescent="0.25">
      <c r="A14" s="297"/>
      <c r="B14" s="298"/>
      <c r="C14" s="298"/>
      <c r="D14" s="298"/>
      <c r="E14" s="298"/>
      <c r="F14" s="298"/>
      <c r="G14" s="298"/>
      <c r="H14" s="298"/>
      <c r="I14" s="298"/>
      <c r="J14" s="298"/>
      <c r="K14" s="298"/>
      <c r="L14" s="298"/>
      <c r="M14" s="298"/>
      <c r="N14" s="299"/>
    </row>
    <row r="15" spans="1:14" s="35" customFormat="1" ht="9.65" customHeight="1" x14ac:dyDescent="0.25">
      <c r="A15" s="300"/>
      <c r="B15" s="301"/>
      <c r="C15" s="301"/>
      <c r="D15" s="301"/>
      <c r="E15" s="301"/>
      <c r="F15" s="301"/>
      <c r="G15" s="301"/>
      <c r="H15" s="301"/>
      <c r="I15" s="301"/>
      <c r="J15" s="301"/>
      <c r="K15" s="301"/>
      <c r="L15" s="301"/>
      <c r="M15" s="301"/>
      <c r="N15" s="302"/>
    </row>
    <row r="16" spans="1:14" s="35" customFormat="1" ht="12.75" customHeight="1" x14ac:dyDescent="0.25">
      <c r="A16" s="164" t="s">
        <v>64</v>
      </c>
      <c r="B16" s="165"/>
      <c r="C16" s="165"/>
      <c r="D16" s="165"/>
      <c r="E16" s="165"/>
      <c r="F16" s="165"/>
      <c r="G16" s="165"/>
      <c r="H16" s="165"/>
      <c r="I16" s="165"/>
      <c r="J16" s="165"/>
      <c r="K16" s="165"/>
      <c r="L16" s="165"/>
      <c r="M16" s="165"/>
      <c r="N16" s="133"/>
    </row>
    <row r="17" spans="1:14" s="35" customFormat="1" ht="12.75" customHeight="1" x14ac:dyDescent="0.25">
      <c r="A17" s="134" t="s">
        <v>65</v>
      </c>
      <c r="B17" s="135"/>
      <c r="C17" s="136"/>
      <c r="D17" s="137" t="s">
        <v>4582</v>
      </c>
      <c r="E17" s="138"/>
      <c r="F17" s="138"/>
      <c r="G17" s="138"/>
      <c r="H17" s="138"/>
      <c r="I17" s="138"/>
      <c r="J17" s="138"/>
      <c r="K17" s="138"/>
      <c r="L17" s="138"/>
      <c r="M17" s="138"/>
      <c r="N17" s="139"/>
    </row>
    <row r="18" spans="1:14" s="35" customFormat="1" ht="13" x14ac:dyDescent="0.25">
      <c r="A18" s="29"/>
      <c r="B18" s="28"/>
      <c r="C18" s="27"/>
      <c r="D18" s="26" t="s">
        <v>66</v>
      </c>
      <c r="E18" s="25"/>
      <c r="F18" s="25"/>
      <c r="G18" s="25"/>
      <c r="H18" s="25"/>
      <c r="I18" s="25"/>
      <c r="J18" s="25"/>
      <c r="K18" s="25"/>
      <c r="L18" s="25"/>
      <c r="M18" s="25"/>
      <c r="N18" s="24"/>
    </row>
    <row r="19" spans="1:14" s="35" customFormat="1" ht="12.75" customHeight="1" x14ac:dyDescent="0.25">
      <c r="A19" s="166" t="s">
        <v>67</v>
      </c>
      <c r="B19" s="167"/>
      <c r="C19" s="140"/>
      <c r="D19" s="168" t="s">
        <v>68</v>
      </c>
      <c r="E19" s="169"/>
      <c r="F19" s="169"/>
      <c r="G19" s="169"/>
      <c r="H19" s="169"/>
      <c r="I19" s="169"/>
      <c r="J19" s="169"/>
      <c r="K19" s="169"/>
      <c r="L19" s="169"/>
      <c r="M19" s="169"/>
      <c r="N19" s="141"/>
    </row>
    <row r="20" spans="1:14" ht="12.75" customHeight="1" x14ac:dyDescent="0.35">
      <c r="A20" s="134" t="s">
        <v>69</v>
      </c>
      <c r="B20" s="135"/>
      <c r="C20" s="136"/>
      <c r="D20" s="137" t="s">
        <v>70</v>
      </c>
      <c r="E20" s="138"/>
      <c r="F20" s="138"/>
      <c r="G20" s="138"/>
      <c r="H20" s="138"/>
      <c r="I20" s="138"/>
      <c r="J20" s="138"/>
      <c r="K20" s="138"/>
      <c r="L20" s="138"/>
      <c r="M20" s="138"/>
      <c r="N20" s="139"/>
    </row>
    <row r="21" spans="1:14" s="35" customFormat="1" ht="12.75" customHeight="1" x14ac:dyDescent="0.25">
      <c r="A21" s="134" t="s">
        <v>71</v>
      </c>
      <c r="B21" s="135"/>
      <c r="C21" s="136"/>
      <c r="D21" s="303" t="s">
        <v>72</v>
      </c>
      <c r="E21" s="304"/>
      <c r="F21" s="304"/>
      <c r="G21" s="304"/>
      <c r="H21" s="304"/>
      <c r="I21" s="304"/>
      <c r="J21" s="304"/>
      <c r="K21" s="304"/>
      <c r="L21" s="304"/>
      <c r="M21" s="304"/>
      <c r="N21" s="305"/>
    </row>
    <row r="22" spans="1:14" s="35" customFormat="1" ht="13" x14ac:dyDescent="0.25">
      <c r="A22" s="34"/>
      <c r="B22" s="22"/>
      <c r="C22" s="33"/>
      <c r="D22" s="306"/>
      <c r="E22" s="307"/>
      <c r="F22" s="307"/>
      <c r="G22" s="307"/>
      <c r="H22" s="307"/>
      <c r="I22" s="307"/>
      <c r="J22" s="307"/>
      <c r="K22" s="307"/>
      <c r="L22" s="307"/>
      <c r="M22" s="307"/>
      <c r="N22" s="308"/>
    </row>
    <row r="23" spans="1:14" s="35" customFormat="1" ht="12.75" customHeight="1" x14ac:dyDescent="0.25">
      <c r="A23" s="88" t="s">
        <v>73</v>
      </c>
      <c r="B23" s="142"/>
      <c r="C23" s="89"/>
      <c r="D23" s="90" t="s">
        <v>74</v>
      </c>
      <c r="E23" s="143"/>
      <c r="F23" s="143"/>
      <c r="G23" s="143"/>
      <c r="H23" s="143"/>
      <c r="I23" s="143"/>
      <c r="J23" s="143"/>
      <c r="K23" s="143"/>
      <c r="L23" s="143"/>
      <c r="M23" s="143"/>
      <c r="N23" s="170"/>
    </row>
    <row r="24" spans="1:14" ht="12.75" customHeight="1" x14ac:dyDescent="0.35">
      <c r="A24" s="34" t="s">
        <v>75</v>
      </c>
      <c r="B24" s="22"/>
      <c r="C24" s="33"/>
      <c r="D24" s="32" t="s">
        <v>4581</v>
      </c>
      <c r="E24" s="31"/>
      <c r="F24" s="31"/>
      <c r="G24" s="31"/>
      <c r="I24" s="31"/>
      <c r="J24" s="31"/>
      <c r="K24" s="31"/>
      <c r="L24" s="31"/>
      <c r="M24" s="31"/>
      <c r="N24" s="30"/>
    </row>
    <row r="25" spans="1:14" ht="14.5" x14ac:dyDescent="0.35">
      <c r="A25" s="29"/>
      <c r="B25" s="28"/>
      <c r="C25" s="27"/>
      <c r="D25" s="26" t="s">
        <v>76</v>
      </c>
      <c r="E25" s="25"/>
      <c r="F25" s="25"/>
      <c r="G25" s="25"/>
      <c r="H25" s="31"/>
      <c r="I25" s="25"/>
      <c r="J25" s="25"/>
      <c r="K25" s="25"/>
      <c r="L25" s="25"/>
      <c r="M25" s="25"/>
      <c r="N25" s="24"/>
    </row>
    <row r="26" spans="1:14" ht="12.75" customHeight="1" x14ac:dyDescent="0.35">
      <c r="A26" s="134" t="s">
        <v>77</v>
      </c>
      <c r="B26" s="135"/>
      <c r="C26" s="136"/>
      <c r="D26" s="137" t="s">
        <v>78</v>
      </c>
      <c r="E26" s="138"/>
      <c r="F26" s="138"/>
      <c r="G26" s="138"/>
      <c r="H26" s="138"/>
      <c r="J26" s="138"/>
      <c r="K26" s="138"/>
      <c r="L26" s="138"/>
      <c r="M26" s="138"/>
      <c r="N26" s="139"/>
    </row>
    <row r="27" spans="1:14" ht="14.5" x14ac:dyDescent="0.35">
      <c r="A27" s="29"/>
      <c r="B27" s="28"/>
      <c r="C27" s="27"/>
      <c r="D27" s="26" t="s">
        <v>79</v>
      </c>
      <c r="E27" s="25"/>
      <c r="F27" s="25"/>
      <c r="G27" s="25"/>
      <c r="H27" s="25"/>
      <c r="I27" s="25"/>
      <c r="J27" s="25"/>
      <c r="K27" s="25"/>
      <c r="L27" s="25"/>
      <c r="M27" s="25"/>
      <c r="N27" s="24"/>
    </row>
    <row r="28" spans="1:14" ht="12.75" customHeight="1" x14ac:dyDescent="0.35">
      <c r="A28" s="166" t="s">
        <v>80</v>
      </c>
      <c r="B28" s="167"/>
      <c r="C28" s="140"/>
      <c r="D28" s="168" t="s">
        <v>81</v>
      </c>
      <c r="E28" s="169"/>
      <c r="F28" s="169"/>
      <c r="G28" s="169"/>
      <c r="H28" s="169"/>
      <c r="I28" s="169"/>
      <c r="J28" s="169"/>
      <c r="K28" s="169"/>
      <c r="L28" s="169"/>
      <c r="M28" s="169"/>
      <c r="N28" s="141"/>
    </row>
    <row r="29" spans="1:14" ht="12.75" customHeight="1" x14ac:dyDescent="0.35">
      <c r="A29" s="134" t="s">
        <v>82</v>
      </c>
      <c r="B29" s="135"/>
      <c r="C29" s="136"/>
      <c r="D29" s="137" t="s">
        <v>4580</v>
      </c>
      <c r="E29" s="138"/>
      <c r="F29" s="138"/>
      <c r="G29" s="138"/>
      <c r="H29" s="138"/>
      <c r="I29" s="138"/>
      <c r="J29" s="138"/>
      <c r="K29" s="138"/>
      <c r="L29" s="138"/>
      <c r="M29" s="138"/>
      <c r="N29" s="139"/>
    </row>
    <row r="30" spans="1:14" ht="14.5" x14ac:dyDescent="0.35">
      <c r="A30" s="29"/>
      <c r="B30" s="28"/>
      <c r="C30" s="27"/>
      <c r="D30" s="26" t="s">
        <v>83</v>
      </c>
      <c r="E30" s="25"/>
      <c r="F30" s="25"/>
      <c r="G30" s="25"/>
      <c r="H30" s="25"/>
      <c r="I30" s="25"/>
      <c r="J30" s="25"/>
      <c r="K30" s="25"/>
      <c r="L30" s="25"/>
      <c r="M30" s="25"/>
      <c r="N30" s="24"/>
    </row>
    <row r="31" spans="1:14" ht="12.75" customHeight="1" x14ac:dyDescent="0.35">
      <c r="A31" s="134" t="s">
        <v>84</v>
      </c>
      <c r="B31" s="135"/>
      <c r="C31" s="136"/>
      <c r="D31" s="137" t="s">
        <v>4576</v>
      </c>
      <c r="E31" s="138"/>
      <c r="F31" s="138"/>
      <c r="G31" s="138"/>
      <c r="H31" s="138"/>
      <c r="I31" s="138"/>
      <c r="J31" s="138"/>
      <c r="K31" s="138"/>
      <c r="L31" s="138"/>
      <c r="M31" s="138"/>
      <c r="N31" s="139"/>
    </row>
    <row r="32" spans="1:14" ht="14.5" x14ac:dyDescent="0.35">
      <c r="A32" s="34"/>
      <c r="B32" s="22"/>
      <c r="C32" s="33"/>
      <c r="D32" s="32" t="s">
        <v>4577</v>
      </c>
      <c r="E32" s="31"/>
      <c r="F32" s="31"/>
      <c r="G32" s="31"/>
      <c r="H32" s="31"/>
      <c r="I32" s="31"/>
      <c r="J32" s="31"/>
      <c r="K32" s="31"/>
      <c r="L32" s="31"/>
      <c r="M32" s="31"/>
      <c r="N32" s="30"/>
    </row>
    <row r="33" spans="1:14" ht="14.5" x14ac:dyDescent="0.35">
      <c r="A33" s="34"/>
      <c r="B33" s="22"/>
      <c r="C33" s="33"/>
      <c r="D33" s="32" t="s">
        <v>85</v>
      </c>
      <c r="E33" s="31"/>
      <c r="F33" s="31"/>
      <c r="G33" s="31"/>
      <c r="H33" s="31"/>
      <c r="I33" s="31"/>
      <c r="J33" s="31"/>
      <c r="K33" s="31"/>
      <c r="L33" s="31"/>
      <c r="M33" s="31"/>
      <c r="N33" s="30"/>
    </row>
    <row r="34" spans="1:14" ht="14.5" x14ac:dyDescent="0.35">
      <c r="A34" s="34"/>
      <c r="B34" s="22"/>
      <c r="C34" s="33"/>
      <c r="D34" s="32" t="s">
        <v>4578</v>
      </c>
      <c r="E34" s="31"/>
      <c r="F34" s="31"/>
      <c r="G34" s="31"/>
      <c r="H34" s="31"/>
      <c r="I34" s="31"/>
      <c r="J34" s="31"/>
      <c r="K34" s="31"/>
      <c r="L34" s="31"/>
      <c r="M34" s="31"/>
      <c r="N34" s="30"/>
    </row>
    <row r="35" spans="1:14" ht="14.5" x14ac:dyDescent="0.35">
      <c r="A35" s="29"/>
      <c r="B35" s="28"/>
      <c r="C35" s="27"/>
      <c r="D35" s="26" t="s">
        <v>86</v>
      </c>
      <c r="E35" s="25"/>
      <c r="F35" s="25"/>
      <c r="G35" s="25"/>
      <c r="H35" s="25"/>
      <c r="I35" s="25"/>
      <c r="J35" s="25"/>
      <c r="K35" s="25"/>
      <c r="L35" s="25"/>
      <c r="M35" s="25"/>
      <c r="N35" s="24"/>
    </row>
    <row r="36" spans="1:14" ht="12.75" customHeight="1" x14ac:dyDescent="0.35">
      <c r="A36" s="134" t="s">
        <v>87</v>
      </c>
      <c r="B36" s="135"/>
      <c r="C36" s="136"/>
      <c r="D36" s="137" t="s">
        <v>88</v>
      </c>
      <c r="E36" s="138"/>
      <c r="F36" s="138"/>
      <c r="G36" s="138"/>
      <c r="H36" s="138"/>
      <c r="I36" s="138"/>
      <c r="J36" s="138"/>
      <c r="K36" s="138"/>
      <c r="L36" s="138"/>
      <c r="M36" s="138"/>
      <c r="N36" s="139"/>
    </row>
    <row r="37" spans="1:14" ht="14.5" x14ac:dyDescent="0.35">
      <c r="A37" s="29"/>
      <c r="B37" s="28"/>
      <c r="C37" s="27"/>
      <c r="D37" s="26" t="s">
        <v>4579</v>
      </c>
      <c r="E37" s="25"/>
      <c r="F37" s="25"/>
      <c r="G37" s="25"/>
      <c r="H37" s="25"/>
      <c r="J37" s="25"/>
      <c r="K37" s="25"/>
      <c r="L37" s="1" t="s">
        <v>4575</v>
      </c>
      <c r="M37" s="25"/>
      <c r="N37" s="24"/>
    </row>
    <row r="38" spans="1:14" ht="14.5" x14ac:dyDescent="0.35">
      <c r="A38" s="171" t="s">
        <v>89</v>
      </c>
      <c r="B38" s="172"/>
      <c r="C38" s="144"/>
      <c r="D38" s="288" t="s">
        <v>4574</v>
      </c>
      <c r="E38" s="289"/>
      <c r="F38" s="289"/>
      <c r="G38" s="289"/>
      <c r="H38" s="289"/>
      <c r="I38" s="289"/>
      <c r="J38" s="289"/>
      <c r="K38" s="289"/>
      <c r="L38" s="289"/>
      <c r="M38" s="289"/>
      <c r="N38" s="290"/>
    </row>
    <row r="39" spans="1:14" ht="23.25" customHeight="1" x14ac:dyDescent="0.35">
      <c r="A39" s="23"/>
      <c r="B39" s="22"/>
      <c r="C39" s="21"/>
      <c r="D39" s="309"/>
      <c r="E39" s="310"/>
      <c r="F39" s="310"/>
      <c r="G39" s="310"/>
      <c r="H39" s="310"/>
      <c r="I39" s="310"/>
      <c r="J39" s="310"/>
      <c r="K39" s="310"/>
      <c r="L39" s="310"/>
      <c r="M39" s="310"/>
      <c r="N39" s="311"/>
    </row>
    <row r="40" spans="1:14" ht="12.75" customHeight="1" x14ac:dyDescent="0.35">
      <c r="A40" s="91" t="s">
        <v>90</v>
      </c>
      <c r="B40" s="142"/>
      <c r="C40" s="173"/>
      <c r="D40" s="168" t="s">
        <v>91</v>
      </c>
      <c r="E40" s="169"/>
      <c r="F40" s="169"/>
      <c r="G40" s="169"/>
      <c r="H40" s="169"/>
      <c r="I40" s="169"/>
      <c r="J40" s="169"/>
      <c r="K40" s="169"/>
      <c r="L40" s="169"/>
      <c r="M40" s="169"/>
      <c r="N40" s="141"/>
    </row>
    <row r="41" spans="1:14" ht="12.75" customHeight="1" x14ac:dyDescent="0.35">
      <c r="A41" s="88" t="s">
        <v>92</v>
      </c>
      <c r="B41" s="142"/>
      <c r="C41" s="173"/>
      <c r="D41" s="168" t="s">
        <v>93</v>
      </c>
      <c r="E41" s="169"/>
      <c r="F41" s="169"/>
      <c r="G41" s="169"/>
      <c r="H41" s="169"/>
      <c r="I41" s="169"/>
      <c r="J41" s="169"/>
      <c r="K41" s="169"/>
      <c r="L41" s="169"/>
      <c r="M41" s="169"/>
      <c r="N41" s="141"/>
    </row>
    <row r="42" spans="1:14" ht="12.75" customHeight="1" x14ac:dyDescent="0.35">
      <c r="A42" s="282" t="s">
        <v>94</v>
      </c>
      <c r="B42" s="283"/>
      <c r="C42" s="284"/>
      <c r="D42" s="288" t="s">
        <v>4573</v>
      </c>
      <c r="E42" s="289"/>
      <c r="F42" s="289"/>
      <c r="G42" s="289"/>
      <c r="H42" s="289"/>
      <c r="I42" s="289"/>
      <c r="J42" s="289"/>
      <c r="K42" s="289"/>
      <c r="L42" s="289"/>
      <c r="M42" s="289"/>
      <c r="N42" s="290"/>
    </row>
    <row r="43" spans="1:14" ht="12.75" customHeight="1" x14ac:dyDescent="0.35">
      <c r="A43" s="285"/>
      <c r="B43" s="286"/>
      <c r="C43" s="287"/>
      <c r="D43" s="291"/>
      <c r="E43" s="292"/>
      <c r="F43" s="292"/>
      <c r="G43" s="292"/>
      <c r="H43" s="292"/>
      <c r="I43" s="292"/>
      <c r="J43" s="292"/>
      <c r="K43" s="292"/>
      <c r="L43" s="292"/>
      <c r="M43" s="292"/>
      <c r="N43" s="293"/>
    </row>
    <row r="44" spans="1:14" ht="12.75" customHeight="1" x14ac:dyDescent="0.35">
      <c r="A44" s="282" t="s">
        <v>95</v>
      </c>
      <c r="B44" s="283"/>
      <c r="C44" s="284"/>
      <c r="D44" s="288" t="s">
        <v>4572</v>
      </c>
      <c r="E44" s="289"/>
      <c r="F44" s="289"/>
      <c r="G44" s="289"/>
      <c r="H44" s="289"/>
      <c r="I44" s="289"/>
      <c r="J44" s="289"/>
      <c r="K44" s="289"/>
      <c r="L44" s="289"/>
      <c r="M44" s="289"/>
      <c r="N44" s="290"/>
    </row>
    <row r="45" spans="1:14" ht="12.75" customHeight="1" x14ac:dyDescent="0.35">
      <c r="A45" s="285"/>
      <c r="B45" s="286"/>
      <c r="C45" s="287"/>
      <c r="D45" s="291"/>
      <c r="E45" s="292"/>
      <c r="F45" s="292"/>
      <c r="G45" s="292"/>
      <c r="H45" s="292"/>
      <c r="I45" s="292"/>
      <c r="J45" s="292"/>
      <c r="K45" s="292"/>
      <c r="L45" s="292"/>
      <c r="M45" s="292"/>
      <c r="N45" s="293"/>
    </row>
    <row r="46" spans="1:14" ht="12.75" customHeight="1" x14ac:dyDescent="0.35">
      <c r="A46" s="174" t="s">
        <v>96</v>
      </c>
      <c r="B46" s="175"/>
      <c r="C46" s="145"/>
      <c r="D46" s="276" t="s">
        <v>4571</v>
      </c>
      <c r="E46" s="277"/>
      <c r="F46" s="277"/>
      <c r="G46" s="277"/>
      <c r="H46" s="277"/>
      <c r="I46" s="277"/>
      <c r="J46" s="277"/>
      <c r="K46" s="277"/>
      <c r="L46" s="277"/>
      <c r="M46" s="277"/>
      <c r="N46" s="278"/>
    </row>
    <row r="47" spans="1:14" ht="12.75" customHeight="1" x14ac:dyDescent="0.35">
      <c r="A47" s="69"/>
      <c r="B47" s="70"/>
      <c r="C47" s="71"/>
      <c r="D47" s="279"/>
      <c r="E47" s="280"/>
      <c r="F47" s="280"/>
      <c r="G47" s="280"/>
      <c r="H47" s="280"/>
      <c r="I47" s="280"/>
      <c r="J47" s="280"/>
      <c r="K47" s="280"/>
      <c r="L47" s="280"/>
      <c r="M47" s="280"/>
      <c r="N47" s="281"/>
    </row>
  </sheetData>
  <mergeCells count="8">
    <mergeCell ref="D46:N47"/>
    <mergeCell ref="A44:C45"/>
    <mergeCell ref="D44:N45"/>
    <mergeCell ref="A3:N15"/>
    <mergeCell ref="D21:N22"/>
    <mergeCell ref="D38:N39"/>
    <mergeCell ref="A42:C43"/>
    <mergeCell ref="D42:N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F704-D488-49E8-87BE-7852DE86FEF6}">
  <sheetPr codeName="Sheet4"/>
  <dimension ref="A1:AG1048576"/>
  <sheetViews>
    <sheetView tabSelected="1" zoomScale="145" zoomScaleNormal="145" zoomScaleSheetLayoutView="80" workbookViewId="0">
      <pane xSplit="1" ySplit="2" topLeftCell="B7" activePane="bottomRight" state="frozen"/>
      <selection pane="topRight" activeCell="B1" sqref="B1"/>
      <selection pane="bottomLeft" activeCell="A3" sqref="A3"/>
      <selection pane="bottomRight" activeCell="J7" sqref="J7"/>
    </sheetView>
  </sheetViews>
  <sheetFormatPr defaultColWidth="0" defaultRowHeight="14.5" zeroHeight="1" x14ac:dyDescent="0.35"/>
  <cols>
    <col min="1" max="1" width="11.36328125" style="244" customWidth="1"/>
    <col min="2" max="2" width="9.36328125" style="272" customWidth="1"/>
    <col min="3" max="3" width="19.90625" style="272" customWidth="1"/>
    <col min="4" max="4" width="16" style="271" customWidth="1"/>
    <col min="5" max="5" width="21.08984375" style="271" customWidth="1"/>
    <col min="6" max="6" width="41.08984375" style="267" customWidth="1"/>
    <col min="7" max="7" width="47" style="267" customWidth="1"/>
    <col min="8" max="8" width="42.453125" style="267" customWidth="1"/>
    <col min="9" max="9" width="30.36328125" style="244" customWidth="1"/>
    <col min="10" max="10" width="13.54296875" style="244" customWidth="1"/>
    <col min="11" max="11" width="36" style="244" hidden="1" customWidth="1"/>
    <col min="12" max="12" width="21.6328125" style="244" customWidth="1"/>
    <col min="13" max="13" width="17" style="273" customWidth="1"/>
    <col min="14" max="14" width="15.36328125" style="273" customWidth="1"/>
    <col min="15" max="15" width="45.36328125" style="271" customWidth="1"/>
    <col min="16" max="16" width="2.453125" style="271" customWidth="1"/>
    <col min="17" max="17" width="25.36328125" style="274" customWidth="1"/>
    <col min="18" max="18" width="23.36328125" style="274" customWidth="1"/>
    <col min="19" max="20" width="55.453125" style="268" customWidth="1"/>
    <col min="21" max="21" width="64.453125" style="268" customWidth="1"/>
    <col min="22" max="22" width="85.6328125" style="268" hidden="1" customWidth="1"/>
    <col min="23" max="23" width="41" style="268" hidden="1" customWidth="1"/>
    <col min="24" max="24" width="2.08984375" style="204" customWidth="1"/>
    <col min="25" max="25" width="2.453125" style="268" customWidth="1"/>
    <col min="26" max="26" width="2.453125" style="204" customWidth="1"/>
    <col min="27" max="27" width="2" style="204" customWidth="1"/>
    <col min="28" max="28" width="13.6328125" style="268" customWidth="1"/>
    <col min="29" max="29" width="1.453125" style="268" customWidth="1"/>
    <col min="30" max="31" width="18.6328125" style="268" hidden="1" customWidth="1"/>
    <col min="32" max="33" width="0" style="268" hidden="1" customWidth="1"/>
    <col min="34" max="16384" width="18.6328125" style="268" hidden="1"/>
  </cols>
  <sheetData>
    <row r="1" spans="1:33" s="204" customFormat="1" x14ac:dyDescent="0.35">
      <c r="A1" s="200" t="s">
        <v>55</v>
      </c>
      <c r="B1" s="201"/>
      <c r="C1" s="201"/>
      <c r="D1" s="201"/>
      <c r="E1" s="201"/>
      <c r="F1" s="202"/>
      <c r="G1" s="202"/>
      <c r="H1" s="202"/>
      <c r="I1" s="201"/>
      <c r="J1" s="201"/>
      <c r="K1" s="203"/>
      <c r="L1" s="203"/>
      <c r="M1" s="203"/>
      <c r="N1" s="203"/>
      <c r="O1" s="203"/>
      <c r="P1" s="203"/>
      <c r="Q1" s="203"/>
      <c r="R1" s="203"/>
      <c r="S1" s="203"/>
      <c r="T1" s="203"/>
      <c r="U1" s="203"/>
      <c r="V1" s="203"/>
      <c r="W1" s="203"/>
      <c r="AB1" s="205"/>
    </row>
    <row r="2" spans="1:33" s="209" customFormat="1" ht="44.25" customHeight="1" x14ac:dyDescent="0.35">
      <c r="A2" s="206" t="s">
        <v>97</v>
      </c>
      <c r="B2" s="206" t="s">
        <v>98</v>
      </c>
      <c r="C2" s="206" t="s">
        <v>99</v>
      </c>
      <c r="D2" s="206" t="s">
        <v>100</v>
      </c>
      <c r="E2" s="206" t="s">
        <v>101</v>
      </c>
      <c r="F2" s="206" t="s">
        <v>102</v>
      </c>
      <c r="G2" s="206" t="s">
        <v>103</v>
      </c>
      <c r="H2" s="206" t="s">
        <v>104</v>
      </c>
      <c r="I2" s="206" t="s">
        <v>105</v>
      </c>
      <c r="J2" s="206" t="s">
        <v>106</v>
      </c>
      <c r="K2" s="207" t="s">
        <v>107</v>
      </c>
      <c r="L2" s="206" t="s">
        <v>108</v>
      </c>
      <c r="M2" s="206" t="s">
        <v>109</v>
      </c>
      <c r="N2" s="206" t="s">
        <v>110</v>
      </c>
      <c r="O2" s="206" t="s">
        <v>111</v>
      </c>
      <c r="P2" s="206"/>
      <c r="Q2" s="206" t="s">
        <v>112</v>
      </c>
      <c r="R2" s="206" t="s">
        <v>113</v>
      </c>
      <c r="S2" s="206" t="s">
        <v>114</v>
      </c>
      <c r="T2" s="206" t="s">
        <v>3961</v>
      </c>
      <c r="U2" s="206" t="s">
        <v>115</v>
      </c>
      <c r="V2" s="207" t="s">
        <v>116</v>
      </c>
      <c r="W2" s="208" t="s">
        <v>117</v>
      </c>
      <c r="AB2" s="210" t="s">
        <v>118</v>
      </c>
    </row>
    <row r="3" spans="1:33" s="220" customFormat="1" ht="141.65" customHeight="1" x14ac:dyDescent="0.35">
      <c r="A3" s="211" t="s">
        <v>119</v>
      </c>
      <c r="B3" s="212" t="s">
        <v>120</v>
      </c>
      <c r="C3" s="212" t="s">
        <v>121</v>
      </c>
      <c r="D3" s="211" t="s">
        <v>122</v>
      </c>
      <c r="E3" s="212" t="s">
        <v>123</v>
      </c>
      <c r="F3" s="212" t="s">
        <v>124</v>
      </c>
      <c r="G3" s="212" t="s">
        <v>125</v>
      </c>
      <c r="H3" s="212" t="s">
        <v>126</v>
      </c>
      <c r="I3" s="211"/>
      <c r="J3" s="213"/>
      <c r="K3" s="213" t="s">
        <v>127</v>
      </c>
      <c r="L3" s="214" t="s">
        <v>128</v>
      </c>
      <c r="M3" s="212" t="s">
        <v>129</v>
      </c>
      <c r="N3" s="215" t="s">
        <v>130</v>
      </c>
      <c r="O3" s="216" t="s">
        <v>131</v>
      </c>
      <c r="P3" s="217"/>
      <c r="Q3" s="218"/>
      <c r="R3" s="218"/>
      <c r="S3" s="212"/>
      <c r="T3" s="212"/>
      <c r="U3" s="212" t="s">
        <v>132</v>
      </c>
      <c r="V3" s="219" t="s">
        <v>133</v>
      </c>
      <c r="W3" s="219" t="s">
        <v>134</v>
      </c>
      <c r="AB3" s="221" t="e">
        <f>IF(OR(J3="Fail",ISBLANK(J3)),INDEX('Issue Code Table'!C:C,MATCH(N:N,'Issue Code Table'!A:A,0)),IF(M3="Critical",6,IF(M3="Significant",5,IF(M3="Moderate",3,2))))</f>
        <v>#N/A</v>
      </c>
      <c r="AC3" s="222"/>
      <c r="AD3" s="222"/>
      <c r="AE3" s="222"/>
      <c r="AG3" s="222"/>
    </row>
    <row r="4" spans="1:33" s="220" customFormat="1" ht="141.65" customHeight="1" x14ac:dyDescent="0.35">
      <c r="A4" s="223" t="s">
        <v>135</v>
      </c>
      <c r="B4" s="224" t="s">
        <v>136</v>
      </c>
      <c r="C4" s="224" t="s">
        <v>137</v>
      </c>
      <c r="D4" s="223" t="s">
        <v>122</v>
      </c>
      <c r="E4" s="224" t="s">
        <v>138</v>
      </c>
      <c r="F4" s="224" t="s">
        <v>139</v>
      </c>
      <c r="G4" s="224" t="s">
        <v>140</v>
      </c>
      <c r="H4" s="224" t="s">
        <v>141</v>
      </c>
      <c r="I4" s="223"/>
      <c r="J4" s="225"/>
      <c r="K4" s="225" t="s">
        <v>142</v>
      </c>
      <c r="L4" s="226"/>
      <c r="M4" s="224" t="s">
        <v>143</v>
      </c>
      <c r="N4" s="227" t="s">
        <v>144</v>
      </c>
      <c r="O4" s="228" t="s">
        <v>145</v>
      </c>
      <c r="P4" s="229"/>
      <c r="Q4" s="230"/>
      <c r="R4" s="230"/>
      <c r="S4" s="224"/>
      <c r="T4" s="212"/>
      <c r="U4" s="224" t="s">
        <v>146</v>
      </c>
      <c r="V4" s="225" t="s">
        <v>147</v>
      </c>
      <c r="W4" s="231" t="s">
        <v>134</v>
      </c>
      <c r="AB4" s="221" t="e">
        <f>IF(OR(J4="Fail",ISBLANK(J4)),INDEX('Issue Code Table'!C:C,MATCH(N:N,'Issue Code Table'!A:A,0)),IF(M4="Critical",6,IF(M4="Significant",5,IF(M4="Moderate",3,2))))</f>
        <v>#N/A</v>
      </c>
      <c r="AC4" s="222"/>
      <c r="AD4" s="222"/>
      <c r="AE4" s="222"/>
      <c r="AG4" s="222"/>
    </row>
    <row r="5" spans="1:33" s="236" customFormat="1" ht="301.5" x14ac:dyDescent="0.25">
      <c r="A5" s="211" t="s">
        <v>148</v>
      </c>
      <c r="B5" s="212" t="s">
        <v>149</v>
      </c>
      <c r="C5" s="212" t="s">
        <v>150</v>
      </c>
      <c r="D5" s="211" t="s">
        <v>122</v>
      </c>
      <c r="E5" s="212" t="s">
        <v>151</v>
      </c>
      <c r="F5" s="212" t="s">
        <v>152</v>
      </c>
      <c r="G5" s="212" t="s">
        <v>153</v>
      </c>
      <c r="H5" s="212" t="s">
        <v>154</v>
      </c>
      <c r="I5" s="232"/>
      <c r="J5" s="213"/>
      <c r="K5" s="233" t="s">
        <v>155</v>
      </c>
      <c r="L5" s="212" t="s">
        <v>156</v>
      </c>
      <c r="M5" s="234" t="s">
        <v>143</v>
      </c>
      <c r="N5" s="216" t="s">
        <v>157</v>
      </c>
      <c r="O5" s="212" t="s">
        <v>158</v>
      </c>
      <c r="P5" s="235"/>
      <c r="Q5" s="232"/>
      <c r="R5" s="232"/>
      <c r="S5" s="212"/>
      <c r="T5" s="212"/>
      <c r="U5" s="211" t="s">
        <v>4963</v>
      </c>
      <c r="V5" s="213" t="s">
        <v>159</v>
      </c>
      <c r="W5" s="213" t="s">
        <v>160</v>
      </c>
      <c r="AB5" s="221" t="e">
        <f>IF(OR(J5="Fail",ISBLANK(J5)),INDEX('Issue Code Table'!C:C,MATCH(N:N,'Issue Code Table'!A:A,0)),IF(M5="Critical",6,IF(M5="Significant",5,IF(M5="Moderate",3,2))))</f>
        <v>#N/A</v>
      </c>
    </row>
    <row r="6" spans="1:33" s="236" customFormat="1" ht="141.65" customHeight="1" x14ac:dyDescent="0.25">
      <c r="A6" s="223" t="s">
        <v>161</v>
      </c>
      <c r="B6" s="224" t="s">
        <v>162</v>
      </c>
      <c r="C6" s="224" t="s">
        <v>163</v>
      </c>
      <c r="D6" s="223" t="s">
        <v>122</v>
      </c>
      <c r="E6" s="224" t="s">
        <v>164</v>
      </c>
      <c r="F6" s="224" t="s">
        <v>165</v>
      </c>
      <c r="G6" s="224" t="s">
        <v>166</v>
      </c>
      <c r="H6" s="224" t="s">
        <v>167</v>
      </c>
      <c r="I6" s="237"/>
      <c r="J6" s="225"/>
      <c r="K6" s="238" t="s">
        <v>168</v>
      </c>
      <c r="L6" s="224"/>
      <c r="M6" s="239" t="s">
        <v>143</v>
      </c>
      <c r="N6" s="224" t="s">
        <v>169</v>
      </c>
      <c r="O6" s="224" t="s">
        <v>170</v>
      </c>
      <c r="P6" s="240"/>
      <c r="Q6" s="237"/>
      <c r="R6" s="237"/>
      <c r="S6" s="224"/>
      <c r="T6" s="212"/>
      <c r="U6" s="223" t="s">
        <v>171</v>
      </c>
      <c r="V6" s="225" t="s">
        <v>171</v>
      </c>
      <c r="W6" s="225" t="s">
        <v>172</v>
      </c>
      <c r="AB6" s="221">
        <f>IF(OR(J6="Fail",ISBLANK(J6)),INDEX('Issue Code Table'!C:C,MATCH(N:N,'Issue Code Table'!A:A,0)),IF(M6="Critical",6,IF(M6="Significant",5,IF(M6="Moderate",3,2))))</f>
        <v>6</v>
      </c>
    </row>
    <row r="7" spans="1:33" s="244" customFormat="1" ht="409.5" x14ac:dyDescent="0.3">
      <c r="A7" s="211" t="s">
        <v>4524</v>
      </c>
      <c r="B7" s="212" t="s">
        <v>174</v>
      </c>
      <c r="C7" s="212" t="s">
        <v>175</v>
      </c>
      <c r="D7" s="212" t="s">
        <v>122</v>
      </c>
      <c r="E7" s="212" t="s">
        <v>4466</v>
      </c>
      <c r="F7" s="212" t="s">
        <v>4467</v>
      </c>
      <c r="G7" s="212" t="s">
        <v>4949</v>
      </c>
      <c r="H7" s="212" t="s">
        <v>4468</v>
      </c>
      <c r="I7" s="212"/>
      <c r="J7" s="213"/>
      <c r="K7" s="241" t="s">
        <v>4469</v>
      </c>
      <c r="L7" s="241" t="s">
        <v>4470</v>
      </c>
      <c r="M7" s="234" t="s">
        <v>143</v>
      </c>
      <c r="N7" s="241" t="s">
        <v>2141</v>
      </c>
      <c r="O7" s="242" t="s">
        <v>4471</v>
      </c>
      <c r="P7" s="243"/>
      <c r="Q7" s="232"/>
      <c r="R7" s="232"/>
      <c r="S7" s="233" t="s">
        <v>4472</v>
      </c>
      <c r="T7" s="212"/>
      <c r="U7" s="211" t="s">
        <v>4950</v>
      </c>
      <c r="V7" s="211" t="s">
        <v>4473</v>
      </c>
      <c r="W7" s="211" t="s">
        <v>4474</v>
      </c>
      <c r="X7" s="223"/>
      <c r="Y7" s="223"/>
      <c r="Z7" s="223"/>
      <c r="AA7" s="223"/>
      <c r="AB7" s="221">
        <f>IF(OR(J7="Fail",ISBLANK(J7)),INDEX('Issue Code Table'!C:C,MATCH(N:N,'Issue Code Table'!A:A,0)),IF(M7="Critical",6,IF(M7="Significant",5,IF(M7="Moderate",3,2))))</f>
        <v>6</v>
      </c>
    </row>
    <row r="8" spans="1:33" s="244" customFormat="1" ht="141.65" customHeight="1" x14ac:dyDescent="0.25">
      <c r="A8" s="223" t="s">
        <v>173</v>
      </c>
      <c r="B8" s="224" t="s">
        <v>4475</v>
      </c>
      <c r="C8" s="224" t="s">
        <v>4476</v>
      </c>
      <c r="D8" s="224" t="s">
        <v>122</v>
      </c>
      <c r="E8" s="224" t="s">
        <v>4102</v>
      </c>
      <c r="F8" s="224" t="s">
        <v>3960</v>
      </c>
      <c r="G8" s="224" t="s">
        <v>177</v>
      </c>
      <c r="H8" s="224" t="s">
        <v>178</v>
      </c>
      <c r="I8" s="223"/>
      <c r="J8" s="225"/>
      <c r="K8" s="225" t="s">
        <v>179</v>
      </c>
      <c r="L8" s="225" t="s">
        <v>4525</v>
      </c>
      <c r="M8" s="224" t="s">
        <v>180</v>
      </c>
      <c r="N8" s="227" t="s">
        <v>181</v>
      </c>
      <c r="O8" s="228" t="s">
        <v>182</v>
      </c>
      <c r="P8" s="229"/>
      <c r="Q8" s="245" t="s">
        <v>183</v>
      </c>
      <c r="R8" s="245" t="s">
        <v>184</v>
      </c>
      <c r="S8" s="224" t="s">
        <v>3960</v>
      </c>
      <c r="T8" s="212" t="s">
        <v>3959</v>
      </c>
      <c r="U8" s="224" t="s">
        <v>3958</v>
      </c>
      <c r="V8" s="224" t="s">
        <v>4588</v>
      </c>
      <c r="W8" s="231"/>
      <c r="AB8" s="221">
        <f>IF(OR(J8="Fail",ISBLANK(J8)),INDEX('Issue Code Table'!C:C,MATCH(N:N,'Issue Code Table'!A:A,0)),IF(M8="Critical",6,IF(M8="Significant",5,IF(M8="Moderate",3,2))))</f>
        <v>3</v>
      </c>
    </row>
    <row r="9" spans="1:33" s="244" customFormat="1" ht="141.65" customHeight="1" x14ac:dyDescent="0.25">
      <c r="A9" s="211" t="s">
        <v>185</v>
      </c>
      <c r="B9" s="212" t="s">
        <v>4475</v>
      </c>
      <c r="C9" s="212" t="s">
        <v>4476</v>
      </c>
      <c r="D9" s="212" t="s">
        <v>122</v>
      </c>
      <c r="E9" s="212" t="s">
        <v>4455</v>
      </c>
      <c r="F9" s="212" t="s">
        <v>3957</v>
      </c>
      <c r="G9" s="212" t="s">
        <v>177</v>
      </c>
      <c r="H9" s="212" t="s">
        <v>186</v>
      </c>
      <c r="I9" s="211"/>
      <c r="J9" s="213"/>
      <c r="K9" s="213" t="s">
        <v>187</v>
      </c>
      <c r="L9" s="246" t="s">
        <v>4951</v>
      </c>
      <c r="M9" s="212" t="s">
        <v>143</v>
      </c>
      <c r="N9" s="215" t="s">
        <v>188</v>
      </c>
      <c r="O9" s="216" t="s">
        <v>189</v>
      </c>
      <c r="P9" s="217"/>
      <c r="Q9" s="241" t="s">
        <v>183</v>
      </c>
      <c r="R9" s="241" t="s">
        <v>190</v>
      </c>
      <c r="S9" s="212" t="s">
        <v>3957</v>
      </c>
      <c r="T9" s="212" t="s">
        <v>3956</v>
      </c>
      <c r="U9" s="212" t="s">
        <v>4960</v>
      </c>
      <c r="V9" s="212" t="s">
        <v>4961</v>
      </c>
      <c r="W9" s="219" t="s">
        <v>191</v>
      </c>
      <c r="AB9" s="221">
        <f>IF(OR(J9="Fail",ISBLANK(J9)),INDEX('Issue Code Table'!C:C,MATCH(N:N,'Issue Code Table'!A:A,0)),IF(M9="Critical",6,IF(M9="Significant",5,IF(M9="Moderate",3,2))))</f>
        <v>5</v>
      </c>
    </row>
    <row r="10" spans="1:33" s="244" customFormat="1" ht="141.65" customHeight="1" x14ac:dyDescent="0.25">
      <c r="A10" s="223" t="s">
        <v>192</v>
      </c>
      <c r="B10" s="224" t="s">
        <v>4475</v>
      </c>
      <c r="C10" s="224" t="s">
        <v>4476</v>
      </c>
      <c r="D10" s="224" t="s">
        <v>122</v>
      </c>
      <c r="E10" s="224" t="s">
        <v>4103</v>
      </c>
      <c r="F10" s="224" t="s">
        <v>3955</v>
      </c>
      <c r="G10" s="224" t="s">
        <v>177</v>
      </c>
      <c r="H10" s="224" t="s">
        <v>193</v>
      </c>
      <c r="I10" s="223"/>
      <c r="J10" s="225"/>
      <c r="K10" s="225" t="s">
        <v>194</v>
      </c>
      <c r="L10" s="225" t="s">
        <v>4525</v>
      </c>
      <c r="M10" s="224" t="s">
        <v>180</v>
      </c>
      <c r="N10" s="227" t="s">
        <v>195</v>
      </c>
      <c r="O10" s="228" t="s">
        <v>196</v>
      </c>
      <c r="P10" s="229"/>
      <c r="Q10" s="245" t="s">
        <v>183</v>
      </c>
      <c r="R10" s="245" t="s">
        <v>197</v>
      </c>
      <c r="S10" s="224" t="s">
        <v>3955</v>
      </c>
      <c r="T10" s="212" t="s">
        <v>3954</v>
      </c>
      <c r="U10" s="224" t="s">
        <v>3953</v>
      </c>
      <c r="V10" s="224" t="s">
        <v>4589</v>
      </c>
      <c r="W10" s="231"/>
      <c r="AB10" s="221">
        <f>IF(OR(J10="Fail",ISBLANK(J10)),INDEX('Issue Code Table'!C:C,MATCH(N:N,'Issue Code Table'!A:A,0)),IF(M10="Critical",6,IF(M10="Significant",5,IF(M10="Moderate",3,2))))</f>
        <v>5</v>
      </c>
    </row>
    <row r="11" spans="1:33" s="244" customFormat="1" ht="141.65" customHeight="1" x14ac:dyDescent="0.25">
      <c r="A11" s="211" t="s">
        <v>204</v>
      </c>
      <c r="B11" s="212" t="s">
        <v>4475</v>
      </c>
      <c r="C11" s="212" t="s">
        <v>4476</v>
      </c>
      <c r="D11" s="212" t="s">
        <v>122</v>
      </c>
      <c r="E11" s="212" t="s">
        <v>4105</v>
      </c>
      <c r="F11" s="212" t="s">
        <v>3949</v>
      </c>
      <c r="G11" s="212" t="s">
        <v>177</v>
      </c>
      <c r="H11" s="212" t="s">
        <v>205</v>
      </c>
      <c r="I11" s="211"/>
      <c r="J11" s="213"/>
      <c r="K11" s="213" t="s">
        <v>206</v>
      </c>
      <c r="L11" s="247" t="s">
        <v>4525</v>
      </c>
      <c r="M11" s="212" t="s">
        <v>143</v>
      </c>
      <c r="N11" s="215" t="s">
        <v>207</v>
      </c>
      <c r="O11" s="216" t="s">
        <v>208</v>
      </c>
      <c r="P11" s="217"/>
      <c r="Q11" s="241" t="s">
        <v>183</v>
      </c>
      <c r="R11" s="241" t="s">
        <v>209</v>
      </c>
      <c r="S11" s="212" t="s">
        <v>3949</v>
      </c>
      <c r="T11" s="212" t="s">
        <v>3948</v>
      </c>
      <c r="U11" s="212" t="s">
        <v>3947</v>
      </c>
      <c r="V11" s="212" t="s">
        <v>4590</v>
      </c>
      <c r="W11" s="219" t="s">
        <v>191</v>
      </c>
      <c r="AB11" s="221">
        <f>IF(OR(J11="Fail",ISBLANK(J11)),INDEX('Issue Code Table'!C:C,MATCH(N:N,'Issue Code Table'!A:A,0)),IF(M11="Critical",6,IF(M11="Significant",5,IF(M11="Moderate",3,2))))</f>
        <v>4</v>
      </c>
    </row>
    <row r="12" spans="1:33" s="244" customFormat="1" ht="141.65" customHeight="1" x14ac:dyDescent="0.25">
      <c r="A12" s="223" t="s">
        <v>234</v>
      </c>
      <c r="B12" s="275" t="s">
        <v>4475</v>
      </c>
      <c r="C12" s="224" t="s">
        <v>4476</v>
      </c>
      <c r="D12" s="223" t="s">
        <v>122</v>
      </c>
      <c r="E12" s="224" t="s">
        <v>4457</v>
      </c>
      <c r="F12" s="224" t="s">
        <v>3935</v>
      </c>
      <c r="G12" s="224" t="s">
        <v>177</v>
      </c>
      <c r="H12" s="224" t="s">
        <v>235</v>
      </c>
      <c r="I12" s="223"/>
      <c r="J12" s="225"/>
      <c r="K12" s="225" t="s">
        <v>236</v>
      </c>
      <c r="L12" s="249"/>
      <c r="M12" s="224" t="s">
        <v>180</v>
      </c>
      <c r="N12" s="227" t="s">
        <v>237</v>
      </c>
      <c r="O12" s="250" t="s">
        <v>238</v>
      </c>
      <c r="P12" s="229"/>
      <c r="Q12" s="245" t="s">
        <v>225</v>
      </c>
      <c r="R12" s="245" t="s">
        <v>239</v>
      </c>
      <c r="S12" s="224" t="s">
        <v>3935</v>
      </c>
      <c r="T12" s="212" t="s">
        <v>3934</v>
      </c>
      <c r="U12" s="224" t="s">
        <v>3933</v>
      </c>
      <c r="V12" s="224" t="s">
        <v>4591</v>
      </c>
      <c r="W12" s="231"/>
      <c r="AB12" s="221">
        <f>IF(OR(J12="Fail",ISBLANK(J12)),INDEX('Issue Code Table'!C:C,MATCH(N:N,'Issue Code Table'!A:A,0)),IF(M12="Critical",6,IF(M12="Significant",5,IF(M12="Moderate",3,2))))</f>
        <v>4</v>
      </c>
    </row>
    <row r="13" spans="1:33" s="244" customFormat="1" ht="141.65" customHeight="1" x14ac:dyDescent="0.25">
      <c r="A13" s="211" t="s">
        <v>506</v>
      </c>
      <c r="B13" s="212" t="s">
        <v>507</v>
      </c>
      <c r="C13" s="212" t="s">
        <v>508</v>
      </c>
      <c r="D13" s="212" t="s">
        <v>122</v>
      </c>
      <c r="E13" s="212" t="s">
        <v>4163</v>
      </c>
      <c r="F13" s="212" t="s">
        <v>509</v>
      </c>
      <c r="G13" s="212" t="s">
        <v>3804</v>
      </c>
      <c r="H13" s="212" t="s">
        <v>510</v>
      </c>
      <c r="I13" s="211"/>
      <c r="J13" s="213"/>
      <c r="K13" s="213" t="s">
        <v>511</v>
      </c>
      <c r="L13" s="246" t="s">
        <v>512</v>
      </c>
      <c r="M13" s="212" t="s">
        <v>296</v>
      </c>
      <c r="N13" s="215" t="s">
        <v>513</v>
      </c>
      <c r="O13" s="216" t="s">
        <v>514</v>
      </c>
      <c r="P13" s="217"/>
      <c r="Q13" s="241" t="s">
        <v>494</v>
      </c>
      <c r="R13" s="241" t="s">
        <v>515</v>
      </c>
      <c r="S13" s="212" t="s">
        <v>509</v>
      </c>
      <c r="T13" s="212" t="s">
        <v>3806</v>
      </c>
      <c r="U13" s="212" t="s">
        <v>3805</v>
      </c>
      <c r="V13" s="212" t="s">
        <v>4592</v>
      </c>
      <c r="W13" s="219"/>
      <c r="AB13" s="221" t="e">
        <f>IF(OR(J13="Fail",ISBLANK(J13)),INDEX('Issue Code Table'!C:C,MATCH(N:N,'Issue Code Table'!A:A,0)),IF(M13="Critical",6,IF(M13="Significant",5,IF(M13="Moderate",3,2))))</f>
        <v>#N/A</v>
      </c>
    </row>
    <row r="14" spans="1:33" s="244" customFormat="1" ht="141.65" customHeight="1" x14ac:dyDescent="0.25">
      <c r="A14" s="223" t="s">
        <v>516</v>
      </c>
      <c r="B14" s="224" t="s">
        <v>507</v>
      </c>
      <c r="C14" s="224" t="s">
        <v>508</v>
      </c>
      <c r="D14" s="224" t="s">
        <v>122</v>
      </c>
      <c r="E14" s="224" t="s">
        <v>4164</v>
      </c>
      <c r="F14" s="224" t="s">
        <v>517</v>
      </c>
      <c r="G14" s="224" t="s">
        <v>3801</v>
      </c>
      <c r="H14" s="224" t="s">
        <v>518</v>
      </c>
      <c r="I14" s="223"/>
      <c r="J14" s="225"/>
      <c r="K14" s="225" t="s">
        <v>519</v>
      </c>
      <c r="L14" s="251"/>
      <c r="M14" s="224" t="s">
        <v>296</v>
      </c>
      <c r="N14" s="227" t="s">
        <v>513</v>
      </c>
      <c r="O14" s="228" t="s">
        <v>514</v>
      </c>
      <c r="P14" s="229"/>
      <c r="Q14" s="245" t="s">
        <v>494</v>
      </c>
      <c r="R14" s="245" t="s">
        <v>520</v>
      </c>
      <c r="S14" s="224" t="s">
        <v>517</v>
      </c>
      <c r="T14" s="212" t="s">
        <v>3803</v>
      </c>
      <c r="U14" s="224" t="s">
        <v>3802</v>
      </c>
      <c r="V14" s="224" t="s">
        <v>4593</v>
      </c>
      <c r="W14" s="231"/>
      <c r="AB14" s="221" t="e">
        <f>IF(OR(J14="Fail",ISBLANK(J14)),INDEX('Issue Code Table'!C:C,MATCH(N:N,'Issue Code Table'!A:A,0)),IF(M14="Critical",6,IF(M14="Significant",5,IF(M14="Moderate",3,2))))</f>
        <v>#N/A</v>
      </c>
    </row>
    <row r="15" spans="1:33" s="244" customFormat="1" ht="141.65" customHeight="1" x14ac:dyDescent="0.25">
      <c r="A15" s="211" t="s">
        <v>642</v>
      </c>
      <c r="B15" s="252" t="s">
        <v>543</v>
      </c>
      <c r="C15" s="252" t="s">
        <v>544</v>
      </c>
      <c r="D15" s="212" t="s">
        <v>122</v>
      </c>
      <c r="E15" s="212" t="s">
        <v>4458</v>
      </c>
      <c r="F15" s="212" t="s">
        <v>3702</v>
      </c>
      <c r="G15" s="212" t="s">
        <v>177</v>
      </c>
      <c r="H15" s="212" t="s">
        <v>643</v>
      </c>
      <c r="I15" s="211"/>
      <c r="J15" s="213"/>
      <c r="K15" s="213" t="s">
        <v>644</v>
      </c>
      <c r="L15" s="241"/>
      <c r="M15" s="212" t="s">
        <v>180</v>
      </c>
      <c r="N15" s="212" t="s">
        <v>266</v>
      </c>
      <c r="O15" s="253" t="s">
        <v>267</v>
      </c>
      <c r="P15" s="217"/>
      <c r="Q15" s="241" t="s">
        <v>624</v>
      </c>
      <c r="R15" s="241" t="s">
        <v>645</v>
      </c>
      <c r="S15" s="212" t="s">
        <v>3702</v>
      </c>
      <c r="T15" s="212" t="s">
        <v>2737</v>
      </c>
      <c r="U15" s="212" t="s">
        <v>3701</v>
      </c>
      <c r="V15" s="212" t="s">
        <v>4594</v>
      </c>
      <c r="W15" s="219"/>
      <c r="AB15" s="221">
        <f>IF(OR(J15="Fail",ISBLANK(J15)),INDEX('Issue Code Table'!C:C,MATCH(N:N,'Issue Code Table'!A:A,0)),IF(M15="Critical",6,IF(M15="Significant",5,IF(M15="Moderate",3,2))))</f>
        <v>4</v>
      </c>
    </row>
    <row r="16" spans="1:33" s="244" customFormat="1" ht="141.65" customHeight="1" x14ac:dyDescent="0.25">
      <c r="A16" s="223" t="s">
        <v>198</v>
      </c>
      <c r="B16" s="224" t="s">
        <v>4475</v>
      </c>
      <c r="C16" s="224" t="s">
        <v>4476</v>
      </c>
      <c r="D16" s="223" t="s">
        <v>176</v>
      </c>
      <c r="E16" s="224" t="s">
        <v>4104</v>
      </c>
      <c r="F16" s="224" t="s">
        <v>3952</v>
      </c>
      <c r="G16" s="224" t="s">
        <v>177</v>
      </c>
      <c r="H16" s="224" t="s">
        <v>199</v>
      </c>
      <c r="I16" s="223"/>
      <c r="J16" s="225"/>
      <c r="K16" s="225" t="s">
        <v>200</v>
      </c>
      <c r="L16" s="249"/>
      <c r="M16" s="224" t="s">
        <v>143</v>
      </c>
      <c r="N16" s="227" t="s">
        <v>201</v>
      </c>
      <c r="O16" s="228" t="s">
        <v>202</v>
      </c>
      <c r="P16" s="229"/>
      <c r="Q16" s="245" t="s">
        <v>183</v>
      </c>
      <c r="R16" s="245" t="s">
        <v>203</v>
      </c>
      <c r="S16" s="224" t="s">
        <v>3952</v>
      </c>
      <c r="T16" s="212" t="s">
        <v>3951</v>
      </c>
      <c r="U16" s="224" t="s">
        <v>3950</v>
      </c>
      <c r="V16" s="224" t="s">
        <v>4595</v>
      </c>
      <c r="W16" s="231" t="s">
        <v>191</v>
      </c>
      <c r="AB16" s="221">
        <f>IF(OR(J16="Fail",ISBLANK(J16)),INDEX('Issue Code Table'!C:C,MATCH(N:N,'Issue Code Table'!A:A,0)),IF(M16="Critical",6,IF(M16="Significant",5,IF(M16="Moderate",3,2))))</f>
        <v>6</v>
      </c>
    </row>
    <row r="17" spans="1:28" s="244" customFormat="1" ht="141.65" customHeight="1" x14ac:dyDescent="0.25">
      <c r="A17" s="211" t="s">
        <v>210</v>
      </c>
      <c r="B17" s="212" t="s">
        <v>4475</v>
      </c>
      <c r="C17" s="212" t="s">
        <v>4476</v>
      </c>
      <c r="D17" s="211" t="s">
        <v>176</v>
      </c>
      <c r="E17" s="212" t="s">
        <v>4106</v>
      </c>
      <c r="F17" s="212" t="s">
        <v>3946</v>
      </c>
      <c r="G17" s="212" t="s">
        <v>3943</v>
      </c>
      <c r="H17" s="212" t="s">
        <v>211</v>
      </c>
      <c r="I17" s="211"/>
      <c r="J17" s="213"/>
      <c r="K17" s="213" t="s">
        <v>212</v>
      </c>
      <c r="L17" s="241"/>
      <c r="M17" s="212" t="s">
        <v>180</v>
      </c>
      <c r="N17" s="215" t="s">
        <v>207</v>
      </c>
      <c r="O17" s="216" t="s">
        <v>208</v>
      </c>
      <c r="P17" s="217"/>
      <c r="Q17" s="241" t="s">
        <v>183</v>
      </c>
      <c r="R17" s="241" t="s">
        <v>213</v>
      </c>
      <c r="S17" s="212" t="s">
        <v>3946</v>
      </c>
      <c r="T17" s="212" t="s">
        <v>3945</v>
      </c>
      <c r="U17" s="212" t="s">
        <v>3944</v>
      </c>
      <c r="V17" s="212" t="s">
        <v>4596</v>
      </c>
      <c r="W17" s="219"/>
      <c r="AB17" s="221">
        <f>IF(OR(J17="Fail",ISBLANK(J17)),INDEX('Issue Code Table'!C:C,MATCH(N:N,'Issue Code Table'!A:A,0)),IF(M17="Critical",6,IF(M17="Significant",5,IF(M17="Moderate",3,2))))</f>
        <v>4</v>
      </c>
    </row>
    <row r="18" spans="1:28" s="244" customFormat="1" ht="141.65" customHeight="1" x14ac:dyDescent="0.25">
      <c r="A18" s="223" t="s">
        <v>214</v>
      </c>
      <c r="B18" s="224" t="s">
        <v>4475</v>
      </c>
      <c r="C18" s="224" t="s">
        <v>4476</v>
      </c>
      <c r="D18" s="223" t="s">
        <v>176</v>
      </c>
      <c r="E18" s="224" t="s">
        <v>4107</v>
      </c>
      <c r="F18" s="224" t="s">
        <v>3942</v>
      </c>
      <c r="G18" s="224" t="s">
        <v>177</v>
      </c>
      <c r="H18" s="224" t="s">
        <v>215</v>
      </c>
      <c r="I18" s="223"/>
      <c r="J18" s="225"/>
      <c r="K18" s="225" t="s">
        <v>216</v>
      </c>
      <c r="L18" s="245"/>
      <c r="M18" s="224" t="s">
        <v>143</v>
      </c>
      <c r="N18" s="227" t="s">
        <v>217</v>
      </c>
      <c r="O18" s="228" t="s">
        <v>218</v>
      </c>
      <c r="P18" s="229"/>
      <c r="Q18" s="245" t="s">
        <v>183</v>
      </c>
      <c r="R18" s="245" t="s">
        <v>219</v>
      </c>
      <c r="S18" s="224" t="s">
        <v>3942</v>
      </c>
      <c r="T18" s="212" t="s">
        <v>3941</v>
      </c>
      <c r="U18" s="224" t="s">
        <v>3940</v>
      </c>
      <c r="V18" s="224" t="s">
        <v>4597</v>
      </c>
      <c r="W18" s="231" t="s">
        <v>191</v>
      </c>
      <c r="AB18" s="221">
        <f>IF(OR(J18="Fail",ISBLANK(J18)),INDEX('Issue Code Table'!C:C,MATCH(N:N,'Issue Code Table'!A:A,0)),IF(M18="Critical",6,IF(M18="Significant",5,IF(M18="Moderate",3,2))))</f>
        <v>7</v>
      </c>
    </row>
    <row r="19" spans="1:28" s="244" customFormat="1" ht="141.65" customHeight="1" x14ac:dyDescent="0.25">
      <c r="A19" s="211" t="s">
        <v>220</v>
      </c>
      <c r="B19" s="212" t="s">
        <v>221</v>
      </c>
      <c r="C19" s="212" t="s">
        <v>222</v>
      </c>
      <c r="D19" s="211" t="s">
        <v>176</v>
      </c>
      <c r="E19" s="212" t="s">
        <v>4108</v>
      </c>
      <c r="F19" s="212" t="s">
        <v>3939</v>
      </c>
      <c r="G19" s="212" t="s">
        <v>177</v>
      </c>
      <c r="H19" s="212" t="s">
        <v>4465</v>
      </c>
      <c r="I19" s="211"/>
      <c r="J19" s="213"/>
      <c r="K19" s="213" t="s">
        <v>4962</v>
      </c>
      <c r="L19" s="247"/>
      <c r="M19" s="212" t="s">
        <v>180</v>
      </c>
      <c r="N19" s="215" t="s">
        <v>223</v>
      </c>
      <c r="O19" s="216" t="s">
        <v>224</v>
      </c>
      <c r="P19" s="217"/>
      <c r="Q19" s="241" t="s">
        <v>225</v>
      </c>
      <c r="R19" s="241" t="s">
        <v>226</v>
      </c>
      <c r="S19" s="212" t="s">
        <v>3939</v>
      </c>
      <c r="T19" s="212" t="s">
        <v>3938</v>
      </c>
      <c r="U19" s="212" t="s">
        <v>3937</v>
      </c>
      <c r="V19" s="212" t="s">
        <v>4598</v>
      </c>
      <c r="W19" s="219"/>
      <c r="AB19" s="221">
        <f>IF(OR(J19="Fail",ISBLANK(J19)),INDEX('Issue Code Table'!C:C,MATCH(N:N,'Issue Code Table'!A:A,0)),IF(M19="Critical",6,IF(M19="Significant",5,IF(M19="Moderate",3,2))))</f>
        <v>5</v>
      </c>
    </row>
    <row r="20" spans="1:28" s="244" customFormat="1" ht="141.65" customHeight="1" x14ac:dyDescent="0.25">
      <c r="A20" s="223" t="s">
        <v>227</v>
      </c>
      <c r="B20" s="224" t="s">
        <v>221</v>
      </c>
      <c r="C20" s="224" t="s">
        <v>222</v>
      </c>
      <c r="D20" s="223" t="s">
        <v>176</v>
      </c>
      <c r="E20" s="224" t="s">
        <v>4456</v>
      </c>
      <c r="F20" s="224" t="s">
        <v>4460</v>
      </c>
      <c r="G20" s="224" t="s">
        <v>177</v>
      </c>
      <c r="H20" s="224" t="s">
        <v>228</v>
      </c>
      <c r="I20" s="223"/>
      <c r="J20" s="225"/>
      <c r="K20" s="225" t="s">
        <v>229</v>
      </c>
      <c r="L20" s="249" t="s">
        <v>230</v>
      </c>
      <c r="M20" s="224" t="s">
        <v>143</v>
      </c>
      <c r="N20" s="227" t="s">
        <v>231</v>
      </c>
      <c r="O20" s="228" t="s">
        <v>232</v>
      </c>
      <c r="P20" s="229"/>
      <c r="Q20" s="245" t="s">
        <v>225</v>
      </c>
      <c r="R20" s="245" t="s">
        <v>233</v>
      </c>
      <c r="S20" s="224" t="s">
        <v>4460</v>
      </c>
      <c r="T20" s="212" t="s">
        <v>3936</v>
      </c>
      <c r="U20" s="224" t="s">
        <v>4954</v>
      </c>
      <c r="V20" s="224" t="s">
        <v>4955</v>
      </c>
      <c r="W20" s="231" t="s">
        <v>191</v>
      </c>
      <c r="AB20" s="221">
        <f>IF(OR(J20="Fail",ISBLANK(J20)),INDEX('Issue Code Table'!C:C,MATCH(N:N,'Issue Code Table'!A:A,0)),IF(M20="Critical",6,IF(M20="Significant",5,IF(M20="Moderate",3,2))))</f>
        <v>5</v>
      </c>
    </row>
    <row r="21" spans="1:28" s="244" customFormat="1" ht="141.65" customHeight="1" x14ac:dyDescent="0.25">
      <c r="A21" s="211" t="s">
        <v>240</v>
      </c>
      <c r="B21" s="212" t="s">
        <v>221</v>
      </c>
      <c r="C21" s="212" t="s">
        <v>222</v>
      </c>
      <c r="D21" s="211" t="s">
        <v>176</v>
      </c>
      <c r="E21" s="212" t="s">
        <v>4109</v>
      </c>
      <c r="F21" s="212" t="s">
        <v>3932</v>
      </c>
      <c r="G21" s="212" t="s">
        <v>177</v>
      </c>
      <c r="H21" s="212" t="s">
        <v>241</v>
      </c>
      <c r="I21" s="211"/>
      <c r="J21" s="213"/>
      <c r="K21" s="213" t="s">
        <v>242</v>
      </c>
      <c r="L21" s="247"/>
      <c r="M21" s="212" t="s">
        <v>180</v>
      </c>
      <c r="N21" s="215" t="s">
        <v>237</v>
      </c>
      <c r="O21" s="253" t="s">
        <v>238</v>
      </c>
      <c r="P21" s="217"/>
      <c r="Q21" s="241" t="s">
        <v>225</v>
      </c>
      <c r="R21" s="241" t="s">
        <v>243</v>
      </c>
      <c r="S21" s="212" t="s">
        <v>3932</v>
      </c>
      <c r="T21" s="212" t="s">
        <v>3931</v>
      </c>
      <c r="U21" s="212" t="s">
        <v>3930</v>
      </c>
      <c r="V21" s="212" t="s">
        <v>4599</v>
      </c>
      <c r="W21" s="219"/>
      <c r="AB21" s="221">
        <f>IF(OR(J21="Fail",ISBLANK(J21)),INDEX('Issue Code Table'!C:C,MATCH(N:N,'Issue Code Table'!A:A,0)),IF(M21="Critical",6,IF(M21="Significant",5,IF(M21="Moderate",3,2))))</f>
        <v>4</v>
      </c>
    </row>
    <row r="22" spans="1:28" s="244" customFormat="1" ht="141.65" customHeight="1" x14ac:dyDescent="0.25">
      <c r="A22" s="223" t="s">
        <v>244</v>
      </c>
      <c r="B22" s="248" t="s">
        <v>245</v>
      </c>
      <c r="C22" s="248" t="s">
        <v>246</v>
      </c>
      <c r="D22" s="223" t="s">
        <v>176</v>
      </c>
      <c r="E22" s="224" t="s">
        <v>4110</v>
      </c>
      <c r="F22" s="224" t="s">
        <v>3929</v>
      </c>
      <c r="G22" s="224" t="s">
        <v>177</v>
      </c>
      <c r="H22" s="224" t="s">
        <v>247</v>
      </c>
      <c r="I22" s="223"/>
      <c r="J22" s="225"/>
      <c r="K22" s="225" t="s">
        <v>248</v>
      </c>
      <c r="L22" s="245"/>
      <c r="M22" s="224" t="s">
        <v>143</v>
      </c>
      <c r="N22" s="227" t="s">
        <v>249</v>
      </c>
      <c r="O22" s="228" t="s">
        <v>250</v>
      </c>
      <c r="P22" s="229"/>
      <c r="Q22" s="245" t="s">
        <v>251</v>
      </c>
      <c r="R22" s="245" t="s">
        <v>252</v>
      </c>
      <c r="S22" s="224" t="s">
        <v>3929</v>
      </c>
      <c r="T22" s="212" t="s">
        <v>2737</v>
      </c>
      <c r="U22" s="224" t="s">
        <v>3928</v>
      </c>
      <c r="V22" s="224" t="s">
        <v>4600</v>
      </c>
      <c r="W22" s="231" t="s">
        <v>191</v>
      </c>
      <c r="AB22" s="221">
        <f>IF(OR(J22="Fail",ISBLANK(J22)),INDEX('Issue Code Table'!C:C,MATCH(N:N,'Issue Code Table'!A:A,0)),IF(M22="Critical",6,IF(M22="Significant",5,IF(M22="Moderate",3,2))))</f>
        <v>5</v>
      </c>
    </row>
    <row r="23" spans="1:28" s="244" customFormat="1" ht="141.65" customHeight="1" x14ac:dyDescent="0.25">
      <c r="A23" s="211" t="s">
        <v>253</v>
      </c>
      <c r="B23" s="254" t="s">
        <v>245</v>
      </c>
      <c r="C23" s="254" t="s">
        <v>246</v>
      </c>
      <c r="D23" s="211" t="s">
        <v>176</v>
      </c>
      <c r="E23" s="212" t="s">
        <v>4111</v>
      </c>
      <c r="F23" s="212" t="s">
        <v>3927</v>
      </c>
      <c r="G23" s="212" t="s">
        <v>177</v>
      </c>
      <c r="H23" s="212" t="s">
        <v>254</v>
      </c>
      <c r="I23" s="211"/>
      <c r="J23" s="213"/>
      <c r="K23" s="213" t="s">
        <v>255</v>
      </c>
      <c r="L23" s="255"/>
      <c r="M23" s="212" t="s">
        <v>143</v>
      </c>
      <c r="N23" s="215" t="s">
        <v>249</v>
      </c>
      <c r="O23" s="216" t="s">
        <v>250</v>
      </c>
      <c r="P23" s="217"/>
      <c r="Q23" s="241" t="s">
        <v>251</v>
      </c>
      <c r="R23" s="241" t="s">
        <v>256</v>
      </c>
      <c r="S23" s="212" t="s">
        <v>3927</v>
      </c>
      <c r="T23" s="212" t="s">
        <v>3926</v>
      </c>
      <c r="U23" s="212" t="s">
        <v>3925</v>
      </c>
      <c r="V23" s="212" t="s">
        <v>4601</v>
      </c>
      <c r="W23" s="219" t="s">
        <v>191</v>
      </c>
      <c r="AB23" s="221">
        <f>IF(OR(J23="Fail",ISBLANK(J23)),INDEX('Issue Code Table'!C:C,MATCH(N:N,'Issue Code Table'!A:A,0)),IF(M23="Critical",6,IF(M23="Significant",5,IF(M23="Moderate",3,2))))</f>
        <v>5</v>
      </c>
    </row>
    <row r="24" spans="1:28" s="244" customFormat="1" ht="141.65" customHeight="1" x14ac:dyDescent="0.25">
      <c r="A24" s="223" t="s">
        <v>257</v>
      </c>
      <c r="B24" s="224" t="s">
        <v>245</v>
      </c>
      <c r="C24" s="224" t="s">
        <v>246</v>
      </c>
      <c r="D24" s="223" t="s">
        <v>176</v>
      </c>
      <c r="E24" s="224" t="s">
        <v>4112</v>
      </c>
      <c r="F24" s="224" t="s">
        <v>3924</v>
      </c>
      <c r="G24" s="224" t="s">
        <v>177</v>
      </c>
      <c r="H24" s="224" t="s">
        <v>260</v>
      </c>
      <c r="I24" s="223"/>
      <c r="J24" s="225"/>
      <c r="K24" s="225" t="s">
        <v>261</v>
      </c>
      <c r="L24" s="245"/>
      <c r="M24" s="224" t="s">
        <v>143</v>
      </c>
      <c r="N24" s="227" t="s">
        <v>249</v>
      </c>
      <c r="O24" s="228" t="s">
        <v>250</v>
      </c>
      <c r="P24" s="229"/>
      <c r="Q24" s="245" t="s">
        <v>251</v>
      </c>
      <c r="R24" s="245" t="s">
        <v>262</v>
      </c>
      <c r="S24" s="224" t="s">
        <v>3924</v>
      </c>
      <c r="T24" s="212" t="s">
        <v>3923</v>
      </c>
      <c r="U24" s="224" t="s">
        <v>3922</v>
      </c>
      <c r="V24" s="224" t="s">
        <v>4602</v>
      </c>
      <c r="W24" s="231" t="s">
        <v>191</v>
      </c>
      <c r="AB24" s="221">
        <f>IF(OR(J24="Fail",ISBLANK(J24)),INDEX('Issue Code Table'!C:C,MATCH(N:N,'Issue Code Table'!A:A,0)),IF(M24="Critical",6,IF(M24="Significant",5,IF(M24="Moderate",3,2))))</f>
        <v>5</v>
      </c>
    </row>
    <row r="25" spans="1:28" s="244" customFormat="1" ht="141.65" customHeight="1" x14ac:dyDescent="0.25">
      <c r="A25" s="211" t="s">
        <v>263</v>
      </c>
      <c r="B25" s="254" t="s">
        <v>245</v>
      </c>
      <c r="C25" s="254" t="s">
        <v>246</v>
      </c>
      <c r="D25" s="211" t="s">
        <v>176</v>
      </c>
      <c r="E25" s="212" t="s">
        <v>4113</v>
      </c>
      <c r="F25" s="212" t="s">
        <v>3921</v>
      </c>
      <c r="G25" s="212" t="s">
        <v>177</v>
      </c>
      <c r="H25" s="212" t="s">
        <v>264</v>
      </c>
      <c r="I25" s="211"/>
      <c r="J25" s="213"/>
      <c r="K25" s="213" t="s">
        <v>265</v>
      </c>
      <c r="L25" s="241"/>
      <c r="M25" s="212" t="s">
        <v>180</v>
      </c>
      <c r="N25" s="215" t="s">
        <v>266</v>
      </c>
      <c r="O25" s="216" t="s">
        <v>267</v>
      </c>
      <c r="P25" s="217"/>
      <c r="Q25" s="241" t="s">
        <v>251</v>
      </c>
      <c r="R25" s="256" t="s">
        <v>268</v>
      </c>
      <c r="S25" s="212" t="s">
        <v>3921</v>
      </c>
      <c r="T25" s="212" t="s">
        <v>3920</v>
      </c>
      <c r="U25" s="212" t="s">
        <v>3919</v>
      </c>
      <c r="V25" s="212" t="s">
        <v>4603</v>
      </c>
      <c r="W25" s="219"/>
      <c r="AB25" s="221">
        <f>IF(OR(J25="Fail",ISBLANK(J25)),INDEX('Issue Code Table'!C:C,MATCH(N:N,'Issue Code Table'!A:A,0)),IF(M25="Critical",6,IF(M25="Significant",5,IF(M25="Moderate",3,2))))</f>
        <v>4</v>
      </c>
    </row>
    <row r="26" spans="1:28" s="244" customFormat="1" ht="141.65" customHeight="1" x14ac:dyDescent="0.25">
      <c r="A26" s="223" t="s">
        <v>269</v>
      </c>
      <c r="B26" s="248" t="s">
        <v>245</v>
      </c>
      <c r="C26" s="248" t="s">
        <v>246</v>
      </c>
      <c r="D26" s="223" t="s">
        <v>176</v>
      </c>
      <c r="E26" s="224" t="s">
        <v>4114</v>
      </c>
      <c r="F26" s="224" t="s">
        <v>3918</v>
      </c>
      <c r="G26" s="224" t="s">
        <v>177</v>
      </c>
      <c r="H26" s="224" t="s">
        <v>270</v>
      </c>
      <c r="I26" s="223"/>
      <c r="J26" s="225"/>
      <c r="K26" s="225" t="s">
        <v>271</v>
      </c>
      <c r="L26" s="245"/>
      <c r="M26" s="224" t="s">
        <v>143</v>
      </c>
      <c r="N26" s="227" t="s">
        <v>249</v>
      </c>
      <c r="O26" s="228" t="s">
        <v>250</v>
      </c>
      <c r="P26" s="229"/>
      <c r="Q26" s="245" t="s">
        <v>251</v>
      </c>
      <c r="R26" s="245" t="s">
        <v>272</v>
      </c>
      <c r="S26" s="224" t="s">
        <v>3918</v>
      </c>
      <c r="T26" s="212" t="s">
        <v>3917</v>
      </c>
      <c r="U26" s="224" t="s">
        <v>3916</v>
      </c>
      <c r="V26" s="224" t="s">
        <v>4604</v>
      </c>
      <c r="W26" s="231" t="s">
        <v>191</v>
      </c>
      <c r="AB26" s="221">
        <f>IF(OR(J26="Fail",ISBLANK(J26)),INDEX('Issue Code Table'!C:C,MATCH(N:N,'Issue Code Table'!A:A,0)),IF(M26="Critical",6,IF(M26="Significant",5,IF(M26="Moderate",3,2))))</f>
        <v>5</v>
      </c>
    </row>
    <row r="27" spans="1:28" s="244" customFormat="1" ht="141.65" customHeight="1" x14ac:dyDescent="0.25">
      <c r="A27" s="211" t="s">
        <v>273</v>
      </c>
      <c r="B27" s="254" t="s">
        <v>245</v>
      </c>
      <c r="C27" s="254" t="s">
        <v>246</v>
      </c>
      <c r="D27" s="211" t="s">
        <v>176</v>
      </c>
      <c r="E27" s="212" t="s">
        <v>4115</v>
      </c>
      <c r="F27" s="212" t="s">
        <v>3915</v>
      </c>
      <c r="G27" s="212" t="s">
        <v>177</v>
      </c>
      <c r="H27" s="212" t="s">
        <v>274</v>
      </c>
      <c r="I27" s="211"/>
      <c r="J27" s="213"/>
      <c r="K27" s="213" t="s">
        <v>275</v>
      </c>
      <c r="L27" s="241"/>
      <c r="M27" s="212" t="s">
        <v>143</v>
      </c>
      <c r="N27" s="215" t="s">
        <v>249</v>
      </c>
      <c r="O27" s="216" t="s">
        <v>250</v>
      </c>
      <c r="P27" s="217"/>
      <c r="Q27" s="241" t="s">
        <v>251</v>
      </c>
      <c r="R27" s="241" t="s">
        <v>276</v>
      </c>
      <c r="S27" s="212" t="s">
        <v>3915</v>
      </c>
      <c r="T27" s="212" t="s">
        <v>3914</v>
      </c>
      <c r="U27" s="212" t="s">
        <v>3913</v>
      </c>
      <c r="V27" s="212" t="s">
        <v>4605</v>
      </c>
      <c r="W27" s="219" t="s">
        <v>191</v>
      </c>
      <c r="AB27" s="221">
        <f>IF(OR(J27="Fail",ISBLANK(J27)),INDEX('Issue Code Table'!C:C,MATCH(N:N,'Issue Code Table'!A:A,0)),IF(M27="Critical",6,IF(M27="Significant",5,IF(M27="Moderate",3,2))))</f>
        <v>5</v>
      </c>
    </row>
    <row r="28" spans="1:28" s="244" customFormat="1" ht="141.65" customHeight="1" x14ac:dyDescent="0.25">
      <c r="A28" s="223" t="s">
        <v>277</v>
      </c>
      <c r="B28" s="224" t="s">
        <v>278</v>
      </c>
      <c r="C28" s="224" t="s">
        <v>279</v>
      </c>
      <c r="D28" s="223" t="s">
        <v>176</v>
      </c>
      <c r="E28" s="224" t="s">
        <v>4116</v>
      </c>
      <c r="F28" s="224" t="s">
        <v>3912</v>
      </c>
      <c r="G28" s="224" t="s">
        <v>177</v>
      </c>
      <c r="H28" s="224" t="s">
        <v>280</v>
      </c>
      <c r="I28" s="223"/>
      <c r="J28" s="225"/>
      <c r="K28" s="225" t="s">
        <v>281</v>
      </c>
      <c r="L28" s="245"/>
      <c r="M28" s="224" t="s">
        <v>180</v>
      </c>
      <c r="N28" s="227" t="s">
        <v>266</v>
      </c>
      <c r="O28" s="228" t="s">
        <v>267</v>
      </c>
      <c r="P28" s="229"/>
      <c r="Q28" s="245" t="s">
        <v>251</v>
      </c>
      <c r="R28" s="245" t="s">
        <v>282</v>
      </c>
      <c r="S28" s="224" t="s">
        <v>3912</v>
      </c>
      <c r="T28" s="212" t="s">
        <v>3911</v>
      </c>
      <c r="U28" s="224" t="s">
        <v>3910</v>
      </c>
      <c r="V28" s="224" t="s">
        <v>4606</v>
      </c>
      <c r="W28" s="231"/>
      <c r="AB28" s="221">
        <f>IF(OR(J28="Fail",ISBLANK(J28)),INDEX('Issue Code Table'!C:C,MATCH(N:N,'Issue Code Table'!A:A,0)),IF(M28="Critical",6,IF(M28="Significant",5,IF(M28="Moderate",3,2))))</f>
        <v>4</v>
      </c>
    </row>
    <row r="29" spans="1:28" s="244" customFormat="1" ht="141.65" customHeight="1" x14ac:dyDescent="0.25">
      <c r="A29" s="211" t="s">
        <v>283</v>
      </c>
      <c r="B29" s="212" t="s">
        <v>284</v>
      </c>
      <c r="C29" s="212" t="s">
        <v>285</v>
      </c>
      <c r="D29" s="211" t="s">
        <v>176</v>
      </c>
      <c r="E29" s="212" t="s">
        <v>4117</v>
      </c>
      <c r="F29" s="212" t="s">
        <v>3909</v>
      </c>
      <c r="G29" s="212" t="s">
        <v>177</v>
      </c>
      <c r="H29" s="212" t="s">
        <v>286</v>
      </c>
      <c r="I29" s="211"/>
      <c r="J29" s="213"/>
      <c r="K29" s="213" t="s">
        <v>287</v>
      </c>
      <c r="L29" s="241"/>
      <c r="M29" s="212" t="s">
        <v>180</v>
      </c>
      <c r="N29" s="215" t="s">
        <v>266</v>
      </c>
      <c r="O29" s="216" t="s">
        <v>267</v>
      </c>
      <c r="P29" s="217"/>
      <c r="Q29" s="241" t="s">
        <v>251</v>
      </c>
      <c r="R29" s="241" t="s">
        <v>288</v>
      </c>
      <c r="S29" s="212" t="s">
        <v>3909</v>
      </c>
      <c r="T29" s="212" t="s">
        <v>3908</v>
      </c>
      <c r="U29" s="212" t="s">
        <v>3907</v>
      </c>
      <c r="V29" s="212" t="s">
        <v>4607</v>
      </c>
      <c r="W29" s="219"/>
      <c r="AB29" s="221">
        <f>IF(OR(J29="Fail",ISBLANK(J29)),INDEX('Issue Code Table'!C:C,MATCH(N:N,'Issue Code Table'!A:A,0)),IF(M29="Critical",6,IF(M29="Significant",5,IF(M29="Moderate",3,2))))</f>
        <v>4</v>
      </c>
    </row>
    <row r="30" spans="1:28" s="244" customFormat="1" ht="141.65" customHeight="1" x14ac:dyDescent="0.25">
      <c r="A30" s="223" t="s">
        <v>289</v>
      </c>
      <c r="B30" s="248" t="s">
        <v>245</v>
      </c>
      <c r="C30" s="248" t="s">
        <v>246</v>
      </c>
      <c r="D30" s="223" t="s">
        <v>176</v>
      </c>
      <c r="E30" s="224" t="s">
        <v>4118</v>
      </c>
      <c r="F30" s="224" t="s">
        <v>3906</v>
      </c>
      <c r="G30" s="224" t="s">
        <v>177</v>
      </c>
      <c r="H30" s="224" t="s">
        <v>290</v>
      </c>
      <c r="I30" s="223"/>
      <c r="J30" s="225"/>
      <c r="K30" s="225" t="s">
        <v>291</v>
      </c>
      <c r="L30" s="245"/>
      <c r="M30" s="224" t="s">
        <v>180</v>
      </c>
      <c r="N30" s="227" t="s">
        <v>266</v>
      </c>
      <c r="O30" s="228" t="s">
        <v>267</v>
      </c>
      <c r="P30" s="229"/>
      <c r="Q30" s="245" t="s">
        <v>251</v>
      </c>
      <c r="R30" s="245" t="s">
        <v>292</v>
      </c>
      <c r="S30" s="224" t="s">
        <v>3906</v>
      </c>
      <c r="T30" s="212" t="s">
        <v>2737</v>
      </c>
      <c r="U30" s="224" t="s">
        <v>3905</v>
      </c>
      <c r="V30" s="224" t="s">
        <v>4608</v>
      </c>
      <c r="W30" s="231"/>
      <c r="AB30" s="221">
        <f>IF(OR(J30="Fail",ISBLANK(J30)),INDEX('Issue Code Table'!C:C,MATCH(N:N,'Issue Code Table'!A:A,0)),IF(M30="Critical",6,IF(M30="Significant",5,IF(M30="Moderate",3,2))))</f>
        <v>4</v>
      </c>
    </row>
    <row r="31" spans="1:28" s="244" customFormat="1" ht="141.65" customHeight="1" x14ac:dyDescent="0.25">
      <c r="A31" s="211" t="s">
        <v>293</v>
      </c>
      <c r="B31" s="254" t="s">
        <v>245</v>
      </c>
      <c r="C31" s="254" t="s">
        <v>246</v>
      </c>
      <c r="D31" s="211" t="s">
        <v>176</v>
      </c>
      <c r="E31" s="212" t="s">
        <v>4119</v>
      </c>
      <c r="F31" s="212" t="s">
        <v>3904</v>
      </c>
      <c r="G31" s="212" t="s">
        <v>177</v>
      </c>
      <c r="H31" s="212" t="s">
        <v>294</v>
      </c>
      <c r="I31" s="211"/>
      <c r="J31" s="213"/>
      <c r="K31" s="213" t="s">
        <v>295</v>
      </c>
      <c r="L31" s="241"/>
      <c r="M31" s="212" t="s">
        <v>296</v>
      </c>
      <c r="N31" s="215" t="s">
        <v>266</v>
      </c>
      <c r="O31" s="216" t="s">
        <v>267</v>
      </c>
      <c r="P31" s="217"/>
      <c r="Q31" s="241" t="s">
        <v>251</v>
      </c>
      <c r="R31" s="241" t="s">
        <v>297</v>
      </c>
      <c r="S31" s="212" t="s">
        <v>3904</v>
      </c>
      <c r="T31" s="212" t="s">
        <v>2737</v>
      </c>
      <c r="U31" s="212" t="s">
        <v>3903</v>
      </c>
      <c r="V31" s="212" t="s">
        <v>4609</v>
      </c>
      <c r="W31" s="219"/>
      <c r="AB31" s="221">
        <f>IF(OR(J31="Fail",ISBLANK(J31)),INDEX('Issue Code Table'!C:C,MATCH(N:N,'Issue Code Table'!A:A,0)),IF(M31="Critical",6,IF(M31="Significant",5,IF(M31="Moderate",3,2))))</f>
        <v>4</v>
      </c>
    </row>
    <row r="32" spans="1:28" s="244" customFormat="1" ht="141.65" customHeight="1" x14ac:dyDescent="0.25">
      <c r="A32" s="223" t="s">
        <v>298</v>
      </c>
      <c r="B32" s="248" t="s">
        <v>245</v>
      </c>
      <c r="C32" s="248" t="s">
        <v>246</v>
      </c>
      <c r="D32" s="223" t="s">
        <v>176</v>
      </c>
      <c r="E32" s="224" t="s">
        <v>4120</v>
      </c>
      <c r="F32" s="224" t="s">
        <v>3902</v>
      </c>
      <c r="G32" s="224" t="s">
        <v>177</v>
      </c>
      <c r="H32" s="224" t="s">
        <v>299</v>
      </c>
      <c r="I32" s="223"/>
      <c r="J32" s="225"/>
      <c r="K32" s="225" t="s">
        <v>300</v>
      </c>
      <c r="L32" s="245"/>
      <c r="M32" s="224" t="s">
        <v>143</v>
      </c>
      <c r="N32" s="227" t="s">
        <v>249</v>
      </c>
      <c r="O32" s="228" t="s">
        <v>250</v>
      </c>
      <c r="P32" s="229"/>
      <c r="Q32" s="245" t="s">
        <v>251</v>
      </c>
      <c r="R32" s="245" t="s">
        <v>301</v>
      </c>
      <c r="S32" s="224" t="s">
        <v>3902</v>
      </c>
      <c r="T32" s="212" t="s">
        <v>2737</v>
      </c>
      <c r="U32" s="224" t="s">
        <v>3901</v>
      </c>
      <c r="V32" s="224" t="s">
        <v>4610</v>
      </c>
      <c r="W32" s="231" t="s">
        <v>191</v>
      </c>
      <c r="AB32" s="221">
        <f>IF(OR(J32="Fail",ISBLANK(J32)),INDEX('Issue Code Table'!C:C,MATCH(N:N,'Issue Code Table'!A:A,0)),IF(M32="Critical",6,IF(M32="Significant",5,IF(M32="Moderate",3,2))))</f>
        <v>5</v>
      </c>
    </row>
    <row r="33" spans="1:28" s="244" customFormat="1" ht="141.65" customHeight="1" x14ac:dyDescent="0.25">
      <c r="A33" s="211" t="s">
        <v>302</v>
      </c>
      <c r="B33" s="254" t="s">
        <v>245</v>
      </c>
      <c r="C33" s="254" t="s">
        <v>246</v>
      </c>
      <c r="D33" s="211" t="s">
        <v>176</v>
      </c>
      <c r="E33" s="212" t="s">
        <v>4121</v>
      </c>
      <c r="F33" s="212" t="s">
        <v>3900</v>
      </c>
      <c r="G33" s="212" t="s">
        <v>177</v>
      </c>
      <c r="H33" s="212" t="s">
        <v>303</v>
      </c>
      <c r="I33" s="211"/>
      <c r="J33" s="213"/>
      <c r="K33" s="213" t="s">
        <v>304</v>
      </c>
      <c r="L33" s="241"/>
      <c r="M33" s="212" t="s">
        <v>180</v>
      </c>
      <c r="N33" s="215" t="s">
        <v>266</v>
      </c>
      <c r="O33" s="216" t="s">
        <v>267</v>
      </c>
      <c r="P33" s="217"/>
      <c r="Q33" s="241" t="s">
        <v>251</v>
      </c>
      <c r="R33" s="241" t="s">
        <v>305</v>
      </c>
      <c r="S33" s="212" t="s">
        <v>3900</v>
      </c>
      <c r="T33" s="212" t="s">
        <v>2737</v>
      </c>
      <c r="U33" s="212" t="s">
        <v>3899</v>
      </c>
      <c r="V33" s="212" t="s">
        <v>4611</v>
      </c>
      <c r="W33" s="219"/>
      <c r="AB33" s="221">
        <f>IF(OR(J33="Fail",ISBLANK(J33)),INDEX('Issue Code Table'!C:C,MATCH(N:N,'Issue Code Table'!A:A,0)),IF(M33="Critical",6,IF(M33="Significant",5,IF(M33="Moderate",3,2))))</f>
        <v>4</v>
      </c>
    </row>
    <row r="34" spans="1:28" s="244" customFormat="1" ht="141.65" customHeight="1" x14ac:dyDescent="0.25">
      <c r="A34" s="223" t="s">
        <v>306</v>
      </c>
      <c r="B34" s="248" t="s">
        <v>245</v>
      </c>
      <c r="C34" s="248" t="s">
        <v>246</v>
      </c>
      <c r="D34" s="223" t="s">
        <v>176</v>
      </c>
      <c r="E34" s="224" t="s">
        <v>4122</v>
      </c>
      <c r="F34" s="224" t="s">
        <v>3898</v>
      </c>
      <c r="G34" s="224" t="s">
        <v>177</v>
      </c>
      <c r="H34" s="224" t="s">
        <v>307</v>
      </c>
      <c r="I34" s="223"/>
      <c r="J34" s="225"/>
      <c r="K34" s="225" t="s">
        <v>308</v>
      </c>
      <c r="L34" s="245"/>
      <c r="M34" s="224" t="s">
        <v>180</v>
      </c>
      <c r="N34" s="227" t="s">
        <v>266</v>
      </c>
      <c r="O34" s="228" t="s">
        <v>267</v>
      </c>
      <c r="P34" s="229"/>
      <c r="Q34" s="245" t="s">
        <v>251</v>
      </c>
      <c r="R34" s="245" t="s">
        <v>309</v>
      </c>
      <c r="S34" s="224" t="s">
        <v>3898</v>
      </c>
      <c r="T34" s="212" t="s">
        <v>2737</v>
      </c>
      <c r="U34" s="224" t="s">
        <v>3897</v>
      </c>
      <c r="V34" s="224" t="s">
        <v>4612</v>
      </c>
      <c r="W34" s="231"/>
      <c r="AB34" s="221">
        <f>IF(OR(J34="Fail",ISBLANK(J34)),INDEX('Issue Code Table'!C:C,MATCH(N:N,'Issue Code Table'!A:A,0)),IF(M34="Critical",6,IF(M34="Significant",5,IF(M34="Moderate",3,2))))</f>
        <v>4</v>
      </c>
    </row>
    <row r="35" spans="1:28" s="244" customFormat="1" ht="141.65" customHeight="1" x14ac:dyDescent="0.25">
      <c r="A35" s="211" t="s">
        <v>310</v>
      </c>
      <c r="B35" s="254" t="s">
        <v>245</v>
      </c>
      <c r="C35" s="254" t="s">
        <v>246</v>
      </c>
      <c r="D35" s="211" t="s">
        <v>176</v>
      </c>
      <c r="E35" s="212" t="s">
        <v>4123</v>
      </c>
      <c r="F35" s="212" t="s">
        <v>3896</v>
      </c>
      <c r="G35" s="212" t="s">
        <v>177</v>
      </c>
      <c r="H35" s="212" t="s">
        <v>311</v>
      </c>
      <c r="I35" s="211"/>
      <c r="J35" s="213"/>
      <c r="K35" s="213" t="s">
        <v>312</v>
      </c>
      <c r="L35" s="241"/>
      <c r="M35" s="212" t="s">
        <v>180</v>
      </c>
      <c r="N35" s="215" t="s">
        <v>266</v>
      </c>
      <c r="O35" s="216" t="s">
        <v>267</v>
      </c>
      <c r="P35" s="217"/>
      <c r="Q35" s="241" t="s">
        <v>251</v>
      </c>
      <c r="R35" s="241" t="s">
        <v>313</v>
      </c>
      <c r="S35" s="212" t="s">
        <v>3896</v>
      </c>
      <c r="T35" s="212" t="s">
        <v>3895</v>
      </c>
      <c r="U35" s="212" t="s">
        <v>3894</v>
      </c>
      <c r="V35" s="212" t="s">
        <v>4613</v>
      </c>
      <c r="W35" s="219"/>
      <c r="AB35" s="221">
        <f>IF(OR(J35="Fail",ISBLANK(J35)),INDEX('Issue Code Table'!C:C,MATCH(N:N,'Issue Code Table'!A:A,0)),IF(M35="Critical",6,IF(M35="Significant",5,IF(M35="Moderate",3,2))))</f>
        <v>4</v>
      </c>
    </row>
    <row r="36" spans="1:28" s="244" customFormat="1" ht="141.65" customHeight="1" x14ac:dyDescent="0.25">
      <c r="A36" s="223" t="s">
        <v>314</v>
      </c>
      <c r="B36" s="248" t="s">
        <v>245</v>
      </c>
      <c r="C36" s="248" t="s">
        <v>246</v>
      </c>
      <c r="D36" s="223" t="s">
        <v>176</v>
      </c>
      <c r="E36" s="224" t="s">
        <v>4124</v>
      </c>
      <c r="F36" s="224" t="s">
        <v>3893</v>
      </c>
      <c r="G36" s="224" t="s">
        <v>177</v>
      </c>
      <c r="H36" s="224" t="s">
        <v>315</v>
      </c>
      <c r="I36" s="223"/>
      <c r="J36" s="225"/>
      <c r="K36" s="225" t="s">
        <v>316</v>
      </c>
      <c r="L36" s="245"/>
      <c r="M36" s="224" t="s">
        <v>180</v>
      </c>
      <c r="N36" s="227" t="s">
        <v>266</v>
      </c>
      <c r="O36" s="228" t="s">
        <v>267</v>
      </c>
      <c r="P36" s="229"/>
      <c r="Q36" s="245" t="s">
        <v>251</v>
      </c>
      <c r="R36" s="245" t="s">
        <v>317</v>
      </c>
      <c r="S36" s="224" t="s">
        <v>3893</v>
      </c>
      <c r="T36" s="212" t="s">
        <v>3892</v>
      </c>
      <c r="U36" s="224" t="s">
        <v>3891</v>
      </c>
      <c r="V36" s="224" t="s">
        <v>4614</v>
      </c>
      <c r="W36" s="231"/>
      <c r="AB36" s="221">
        <f>IF(OR(J36="Fail",ISBLANK(J36)),INDEX('Issue Code Table'!C:C,MATCH(N:N,'Issue Code Table'!A:A,0)),IF(M36="Critical",6,IF(M36="Significant",5,IF(M36="Moderate",3,2))))</f>
        <v>4</v>
      </c>
    </row>
    <row r="37" spans="1:28" s="244" customFormat="1" ht="141.65" customHeight="1" x14ac:dyDescent="0.25">
      <c r="A37" s="211" t="s">
        <v>318</v>
      </c>
      <c r="B37" s="254" t="s">
        <v>245</v>
      </c>
      <c r="C37" s="254" t="s">
        <v>246</v>
      </c>
      <c r="D37" s="211" t="s">
        <v>176</v>
      </c>
      <c r="E37" s="212" t="s">
        <v>4125</v>
      </c>
      <c r="F37" s="212" t="s">
        <v>4101</v>
      </c>
      <c r="G37" s="212" t="s">
        <v>177</v>
      </c>
      <c r="H37" s="212" t="s">
        <v>319</v>
      </c>
      <c r="I37" s="211"/>
      <c r="J37" s="213"/>
      <c r="K37" s="213" t="s">
        <v>320</v>
      </c>
      <c r="L37" s="241"/>
      <c r="M37" s="212" t="s">
        <v>143</v>
      </c>
      <c r="N37" s="215" t="s">
        <v>321</v>
      </c>
      <c r="O37" s="216" t="s">
        <v>322</v>
      </c>
      <c r="P37" s="217"/>
      <c r="Q37" s="241" t="s">
        <v>251</v>
      </c>
      <c r="R37" s="241" t="s">
        <v>323</v>
      </c>
      <c r="S37" s="212" t="s">
        <v>4101</v>
      </c>
      <c r="T37" s="212" t="s">
        <v>3890</v>
      </c>
      <c r="U37" s="212" t="s">
        <v>4100</v>
      </c>
      <c r="V37" s="212" t="s">
        <v>4615</v>
      </c>
      <c r="W37" s="219" t="s">
        <v>191</v>
      </c>
      <c r="AB37" s="221">
        <f>IF(OR(J37="Fail",ISBLANK(J37)),INDEX('Issue Code Table'!C:C,MATCH(N:N,'Issue Code Table'!A:A,0)),IF(M37="Critical",6,IF(M37="Significant",5,IF(M37="Moderate",3,2))))</f>
        <v>6</v>
      </c>
    </row>
    <row r="38" spans="1:28" s="244" customFormat="1" ht="141.65" customHeight="1" x14ac:dyDescent="0.25">
      <c r="A38" s="223" t="s">
        <v>324</v>
      </c>
      <c r="B38" s="248" t="s">
        <v>245</v>
      </c>
      <c r="C38" s="248" t="s">
        <v>246</v>
      </c>
      <c r="D38" s="223" t="s">
        <v>176</v>
      </c>
      <c r="E38" s="224" t="s">
        <v>4126</v>
      </c>
      <c r="F38" s="224" t="s">
        <v>3889</v>
      </c>
      <c r="G38" s="224" t="s">
        <v>177</v>
      </c>
      <c r="H38" s="224" t="s">
        <v>325</v>
      </c>
      <c r="I38" s="223"/>
      <c r="J38" s="225"/>
      <c r="K38" s="225" t="s">
        <v>326</v>
      </c>
      <c r="L38" s="245"/>
      <c r="M38" s="224" t="s">
        <v>143</v>
      </c>
      <c r="N38" s="227" t="s">
        <v>321</v>
      </c>
      <c r="O38" s="228" t="s">
        <v>322</v>
      </c>
      <c r="P38" s="229"/>
      <c r="Q38" s="245" t="s">
        <v>251</v>
      </c>
      <c r="R38" s="245" t="s">
        <v>327</v>
      </c>
      <c r="S38" s="224" t="s">
        <v>3889</v>
      </c>
      <c r="T38" s="212" t="s">
        <v>3888</v>
      </c>
      <c r="U38" s="224" t="s">
        <v>3887</v>
      </c>
      <c r="V38" s="224" t="s">
        <v>4616</v>
      </c>
      <c r="W38" s="231" t="s">
        <v>191</v>
      </c>
      <c r="AB38" s="221">
        <f>IF(OR(J38="Fail",ISBLANK(J38)),INDEX('Issue Code Table'!C:C,MATCH(N:N,'Issue Code Table'!A:A,0)),IF(M38="Critical",6,IF(M38="Significant",5,IF(M38="Moderate",3,2))))</f>
        <v>6</v>
      </c>
    </row>
    <row r="39" spans="1:28" s="244" customFormat="1" ht="141.65" customHeight="1" x14ac:dyDescent="0.25">
      <c r="A39" s="211" t="s">
        <v>328</v>
      </c>
      <c r="B39" s="254" t="s">
        <v>245</v>
      </c>
      <c r="C39" s="254" t="s">
        <v>246</v>
      </c>
      <c r="D39" s="211" t="s">
        <v>176</v>
      </c>
      <c r="E39" s="212" t="s">
        <v>4127</v>
      </c>
      <c r="F39" s="212" t="s">
        <v>3886</v>
      </c>
      <c r="G39" s="212" t="s">
        <v>177</v>
      </c>
      <c r="H39" s="212" t="s">
        <v>329</v>
      </c>
      <c r="I39" s="211"/>
      <c r="J39" s="213"/>
      <c r="K39" s="213" t="s">
        <v>330</v>
      </c>
      <c r="L39" s="212"/>
      <c r="M39" s="212" t="s">
        <v>143</v>
      </c>
      <c r="N39" s="215" t="s">
        <v>321</v>
      </c>
      <c r="O39" s="216" t="s">
        <v>322</v>
      </c>
      <c r="P39" s="217"/>
      <c r="Q39" s="241" t="s">
        <v>251</v>
      </c>
      <c r="R39" s="241" t="s">
        <v>331</v>
      </c>
      <c r="S39" s="212" t="s">
        <v>3886</v>
      </c>
      <c r="T39" s="212" t="s">
        <v>3885</v>
      </c>
      <c r="U39" s="212" t="s">
        <v>3884</v>
      </c>
      <c r="V39" s="212" t="s">
        <v>4617</v>
      </c>
      <c r="W39" s="219" t="s">
        <v>191</v>
      </c>
      <c r="AB39" s="221">
        <f>IF(OR(J39="Fail",ISBLANK(J39)),INDEX('Issue Code Table'!C:C,MATCH(N:N,'Issue Code Table'!A:A,0)),IF(M39="Critical",6,IF(M39="Significant",5,IF(M39="Moderate",3,2))))</f>
        <v>6</v>
      </c>
    </row>
    <row r="40" spans="1:28" s="244" customFormat="1" ht="141.65" customHeight="1" x14ac:dyDescent="0.25">
      <c r="A40" s="223" t="s">
        <v>332</v>
      </c>
      <c r="B40" s="248" t="s">
        <v>245</v>
      </c>
      <c r="C40" s="248" t="s">
        <v>246</v>
      </c>
      <c r="D40" s="223" t="s">
        <v>176</v>
      </c>
      <c r="E40" s="224" t="s">
        <v>4128</v>
      </c>
      <c r="F40" s="224" t="s">
        <v>3883</v>
      </c>
      <c r="G40" s="224" t="s">
        <v>177</v>
      </c>
      <c r="H40" s="224" t="s">
        <v>333</v>
      </c>
      <c r="I40" s="223"/>
      <c r="J40" s="225"/>
      <c r="K40" s="225" t="s">
        <v>334</v>
      </c>
      <c r="L40" s="245"/>
      <c r="M40" s="224" t="s">
        <v>143</v>
      </c>
      <c r="N40" s="227" t="s">
        <v>321</v>
      </c>
      <c r="O40" s="228" t="s">
        <v>322</v>
      </c>
      <c r="P40" s="229"/>
      <c r="Q40" s="245" t="s">
        <v>251</v>
      </c>
      <c r="R40" s="245" t="s">
        <v>335</v>
      </c>
      <c r="S40" s="224" t="s">
        <v>3883</v>
      </c>
      <c r="T40" s="212" t="s">
        <v>3882</v>
      </c>
      <c r="U40" s="224" t="s">
        <v>3881</v>
      </c>
      <c r="V40" s="224" t="s">
        <v>4618</v>
      </c>
      <c r="W40" s="231" t="s">
        <v>191</v>
      </c>
      <c r="AB40" s="221">
        <f>IF(OR(J40="Fail",ISBLANK(J40)),INDEX('Issue Code Table'!C:C,MATCH(N:N,'Issue Code Table'!A:A,0)),IF(M40="Critical",6,IF(M40="Significant",5,IF(M40="Moderate",3,2))))</f>
        <v>6</v>
      </c>
    </row>
    <row r="41" spans="1:28" s="244" customFormat="1" ht="141.65" customHeight="1" x14ac:dyDescent="0.25">
      <c r="A41" s="211" t="s">
        <v>336</v>
      </c>
      <c r="B41" s="254" t="s">
        <v>245</v>
      </c>
      <c r="C41" s="254" t="s">
        <v>246</v>
      </c>
      <c r="D41" s="211" t="s">
        <v>176</v>
      </c>
      <c r="E41" s="212" t="s">
        <v>4129</v>
      </c>
      <c r="F41" s="212" t="s">
        <v>4099</v>
      </c>
      <c r="G41" s="212" t="s">
        <v>177</v>
      </c>
      <c r="H41" s="212" t="s">
        <v>337</v>
      </c>
      <c r="I41" s="211"/>
      <c r="J41" s="213"/>
      <c r="K41" s="213" t="s">
        <v>338</v>
      </c>
      <c r="L41" s="241"/>
      <c r="M41" s="212" t="s">
        <v>143</v>
      </c>
      <c r="N41" s="215" t="s">
        <v>249</v>
      </c>
      <c r="O41" s="216" t="s">
        <v>250</v>
      </c>
      <c r="P41" s="217"/>
      <c r="Q41" s="241" t="s">
        <v>251</v>
      </c>
      <c r="R41" s="241" t="s">
        <v>339</v>
      </c>
      <c r="S41" s="212" t="s">
        <v>4099</v>
      </c>
      <c r="T41" s="212" t="s">
        <v>3880</v>
      </c>
      <c r="U41" s="212" t="s">
        <v>4098</v>
      </c>
      <c r="V41" s="212" t="s">
        <v>4619</v>
      </c>
      <c r="W41" s="219" t="s">
        <v>191</v>
      </c>
      <c r="AB41" s="221">
        <f>IF(OR(J41="Fail",ISBLANK(J41)),INDEX('Issue Code Table'!C:C,MATCH(N:N,'Issue Code Table'!A:A,0)),IF(M41="Critical",6,IF(M41="Significant",5,IF(M41="Moderate",3,2))))</f>
        <v>5</v>
      </c>
    </row>
    <row r="42" spans="1:28" s="244" customFormat="1" ht="141.65" customHeight="1" x14ac:dyDescent="0.25">
      <c r="A42" s="223" t="s">
        <v>340</v>
      </c>
      <c r="B42" s="248" t="s">
        <v>245</v>
      </c>
      <c r="C42" s="248" t="s">
        <v>246</v>
      </c>
      <c r="D42" s="223" t="s">
        <v>176</v>
      </c>
      <c r="E42" s="224" t="s">
        <v>4130</v>
      </c>
      <c r="F42" s="224" t="s">
        <v>3879</v>
      </c>
      <c r="G42" s="224" t="s">
        <v>177</v>
      </c>
      <c r="H42" s="224" t="s">
        <v>341</v>
      </c>
      <c r="I42" s="223"/>
      <c r="J42" s="225"/>
      <c r="K42" s="225" t="s">
        <v>342</v>
      </c>
      <c r="L42" s="245"/>
      <c r="M42" s="224" t="s">
        <v>143</v>
      </c>
      <c r="N42" s="227" t="s">
        <v>249</v>
      </c>
      <c r="O42" s="228" t="s">
        <v>250</v>
      </c>
      <c r="P42" s="229"/>
      <c r="Q42" s="245" t="s">
        <v>251</v>
      </c>
      <c r="R42" s="245" t="s">
        <v>343</v>
      </c>
      <c r="S42" s="224" t="s">
        <v>3879</v>
      </c>
      <c r="T42" s="212" t="s">
        <v>2737</v>
      </c>
      <c r="U42" s="224" t="s">
        <v>3878</v>
      </c>
      <c r="V42" s="224" t="s">
        <v>4620</v>
      </c>
      <c r="W42" s="231" t="s">
        <v>191</v>
      </c>
      <c r="AB42" s="221">
        <f>IF(OR(J42="Fail",ISBLANK(J42)),INDEX('Issue Code Table'!C:C,MATCH(N:N,'Issue Code Table'!A:A,0)),IF(M42="Critical",6,IF(M42="Significant",5,IF(M42="Moderate",3,2))))</f>
        <v>5</v>
      </c>
    </row>
    <row r="43" spans="1:28" s="244" customFormat="1" ht="141.65" customHeight="1" x14ac:dyDescent="0.25">
      <c r="A43" s="211" t="s">
        <v>344</v>
      </c>
      <c r="B43" s="254" t="s">
        <v>245</v>
      </c>
      <c r="C43" s="254" t="s">
        <v>246</v>
      </c>
      <c r="D43" s="211" t="s">
        <v>176</v>
      </c>
      <c r="E43" s="212" t="s">
        <v>4131</v>
      </c>
      <c r="F43" s="212" t="s">
        <v>3877</v>
      </c>
      <c r="G43" s="212" t="s">
        <v>177</v>
      </c>
      <c r="H43" s="212" t="s">
        <v>345</v>
      </c>
      <c r="I43" s="211"/>
      <c r="J43" s="213"/>
      <c r="K43" s="213" t="s">
        <v>346</v>
      </c>
      <c r="L43" s="241"/>
      <c r="M43" s="212" t="s">
        <v>180</v>
      </c>
      <c r="N43" s="215" t="s">
        <v>266</v>
      </c>
      <c r="O43" s="216" t="s">
        <v>267</v>
      </c>
      <c r="P43" s="217"/>
      <c r="Q43" s="241" t="s">
        <v>251</v>
      </c>
      <c r="R43" s="256" t="s">
        <v>347</v>
      </c>
      <c r="S43" s="212" t="s">
        <v>3877</v>
      </c>
      <c r="T43" s="212" t="s">
        <v>3876</v>
      </c>
      <c r="U43" s="212" t="s">
        <v>3875</v>
      </c>
      <c r="V43" s="212" t="s">
        <v>4621</v>
      </c>
      <c r="W43" s="219"/>
      <c r="AB43" s="221">
        <f>IF(OR(J43="Fail",ISBLANK(J43)),INDEX('Issue Code Table'!C:C,MATCH(N:N,'Issue Code Table'!A:A,0)),IF(M43="Critical",6,IF(M43="Significant",5,IF(M43="Moderate",3,2))))</f>
        <v>4</v>
      </c>
    </row>
    <row r="44" spans="1:28" s="244" customFormat="1" ht="141.65" customHeight="1" x14ac:dyDescent="0.25">
      <c r="A44" s="223" t="s">
        <v>348</v>
      </c>
      <c r="B44" s="248" t="s">
        <v>245</v>
      </c>
      <c r="C44" s="248" t="s">
        <v>246</v>
      </c>
      <c r="D44" s="223" t="s">
        <v>176</v>
      </c>
      <c r="E44" s="224" t="s">
        <v>4132</v>
      </c>
      <c r="F44" s="224" t="s">
        <v>3874</v>
      </c>
      <c r="G44" s="224" t="s">
        <v>177</v>
      </c>
      <c r="H44" s="224" t="s">
        <v>349</v>
      </c>
      <c r="I44" s="223"/>
      <c r="J44" s="225"/>
      <c r="K44" s="225" t="s">
        <v>350</v>
      </c>
      <c r="L44" s="245"/>
      <c r="M44" s="224" t="s">
        <v>180</v>
      </c>
      <c r="N44" s="227" t="s">
        <v>266</v>
      </c>
      <c r="O44" s="228" t="s">
        <v>267</v>
      </c>
      <c r="P44" s="229"/>
      <c r="Q44" s="245" t="s">
        <v>251</v>
      </c>
      <c r="R44" s="245" t="s">
        <v>351</v>
      </c>
      <c r="S44" s="224" t="s">
        <v>3874</v>
      </c>
      <c r="T44" s="212" t="s">
        <v>3873</v>
      </c>
      <c r="U44" s="224" t="s">
        <v>3872</v>
      </c>
      <c r="V44" s="224" t="s">
        <v>4622</v>
      </c>
      <c r="W44" s="231"/>
      <c r="AB44" s="221">
        <f>IF(OR(J44="Fail",ISBLANK(J44)),INDEX('Issue Code Table'!C:C,MATCH(N:N,'Issue Code Table'!A:A,0)),IF(M44="Critical",6,IF(M44="Significant",5,IF(M44="Moderate",3,2))))</f>
        <v>4</v>
      </c>
    </row>
    <row r="45" spans="1:28" s="244" customFormat="1" ht="141.65" customHeight="1" x14ac:dyDescent="0.25">
      <c r="A45" s="211" t="s">
        <v>352</v>
      </c>
      <c r="B45" s="254" t="s">
        <v>245</v>
      </c>
      <c r="C45" s="254" t="s">
        <v>246</v>
      </c>
      <c r="D45" s="211" t="s">
        <v>176</v>
      </c>
      <c r="E45" s="212" t="s">
        <v>4133</v>
      </c>
      <c r="F45" s="212" t="s">
        <v>3871</v>
      </c>
      <c r="G45" s="212" t="s">
        <v>177</v>
      </c>
      <c r="H45" s="212" t="s">
        <v>353</v>
      </c>
      <c r="I45" s="211"/>
      <c r="J45" s="213"/>
      <c r="K45" s="213" t="s">
        <v>354</v>
      </c>
      <c r="L45" s="241"/>
      <c r="M45" s="212" t="s">
        <v>143</v>
      </c>
      <c r="N45" s="215" t="s">
        <v>249</v>
      </c>
      <c r="O45" s="216" t="s">
        <v>250</v>
      </c>
      <c r="P45" s="217"/>
      <c r="Q45" s="241" t="s">
        <v>251</v>
      </c>
      <c r="R45" s="241" t="s">
        <v>355</v>
      </c>
      <c r="S45" s="212" t="s">
        <v>3871</v>
      </c>
      <c r="T45" s="212" t="s">
        <v>3870</v>
      </c>
      <c r="U45" s="212" t="s">
        <v>3869</v>
      </c>
      <c r="V45" s="212" t="s">
        <v>4623</v>
      </c>
      <c r="W45" s="219" t="s">
        <v>191</v>
      </c>
      <c r="AB45" s="221">
        <f>IF(OR(J45="Fail",ISBLANK(J45)),INDEX('Issue Code Table'!C:C,MATCH(N:N,'Issue Code Table'!A:A,0)),IF(M45="Critical",6,IF(M45="Significant",5,IF(M45="Moderate",3,2))))</f>
        <v>5</v>
      </c>
    </row>
    <row r="46" spans="1:28" s="244" customFormat="1" ht="141.65" customHeight="1" x14ac:dyDescent="0.25">
      <c r="A46" s="223" t="s">
        <v>356</v>
      </c>
      <c r="B46" s="248" t="s">
        <v>245</v>
      </c>
      <c r="C46" s="248" t="s">
        <v>246</v>
      </c>
      <c r="D46" s="223" t="s">
        <v>176</v>
      </c>
      <c r="E46" s="224" t="s">
        <v>4134</v>
      </c>
      <c r="F46" s="224" t="s">
        <v>3868</v>
      </c>
      <c r="G46" s="224" t="s">
        <v>177</v>
      </c>
      <c r="H46" s="224" t="s">
        <v>357</v>
      </c>
      <c r="I46" s="223"/>
      <c r="J46" s="225"/>
      <c r="K46" s="225" t="s">
        <v>358</v>
      </c>
      <c r="L46" s="245"/>
      <c r="M46" s="224" t="s">
        <v>143</v>
      </c>
      <c r="N46" s="227" t="s">
        <v>359</v>
      </c>
      <c r="O46" s="228" t="s">
        <v>360</v>
      </c>
      <c r="P46" s="229"/>
      <c r="Q46" s="245" t="s">
        <v>251</v>
      </c>
      <c r="R46" s="245" t="s">
        <v>361</v>
      </c>
      <c r="S46" s="224" t="s">
        <v>3868</v>
      </c>
      <c r="T46" s="212" t="s">
        <v>2737</v>
      </c>
      <c r="U46" s="224" t="s">
        <v>3867</v>
      </c>
      <c r="V46" s="224" t="s">
        <v>4624</v>
      </c>
      <c r="W46" s="231" t="s">
        <v>191</v>
      </c>
      <c r="AB46" s="221">
        <f>IF(OR(J46="Fail",ISBLANK(J46)),INDEX('Issue Code Table'!C:C,MATCH(N:N,'Issue Code Table'!A:A,0)),IF(M46="Critical",6,IF(M46="Significant",5,IF(M46="Moderate",3,2))))</f>
        <v>5</v>
      </c>
    </row>
    <row r="47" spans="1:28" s="244" customFormat="1" ht="141.65" customHeight="1" x14ac:dyDescent="0.25">
      <c r="A47" s="211" t="s">
        <v>362</v>
      </c>
      <c r="B47" s="254" t="s">
        <v>245</v>
      </c>
      <c r="C47" s="254" t="s">
        <v>246</v>
      </c>
      <c r="D47" s="211" t="s">
        <v>176</v>
      </c>
      <c r="E47" s="212" t="s">
        <v>4135</v>
      </c>
      <c r="F47" s="212" t="s">
        <v>3866</v>
      </c>
      <c r="G47" s="212" t="s">
        <v>177</v>
      </c>
      <c r="H47" s="212" t="s">
        <v>363</v>
      </c>
      <c r="I47" s="211"/>
      <c r="J47" s="213"/>
      <c r="K47" s="213" t="s">
        <v>364</v>
      </c>
      <c r="L47" s="241"/>
      <c r="M47" s="212" t="s">
        <v>180</v>
      </c>
      <c r="N47" s="215" t="s">
        <v>266</v>
      </c>
      <c r="O47" s="216" t="s">
        <v>267</v>
      </c>
      <c r="P47" s="217"/>
      <c r="Q47" s="241" t="s">
        <v>251</v>
      </c>
      <c r="R47" s="256" t="s">
        <v>365</v>
      </c>
      <c r="S47" s="212" t="s">
        <v>3866</v>
      </c>
      <c r="T47" s="212" t="s">
        <v>3865</v>
      </c>
      <c r="U47" s="212" t="s">
        <v>3864</v>
      </c>
      <c r="V47" s="212" t="s">
        <v>4625</v>
      </c>
      <c r="W47" s="219"/>
      <c r="AB47" s="221">
        <f>IF(OR(J47="Fail",ISBLANK(J47)),INDEX('Issue Code Table'!C:C,MATCH(N:N,'Issue Code Table'!A:A,0)),IF(M47="Critical",6,IF(M47="Significant",5,IF(M47="Moderate",3,2))))</f>
        <v>4</v>
      </c>
    </row>
    <row r="48" spans="1:28" s="244" customFormat="1" ht="141.65" customHeight="1" x14ac:dyDescent="0.25">
      <c r="A48" s="223" t="s">
        <v>366</v>
      </c>
      <c r="B48" s="248" t="s">
        <v>245</v>
      </c>
      <c r="C48" s="248" t="s">
        <v>246</v>
      </c>
      <c r="D48" s="223" t="s">
        <v>176</v>
      </c>
      <c r="E48" s="224" t="s">
        <v>4136</v>
      </c>
      <c r="F48" s="224" t="s">
        <v>3863</v>
      </c>
      <c r="G48" s="224" t="s">
        <v>177</v>
      </c>
      <c r="H48" s="224" t="s">
        <v>367</v>
      </c>
      <c r="I48" s="223"/>
      <c r="J48" s="225"/>
      <c r="K48" s="225" t="s">
        <v>368</v>
      </c>
      <c r="L48" s="245"/>
      <c r="M48" s="224" t="s">
        <v>180</v>
      </c>
      <c r="N48" s="227" t="s">
        <v>266</v>
      </c>
      <c r="O48" s="228" t="s">
        <v>267</v>
      </c>
      <c r="P48" s="229"/>
      <c r="Q48" s="245" t="s">
        <v>251</v>
      </c>
      <c r="R48" s="245" t="s">
        <v>369</v>
      </c>
      <c r="S48" s="224" t="s">
        <v>3863</v>
      </c>
      <c r="T48" s="212" t="s">
        <v>2737</v>
      </c>
      <c r="U48" s="224" t="s">
        <v>3862</v>
      </c>
      <c r="V48" s="224" t="s">
        <v>4626</v>
      </c>
      <c r="W48" s="231"/>
      <c r="AB48" s="221">
        <f>IF(OR(J48="Fail",ISBLANK(J48)),INDEX('Issue Code Table'!C:C,MATCH(N:N,'Issue Code Table'!A:A,0)),IF(M48="Critical",6,IF(M48="Significant",5,IF(M48="Moderate",3,2))))</f>
        <v>4</v>
      </c>
    </row>
    <row r="49" spans="1:28" s="244" customFormat="1" ht="141.65" customHeight="1" x14ac:dyDescent="0.25">
      <c r="A49" s="211" t="s">
        <v>370</v>
      </c>
      <c r="B49" s="254" t="s">
        <v>245</v>
      </c>
      <c r="C49" s="254" t="s">
        <v>246</v>
      </c>
      <c r="D49" s="211" t="s">
        <v>176</v>
      </c>
      <c r="E49" s="212" t="s">
        <v>4137</v>
      </c>
      <c r="F49" s="212" t="s">
        <v>3861</v>
      </c>
      <c r="G49" s="212" t="s">
        <v>177</v>
      </c>
      <c r="H49" s="212" t="s">
        <v>371</v>
      </c>
      <c r="I49" s="211"/>
      <c r="J49" s="213"/>
      <c r="K49" s="213" t="s">
        <v>372</v>
      </c>
      <c r="L49" s="241"/>
      <c r="M49" s="212" t="s">
        <v>180</v>
      </c>
      <c r="N49" s="215" t="s">
        <v>266</v>
      </c>
      <c r="O49" s="216" t="s">
        <v>267</v>
      </c>
      <c r="P49" s="217"/>
      <c r="Q49" s="241" t="s">
        <v>251</v>
      </c>
      <c r="R49" s="241" t="s">
        <v>373</v>
      </c>
      <c r="S49" s="212" t="s">
        <v>3861</v>
      </c>
      <c r="T49" s="212" t="s">
        <v>2737</v>
      </c>
      <c r="U49" s="212" t="s">
        <v>3860</v>
      </c>
      <c r="V49" s="212" t="s">
        <v>4627</v>
      </c>
      <c r="W49" s="219"/>
      <c r="AB49" s="221">
        <f>IF(OR(J49="Fail",ISBLANK(J49)),INDEX('Issue Code Table'!C:C,MATCH(N:N,'Issue Code Table'!A:A,0)),IF(M49="Critical",6,IF(M49="Significant",5,IF(M49="Moderate",3,2))))</f>
        <v>4</v>
      </c>
    </row>
    <row r="50" spans="1:28" s="244" customFormat="1" ht="141.65" customHeight="1" x14ac:dyDescent="0.25">
      <c r="A50" s="223" t="s">
        <v>374</v>
      </c>
      <c r="B50" s="224" t="s">
        <v>375</v>
      </c>
      <c r="C50" s="224" t="s">
        <v>376</v>
      </c>
      <c r="D50" s="223" t="s">
        <v>176</v>
      </c>
      <c r="E50" s="224" t="s">
        <v>4138</v>
      </c>
      <c r="F50" s="224" t="s">
        <v>3859</v>
      </c>
      <c r="G50" s="224" t="s">
        <v>177</v>
      </c>
      <c r="H50" s="224" t="s">
        <v>377</v>
      </c>
      <c r="I50" s="223"/>
      <c r="J50" s="225"/>
      <c r="K50" s="225" t="s">
        <v>378</v>
      </c>
      <c r="L50" s="245"/>
      <c r="M50" s="224" t="s">
        <v>180</v>
      </c>
      <c r="N50" s="227" t="s">
        <v>266</v>
      </c>
      <c r="O50" s="228" t="s">
        <v>267</v>
      </c>
      <c r="P50" s="229"/>
      <c r="Q50" s="245" t="s">
        <v>251</v>
      </c>
      <c r="R50" s="245" t="s">
        <v>379</v>
      </c>
      <c r="S50" s="224" t="s">
        <v>3859</v>
      </c>
      <c r="T50" s="212" t="s">
        <v>2737</v>
      </c>
      <c r="U50" s="224" t="s">
        <v>3858</v>
      </c>
      <c r="V50" s="224" t="s">
        <v>4628</v>
      </c>
      <c r="W50" s="231"/>
      <c r="AB50" s="221">
        <f>IF(OR(J50="Fail",ISBLANK(J50)),INDEX('Issue Code Table'!C:C,MATCH(N:N,'Issue Code Table'!A:A,0)),IF(M50="Critical",6,IF(M50="Significant",5,IF(M50="Moderate",3,2))))</f>
        <v>4</v>
      </c>
    </row>
    <row r="51" spans="1:28" s="244" customFormat="1" ht="141.65" customHeight="1" x14ac:dyDescent="0.25">
      <c r="A51" s="211" t="s">
        <v>380</v>
      </c>
      <c r="B51" s="254" t="s">
        <v>245</v>
      </c>
      <c r="C51" s="254" t="s">
        <v>246</v>
      </c>
      <c r="D51" s="211" t="s">
        <v>176</v>
      </c>
      <c r="E51" s="212" t="s">
        <v>4139</v>
      </c>
      <c r="F51" s="212" t="s">
        <v>3857</v>
      </c>
      <c r="G51" s="212" t="s">
        <v>177</v>
      </c>
      <c r="H51" s="212" t="s">
        <v>381</v>
      </c>
      <c r="I51" s="211"/>
      <c r="J51" s="213"/>
      <c r="K51" s="213" t="s">
        <v>382</v>
      </c>
      <c r="L51" s="241"/>
      <c r="M51" s="212" t="s">
        <v>180</v>
      </c>
      <c r="N51" s="215" t="s">
        <v>266</v>
      </c>
      <c r="O51" s="216" t="s">
        <v>267</v>
      </c>
      <c r="P51" s="217"/>
      <c r="Q51" s="241" t="s">
        <v>251</v>
      </c>
      <c r="R51" s="241" t="s">
        <v>383</v>
      </c>
      <c r="S51" s="212" t="s">
        <v>3857</v>
      </c>
      <c r="T51" s="212" t="s">
        <v>2737</v>
      </c>
      <c r="U51" s="212" t="s">
        <v>3856</v>
      </c>
      <c r="V51" s="212" t="s">
        <v>4629</v>
      </c>
      <c r="W51" s="219"/>
      <c r="AB51" s="221">
        <f>IF(OR(J51="Fail",ISBLANK(J51)),INDEX('Issue Code Table'!C:C,MATCH(N:N,'Issue Code Table'!A:A,0)),IF(M51="Critical",6,IF(M51="Significant",5,IF(M51="Moderate",3,2))))</f>
        <v>4</v>
      </c>
    </row>
    <row r="52" spans="1:28" s="244" customFormat="1" ht="141.65" customHeight="1" x14ac:dyDescent="0.25">
      <c r="A52" s="223" t="s">
        <v>384</v>
      </c>
      <c r="B52" s="248" t="s">
        <v>245</v>
      </c>
      <c r="C52" s="248" t="s">
        <v>246</v>
      </c>
      <c r="D52" s="223" t="s">
        <v>176</v>
      </c>
      <c r="E52" s="224" t="s">
        <v>4140</v>
      </c>
      <c r="F52" s="224" t="s">
        <v>3855</v>
      </c>
      <c r="G52" s="224" t="s">
        <v>177</v>
      </c>
      <c r="H52" s="224" t="s">
        <v>385</v>
      </c>
      <c r="I52" s="223"/>
      <c r="J52" s="225"/>
      <c r="K52" s="225" t="s">
        <v>386</v>
      </c>
      <c r="L52" s="245"/>
      <c r="M52" s="224" t="s">
        <v>180</v>
      </c>
      <c r="N52" s="227" t="s">
        <v>266</v>
      </c>
      <c r="O52" s="228" t="s">
        <v>267</v>
      </c>
      <c r="P52" s="229"/>
      <c r="Q52" s="245" t="s">
        <v>251</v>
      </c>
      <c r="R52" s="245" t="s">
        <v>387</v>
      </c>
      <c r="S52" s="224" t="s">
        <v>3855</v>
      </c>
      <c r="T52" s="212" t="s">
        <v>2737</v>
      </c>
      <c r="U52" s="224" t="s">
        <v>3854</v>
      </c>
      <c r="V52" s="224" t="s">
        <v>4630</v>
      </c>
      <c r="W52" s="231"/>
      <c r="AB52" s="221">
        <f>IF(OR(J52="Fail",ISBLANK(J52)),INDEX('Issue Code Table'!C:C,MATCH(N:N,'Issue Code Table'!A:A,0)),IF(M52="Critical",6,IF(M52="Significant",5,IF(M52="Moderate",3,2))))</f>
        <v>4</v>
      </c>
    </row>
    <row r="53" spans="1:28" s="244" customFormat="1" ht="141.65" customHeight="1" x14ac:dyDescent="0.25">
      <c r="A53" s="211" t="s">
        <v>388</v>
      </c>
      <c r="B53" s="254" t="s">
        <v>245</v>
      </c>
      <c r="C53" s="254" t="s">
        <v>246</v>
      </c>
      <c r="D53" s="211" t="s">
        <v>176</v>
      </c>
      <c r="E53" s="212" t="s">
        <v>4141</v>
      </c>
      <c r="F53" s="212" t="s">
        <v>3853</v>
      </c>
      <c r="G53" s="212" t="s">
        <v>177</v>
      </c>
      <c r="H53" s="212" t="s">
        <v>389</v>
      </c>
      <c r="I53" s="211"/>
      <c r="J53" s="213"/>
      <c r="K53" s="213" t="s">
        <v>390</v>
      </c>
      <c r="L53" s="241"/>
      <c r="M53" s="212" t="s">
        <v>180</v>
      </c>
      <c r="N53" s="215" t="s">
        <v>266</v>
      </c>
      <c r="O53" s="216" t="s">
        <v>267</v>
      </c>
      <c r="P53" s="217"/>
      <c r="Q53" s="241" t="s">
        <v>251</v>
      </c>
      <c r="R53" s="241" t="s">
        <v>391</v>
      </c>
      <c r="S53" s="212" t="s">
        <v>3853</v>
      </c>
      <c r="T53" s="212" t="s">
        <v>2737</v>
      </c>
      <c r="U53" s="212" t="s">
        <v>3852</v>
      </c>
      <c r="V53" s="212" t="s">
        <v>4631</v>
      </c>
      <c r="W53" s="219"/>
      <c r="AB53" s="221">
        <f>IF(OR(J53="Fail",ISBLANK(J53)),INDEX('Issue Code Table'!C:C,MATCH(N:N,'Issue Code Table'!A:A,0)),IF(M53="Critical",6,IF(M53="Significant",5,IF(M53="Moderate",3,2))))</f>
        <v>4</v>
      </c>
    </row>
    <row r="54" spans="1:28" s="244" customFormat="1" ht="141.65" customHeight="1" x14ac:dyDescent="0.25">
      <c r="A54" s="223" t="s">
        <v>392</v>
      </c>
      <c r="B54" s="224" t="s">
        <v>258</v>
      </c>
      <c r="C54" s="224" t="s">
        <v>259</v>
      </c>
      <c r="D54" s="223" t="s">
        <v>176</v>
      </c>
      <c r="E54" s="224" t="s">
        <v>4142</v>
      </c>
      <c r="F54" s="224" t="s">
        <v>3851</v>
      </c>
      <c r="G54" s="224" t="s">
        <v>177</v>
      </c>
      <c r="H54" s="224" t="s">
        <v>393</v>
      </c>
      <c r="I54" s="223"/>
      <c r="J54" s="225"/>
      <c r="K54" s="225" t="s">
        <v>394</v>
      </c>
      <c r="L54" s="245"/>
      <c r="M54" s="224" t="s">
        <v>180</v>
      </c>
      <c r="N54" s="227" t="s">
        <v>266</v>
      </c>
      <c r="O54" s="228" t="s">
        <v>267</v>
      </c>
      <c r="P54" s="229"/>
      <c r="Q54" s="245" t="s">
        <v>251</v>
      </c>
      <c r="R54" s="245" t="s">
        <v>395</v>
      </c>
      <c r="S54" s="224" t="s">
        <v>3851</v>
      </c>
      <c r="T54" s="212" t="s">
        <v>2737</v>
      </c>
      <c r="U54" s="224" t="s">
        <v>3850</v>
      </c>
      <c r="V54" s="224" t="s">
        <v>4632</v>
      </c>
      <c r="W54" s="231"/>
      <c r="AB54" s="221">
        <f>IF(OR(J54="Fail",ISBLANK(J54)),INDEX('Issue Code Table'!C:C,MATCH(N:N,'Issue Code Table'!A:A,0)),IF(M54="Critical",6,IF(M54="Significant",5,IF(M54="Moderate",3,2))))</f>
        <v>4</v>
      </c>
    </row>
    <row r="55" spans="1:28" s="244" customFormat="1" ht="141.65" customHeight="1" x14ac:dyDescent="0.25">
      <c r="A55" s="211" t="s">
        <v>396</v>
      </c>
      <c r="B55" s="212" t="s">
        <v>258</v>
      </c>
      <c r="C55" s="212" t="s">
        <v>259</v>
      </c>
      <c r="D55" s="211" t="s">
        <v>176</v>
      </c>
      <c r="E55" s="212" t="s">
        <v>4143</v>
      </c>
      <c r="F55" s="212" t="s">
        <v>3849</v>
      </c>
      <c r="G55" s="212" t="s">
        <v>177</v>
      </c>
      <c r="H55" s="212" t="s">
        <v>397</v>
      </c>
      <c r="I55" s="211"/>
      <c r="J55" s="213"/>
      <c r="K55" s="213" t="s">
        <v>398</v>
      </c>
      <c r="L55" s="241"/>
      <c r="M55" s="212" t="s">
        <v>180</v>
      </c>
      <c r="N55" s="215" t="s">
        <v>266</v>
      </c>
      <c r="O55" s="216" t="s">
        <v>267</v>
      </c>
      <c r="P55" s="217"/>
      <c r="Q55" s="241" t="s">
        <v>251</v>
      </c>
      <c r="R55" s="241" t="s">
        <v>399</v>
      </c>
      <c r="S55" s="212" t="s">
        <v>3849</v>
      </c>
      <c r="T55" s="212" t="s">
        <v>3848</v>
      </c>
      <c r="U55" s="212" t="s">
        <v>3847</v>
      </c>
      <c r="V55" s="212" t="s">
        <v>4633</v>
      </c>
      <c r="W55" s="219"/>
      <c r="AB55" s="221">
        <f>IF(OR(J55="Fail",ISBLANK(J55)),INDEX('Issue Code Table'!C:C,MATCH(N:N,'Issue Code Table'!A:A,0)),IF(M55="Critical",6,IF(M55="Significant",5,IF(M55="Moderate",3,2))))</f>
        <v>4</v>
      </c>
    </row>
    <row r="56" spans="1:28" s="244" customFormat="1" ht="141.65" customHeight="1" x14ac:dyDescent="0.25">
      <c r="A56" s="223" t="s">
        <v>400</v>
      </c>
      <c r="B56" s="248" t="s">
        <v>245</v>
      </c>
      <c r="C56" s="248" t="s">
        <v>246</v>
      </c>
      <c r="D56" s="223" t="s">
        <v>176</v>
      </c>
      <c r="E56" s="224" t="s">
        <v>4144</v>
      </c>
      <c r="F56" s="224" t="s">
        <v>3846</v>
      </c>
      <c r="G56" s="224" t="s">
        <v>177</v>
      </c>
      <c r="H56" s="224" t="s">
        <v>401</v>
      </c>
      <c r="I56" s="223"/>
      <c r="J56" s="225"/>
      <c r="K56" s="225" t="s">
        <v>402</v>
      </c>
      <c r="L56" s="245"/>
      <c r="M56" s="224" t="s">
        <v>180</v>
      </c>
      <c r="N56" s="227" t="s">
        <v>266</v>
      </c>
      <c r="O56" s="228" t="s">
        <v>267</v>
      </c>
      <c r="P56" s="229"/>
      <c r="Q56" s="245" t="s">
        <v>251</v>
      </c>
      <c r="R56" s="245" t="s">
        <v>403</v>
      </c>
      <c r="S56" s="224" t="s">
        <v>3846</v>
      </c>
      <c r="T56" s="212" t="s">
        <v>3845</v>
      </c>
      <c r="U56" s="224" t="s">
        <v>3844</v>
      </c>
      <c r="V56" s="224" t="s">
        <v>4634</v>
      </c>
      <c r="W56" s="231"/>
      <c r="AB56" s="221">
        <f>IF(OR(J56="Fail",ISBLANK(J56)),INDEX('Issue Code Table'!C:C,MATCH(N:N,'Issue Code Table'!A:A,0)),IF(M56="Critical",6,IF(M56="Significant",5,IF(M56="Moderate",3,2))))</f>
        <v>4</v>
      </c>
    </row>
    <row r="57" spans="1:28" s="244" customFormat="1" ht="141.65" customHeight="1" x14ac:dyDescent="0.25">
      <c r="A57" s="211" t="s">
        <v>404</v>
      </c>
      <c r="B57" s="254" t="s">
        <v>245</v>
      </c>
      <c r="C57" s="254" t="s">
        <v>246</v>
      </c>
      <c r="D57" s="211" t="s">
        <v>176</v>
      </c>
      <c r="E57" s="212" t="s">
        <v>4145</v>
      </c>
      <c r="F57" s="212" t="s">
        <v>3843</v>
      </c>
      <c r="G57" s="212" t="s">
        <v>177</v>
      </c>
      <c r="H57" s="212" t="s">
        <v>405</v>
      </c>
      <c r="I57" s="211"/>
      <c r="J57" s="213"/>
      <c r="K57" s="213" t="s">
        <v>406</v>
      </c>
      <c r="L57" s="241"/>
      <c r="M57" s="212" t="s">
        <v>180</v>
      </c>
      <c r="N57" s="215" t="s">
        <v>266</v>
      </c>
      <c r="O57" s="216" t="s">
        <v>267</v>
      </c>
      <c r="P57" s="217"/>
      <c r="Q57" s="241" t="s">
        <v>251</v>
      </c>
      <c r="R57" s="256" t="s">
        <v>407</v>
      </c>
      <c r="S57" s="212" t="s">
        <v>3843</v>
      </c>
      <c r="T57" s="212" t="s">
        <v>3842</v>
      </c>
      <c r="U57" s="212" t="s">
        <v>3841</v>
      </c>
      <c r="V57" s="212" t="s">
        <v>4635</v>
      </c>
      <c r="W57" s="219"/>
      <c r="AB57" s="221">
        <f>IF(OR(J57="Fail",ISBLANK(J57)),INDEX('Issue Code Table'!C:C,MATCH(N:N,'Issue Code Table'!A:A,0)),IF(M57="Critical",6,IF(M57="Significant",5,IF(M57="Moderate",3,2))))</f>
        <v>4</v>
      </c>
    </row>
    <row r="58" spans="1:28" s="244" customFormat="1" ht="141.65" customHeight="1" x14ac:dyDescent="0.25">
      <c r="A58" s="223" t="s">
        <v>408</v>
      </c>
      <c r="B58" s="248" t="s">
        <v>245</v>
      </c>
      <c r="C58" s="248" t="s">
        <v>246</v>
      </c>
      <c r="D58" s="223" t="s">
        <v>176</v>
      </c>
      <c r="E58" s="224" t="s">
        <v>4146</v>
      </c>
      <c r="F58" s="224" t="s">
        <v>3840</v>
      </c>
      <c r="G58" s="224" t="s">
        <v>177</v>
      </c>
      <c r="H58" s="224" t="s">
        <v>409</v>
      </c>
      <c r="I58" s="223"/>
      <c r="J58" s="225"/>
      <c r="K58" s="225" t="s">
        <v>410</v>
      </c>
      <c r="L58" s="245"/>
      <c r="M58" s="224" t="s">
        <v>143</v>
      </c>
      <c r="N58" s="227" t="s">
        <v>249</v>
      </c>
      <c r="O58" s="228" t="s">
        <v>250</v>
      </c>
      <c r="P58" s="229"/>
      <c r="Q58" s="245" t="s">
        <v>251</v>
      </c>
      <c r="R58" s="245" t="s">
        <v>411</v>
      </c>
      <c r="S58" s="224" t="s">
        <v>3840</v>
      </c>
      <c r="T58" s="212" t="s">
        <v>2737</v>
      </c>
      <c r="U58" s="224" t="s">
        <v>3839</v>
      </c>
      <c r="V58" s="224" t="s">
        <v>4636</v>
      </c>
      <c r="W58" s="231" t="s">
        <v>191</v>
      </c>
      <c r="AB58" s="221">
        <f>IF(OR(J58="Fail",ISBLANK(J58)),INDEX('Issue Code Table'!C:C,MATCH(N:N,'Issue Code Table'!A:A,0)),IF(M58="Critical",6,IF(M58="Significant",5,IF(M58="Moderate",3,2))))</f>
        <v>5</v>
      </c>
    </row>
    <row r="59" spans="1:28" s="244" customFormat="1" ht="141.65" customHeight="1" x14ac:dyDescent="0.25">
      <c r="A59" s="211" t="s">
        <v>412</v>
      </c>
      <c r="B59" s="252" t="s">
        <v>413</v>
      </c>
      <c r="C59" s="252" t="s">
        <v>414</v>
      </c>
      <c r="D59" s="211" t="s">
        <v>176</v>
      </c>
      <c r="E59" s="212" t="s">
        <v>4147</v>
      </c>
      <c r="F59" s="212" t="s">
        <v>3838</v>
      </c>
      <c r="G59" s="212" t="s">
        <v>3835</v>
      </c>
      <c r="H59" s="212" t="s">
        <v>415</v>
      </c>
      <c r="I59" s="211"/>
      <c r="J59" s="213"/>
      <c r="K59" s="213" t="s">
        <v>416</v>
      </c>
      <c r="L59" s="241"/>
      <c r="M59" s="212" t="s">
        <v>180</v>
      </c>
      <c r="N59" s="215" t="s">
        <v>417</v>
      </c>
      <c r="O59" s="216" t="s">
        <v>418</v>
      </c>
      <c r="P59" s="217"/>
      <c r="Q59" s="241" t="s">
        <v>419</v>
      </c>
      <c r="R59" s="241" t="s">
        <v>420</v>
      </c>
      <c r="S59" s="212" t="s">
        <v>3838</v>
      </c>
      <c r="T59" s="212" t="s">
        <v>3837</v>
      </c>
      <c r="U59" s="212" t="s">
        <v>3836</v>
      </c>
      <c r="V59" s="212" t="s">
        <v>4637</v>
      </c>
      <c r="W59" s="219"/>
      <c r="AB59" s="221">
        <f>IF(OR(J59="Fail",ISBLANK(J59)),INDEX('Issue Code Table'!C:C,MATCH(N:N,'Issue Code Table'!A:A,0)),IF(M59="Critical",6,IF(M59="Significant",5,IF(M59="Moderate",3,2))))</f>
        <v>4</v>
      </c>
    </row>
    <row r="60" spans="1:28" s="244" customFormat="1" ht="141.65" customHeight="1" x14ac:dyDescent="0.25">
      <c r="A60" s="223" t="s">
        <v>421</v>
      </c>
      <c r="B60" s="224" t="s">
        <v>174</v>
      </c>
      <c r="C60" s="224" t="s">
        <v>175</v>
      </c>
      <c r="D60" s="223" t="s">
        <v>176</v>
      </c>
      <c r="E60" s="224" t="s">
        <v>4148</v>
      </c>
      <c r="F60" s="224" t="s">
        <v>3834</v>
      </c>
      <c r="G60" s="224" t="s">
        <v>177</v>
      </c>
      <c r="H60" s="224" t="s">
        <v>422</v>
      </c>
      <c r="I60" s="223"/>
      <c r="J60" s="225"/>
      <c r="K60" s="225" t="s">
        <v>423</v>
      </c>
      <c r="L60" s="245"/>
      <c r="M60" s="224" t="s">
        <v>143</v>
      </c>
      <c r="N60" s="227" t="s">
        <v>321</v>
      </c>
      <c r="O60" s="228" t="s">
        <v>322</v>
      </c>
      <c r="P60" s="229"/>
      <c r="Q60" s="245" t="s">
        <v>419</v>
      </c>
      <c r="R60" s="245" t="s">
        <v>424</v>
      </c>
      <c r="S60" s="224" t="s">
        <v>3834</v>
      </c>
      <c r="T60" s="212" t="s">
        <v>3833</v>
      </c>
      <c r="U60" s="224" t="s">
        <v>3832</v>
      </c>
      <c r="V60" s="224" t="s">
        <v>4638</v>
      </c>
      <c r="W60" s="231" t="s">
        <v>191</v>
      </c>
      <c r="AB60" s="221">
        <f>IF(OR(J60="Fail",ISBLANK(J60)),INDEX('Issue Code Table'!C:C,MATCH(N:N,'Issue Code Table'!A:A,0)),IF(M60="Critical",6,IF(M60="Significant",5,IF(M60="Moderate",3,2))))</f>
        <v>6</v>
      </c>
    </row>
    <row r="61" spans="1:28" s="244" customFormat="1" ht="141.65" customHeight="1" x14ac:dyDescent="0.25">
      <c r="A61" s="211" t="s">
        <v>425</v>
      </c>
      <c r="B61" s="212" t="s">
        <v>4475</v>
      </c>
      <c r="C61" s="212" t="s">
        <v>4476</v>
      </c>
      <c r="D61" s="211" t="s">
        <v>176</v>
      </c>
      <c r="E61" s="212" t="s">
        <v>4149</v>
      </c>
      <c r="F61" s="212" t="s">
        <v>3831</v>
      </c>
      <c r="G61" s="212" t="s">
        <v>3829</v>
      </c>
      <c r="H61" s="212" t="s">
        <v>426</v>
      </c>
      <c r="I61" s="211"/>
      <c r="J61" s="213"/>
      <c r="K61" s="213" t="s">
        <v>427</v>
      </c>
      <c r="L61" s="241"/>
      <c r="M61" s="212" t="s">
        <v>143</v>
      </c>
      <c r="N61" s="215" t="s">
        <v>428</v>
      </c>
      <c r="O61" s="216" t="s">
        <v>429</v>
      </c>
      <c r="P61" s="217"/>
      <c r="Q61" s="241" t="s">
        <v>419</v>
      </c>
      <c r="R61" s="241" t="s">
        <v>430</v>
      </c>
      <c r="S61" s="212" t="s">
        <v>3831</v>
      </c>
      <c r="T61" s="212" t="s">
        <v>2737</v>
      </c>
      <c r="U61" s="212" t="s">
        <v>3830</v>
      </c>
      <c r="V61" s="212" t="s">
        <v>4639</v>
      </c>
      <c r="W61" s="219" t="s">
        <v>191</v>
      </c>
      <c r="AB61" s="221">
        <f>IF(OR(J61="Fail",ISBLANK(J61)),INDEX('Issue Code Table'!C:C,MATCH(N:N,'Issue Code Table'!A:A,0)),IF(M61="Critical",6,IF(M61="Significant",5,IF(M61="Moderate",3,2))))</f>
        <v>5</v>
      </c>
    </row>
    <row r="62" spans="1:28" s="244" customFormat="1" ht="141.65" customHeight="1" x14ac:dyDescent="0.25">
      <c r="A62" s="223" t="s">
        <v>431</v>
      </c>
      <c r="B62" s="224" t="s">
        <v>174</v>
      </c>
      <c r="C62" s="224" t="s">
        <v>175</v>
      </c>
      <c r="D62" s="223" t="s">
        <v>176</v>
      </c>
      <c r="E62" s="224" t="s">
        <v>4150</v>
      </c>
      <c r="F62" s="224" t="s">
        <v>432</v>
      </c>
      <c r="G62" s="224" t="s">
        <v>177</v>
      </c>
      <c r="H62" s="224" t="s">
        <v>433</v>
      </c>
      <c r="I62" s="223"/>
      <c r="J62" s="225"/>
      <c r="K62" s="223" t="s">
        <v>434</v>
      </c>
      <c r="L62" s="245"/>
      <c r="M62" s="224" t="s">
        <v>296</v>
      </c>
      <c r="N62" s="227" t="s">
        <v>435</v>
      </c>
      <c r="O62" s="228" t="s">
        <v>436</v>
      </c>
      <c r="P62" s="229"/>
      <c r="Q62" s="245" t="s">
        <v>419</v>
      </c>
      <c r="R62" s="245" t="s">
        <v>437</v>
      </c>
      <c r="S62" s="224" t="s">
        <v>432</v>
      </c>
      <c r="T62" s="212" t="s">
        <v>3828</v>
      </c>
      <c r="U62" s="224" t="s">
        <v>3827</v>
      </c>
      <c r="V62" s="224" t="s">
        <v>4640</v>
      </c>
      <c r="W62" s="231"/>
      <c r="AB62" s="221">
        <f>IF(OR(J62="Fail",ISBLANK(J62)),INDEX('Issue Code Table'!C:C,MATCH(N:N,'Issue Code Table'!A:A,0)),IF(M62="Critical",6,IF(M62="Significant",5,IF(M62="Moderate",3,2))))</f>
        <v>6</v>
      </c>
    </row>
    <row r="63" spans="1:28" s="244" customFormat="1" ht="141.65" customHeight="1" x14ac:dyDescent="0.25">
      <c r="A63" s="211" t="s">
        <v>438</v>
      </c>
      <c r="B63" s="212" t="s">
        <v>258</v>
      </c>
      <c r="C63" s="212" t="s">
        <v>259</v>
      </c>
      <c r="D63" s="211" t="s">
        <v>176</v>
      </c>
      <c r="E63" s="212" t="s">
        <v>4151</v>
      </c>
      <c r="F63" s="212" t="s">
        <v>439</v>
      </c>
      <c r="G63" s="212" t="s">
        <v>177</v>
      </c>
      <c r="H63" s="212" t="s">
        <v>440</v>
      </c>
      <c r="I63" s="211"/>
      <c r="J63" s="213"/>
      <c r="K63" s="211" t="s">
        <v>441</v>
      </c>
      <c r="L63" s="241"/>
      <c r="M63" s="212" t="s">
        <v>296</v>
      </c>
      <c r="N63" s="215" t="s">
        <v>435</v>
      </c>
      <c r="O63" s="216" t="s">
        <v>436</v>
      </c>
      <c r="P63" s="217"/>
      <c r="Q63" s="241" t="s">
        <v>419</v>
      </c>
      <c r="R63" s="241" t="s">
        <v>442</v>
      </c>
      <c r="S63" s="212" t="s">
        <v>439</v>
      </c>
      <c r="T63" s="212" t="s">
        <v>3826</v>
      </c>
      <c r="U63" s="212" t="s">
        <v>3825</v>
      </c>
      <c r="V63" s="212" t="s">
        <v>4641</v>
      </c>
      <c r="W63" s="219"/>
      <c r="AB63" s="221">
        <f>IF(OR(J63="Fail",ISBLANK(J63)),INDEX('Issue Code Table'!C:C,MATCH(N:N,'Issue Code Table'!A:A,0)),IF(M63="Critical",6,IF(M63="Significant",5,IF(M63="Moderate",3,2))))</f>
        <v>6</v>
      </c>
    </row>
    <row r="64" spans="1:28" s="244" customFormat="1" ht="141.65" customHeight="1" x14ac:dyDescent="0.25">
      <c r="A64" s="223" t="s">
        <v>443</v>
      </c>
      <c r="B64" s="224" t="s">
        <v>444</v>
      </c>
      <c r="C64" s="224" t="s">
        <v>445</v>
      </c>
      <c r="D64" s="223" t="s">
        <v>176</v>
      </c>
      <c r="E64" s="224" t="s">
        <v>4152</v>
      </c>
      <c r="F64" s="224" t="s">
        <v>3824</v>
      </c>
      <c r="G64" s="224" t="s">
        <v>3822</v>
      </c>
      <c r="H64" s="224" t="s">
        <v>446</v>
      </c>
      <c r="I64" s="223"/>
      <c r="J64" s="225"/>
      <c r="K64" s="225" t="s">
        <v>447</v>
      </c>
      <c r="L64" s="245"/>
      <c r="M64" s="224" t="s">
        <v>143</v>
      </c>
      <c r="N64" s="227" t="s">
        <v>448</v>
      </c>
      <c r="O64" s="228" t="s">
        <v>449</v>
      </c>
      <c r="P64" s="229"/>
      <c r="Q64" s="245" t="s">
        <v>450</v>
      </c>
      <c r="R64" s="245" t="s">
        <v>451</v>
      </c>
      <c r="S64" s="224" t="s">
        <v>3824</v>
      </c>
      <c r="T64" s="212" t="s">
        <v>2737</v>
      </c>
      <c r="U64" s="224" t="s">
        <v>3823</v>
      </c>
      <c r="V64" s="224" t="s">
        <v>4642</v>
      </c>
      <c r="W64" s="231" t="s">
        <v>191</v>
      </c>
      <c r="AB64" s="221">
        <f>IF(OR(J64="Fail",ISBLANK(J64)),INDEX('Issue Code Table'!C:C,MATCH(N:N,'Issue Code Table'!A:A,0)),IF(M64="Critical",6,IF(M64="Significant",5,IF(M64="Moderate",3,2))))</f>
        <v>5</v>
      </c>
    </row>
    <row r="65" spans="1:28" s="244" customFormat="1" ht="141.65" customHeight="1" x14ac:dyDescent="0.25">
      <c r="A65" s="211" t="s">
        <v>452</v>
      </c>
      <c r="B65" s="212" t="s">
        <v>453</v>
      </c>
      <c r="C65" s="212" t="s">
        <v>454</v>
      </c>
      <c r="D65" s="211" t="s">
        <v>176</v>
      </c>
      <c r="E65" s="212" t="s">
        <v>4153</v>
      </c>
      <c r="F65" s="212" t="s">
        <v>3821</v>
      </c>
      <c r="G65" s="212" t="s">
        <v>3819</v>
      </c>
      <c r="H65" s="212" t="s">
        <v>455</v>
      </c>
      <c r="I65" s="211"/>
      <c r="J65" s="213"/>
      <c r="K65" s="213" t="s">
        <v>456</v>
      </c>
      <c r="L65" s="241"/>
      <c r="M65" s="212" t="s">
        <v>296</v>
      </c>
      <c r="N65" s="215" t="s">
        <v>457</v>
      </c>
      <c r="O65" s="216" t="s">
        <v>458</v>
      </c>
      <c r="P65" s="217"/>
      <c r="Q65" s="241" t="s">
        <v>450</v>
      </c>
      <c r="R65" s="241" t="s">
        <v>459</v>
      </c>
      <c r="S65" s="212" t="s">
        <v>3821</v>
      </c>
      <c r="T65" s="212" t="s">
        <v>2737</v>
      </c>
      <c r="U65" s="212" t="s">
        <v>3820</v>
      </c>
      <c r="V65" s="212" t="s">
        <v>4643</v>
      </c>
      <c r="W65" s="219"/>
      <c r="AB65" s="221">
        <f>IF(OR(J65="Fail",ISBLANK(J65)),INDEX('Issue Code Table'!C:C,MATCH(N:N,'Issue Code Table'!A:A,0)),IF(M65="Critical",6,IF(M65="Significant",5,IF(M65="Moderate",3,2))))</f>
        <v>4</v>
      </c>
    </row>
    <row r="66" spans="1:28" s="244" customFormat="1" ht="141.65" customHeight="1" x14ac:dyDescent="0.25">
      <c r="A66" s="223" t="s">
        <v>460</v>
      </c>
      <c r="B66" s="224" t="s">
        <v>461</v>
      </c>
      <c r="C66" s="224" t="s">
        <v>462</v>
      </c>
      <c r="D66" s="223" t="s">
        <v>176</v>
      </c>
      <c r="E66" s="224" t="s">
        <v>4154</v>
      </c>
      <c r="F66" s="224" t="s">
        <v>4097</v>
      </c>
      <c r="G66" s="224" t="s">
        <v>4094</v>
      </c>
      <c r="H66" s="224" t="s">
        <v>463</v>
      </c>
      <c r="I66" s="223"/>
      <c r="J66" s="225"/>
      <c r="K66" s="225" t="s">
        <v>464</v>
      </c>
      <c r="L66" s="245"/>
      <c r="M66" s="224" t="s">
        <v>143</v>
      </c>
      <c r="N66" s="227" t="s">
        <v>465</v>
      </c>
      <c r="O66" s="228" t="s">
        <v>466</v>
      </c>
      <c r="P66" s="229"/>
      <c r="Q66" s="245" t="s">
        <v>467</v>
      </c>
      <c r="R66" s="245" t="s">
        <v>468</v>
      </c>
      <c r="S66" s="224" t="s">
        <v>4097</v>
      </c>
      <c r="T66" s="212" t="s">
        <v>4096</v>
      </c>
      <c r="U66" s="224" t="s">
        <v>4095</v>
      </c>
      <c r="V66" s="224" t="s">
        <v>4644</v>
      </c>
      <c r="W66" s="231" t="s">
        <v>191</v>
      </c>
      <c r="AB66" s="221">
        <f>IF(OR(J66="Fail",ISBLANK(J66)),INDEX('Issue Code Table'!C:C,MATCH(N:N,'Issue Code Table'!A:A,0)),IF(M66="Critical",6,IF(M66="Significant",5,IF(M66="Moderate",3,2))))</f>
        <v>6</v>
      </c>
    </row>
    <row r="67" spans="1:28" s="244" customFormat="1" ht="141.65" customHeight="1" x14ac:dyDescent="0.25">
      <c r="A67" s="211" t="s">
        <v>469</v>
      </c>
      <c r="B67" s="212" t="s">
        <v>461</v>
      </c>
      <c r="C67" s="212" t="s">
        <v>462</v>
      </c>
      <c r="D67" s="211" t="s">
        <v>176</v>
      </c>
      <c r="E67" s="212" t="s">
        <v>4155</v>
      </c>
      <c r="F67" s="212" t="s">
        <v>4093</v>
      </c>
      <c r="G67" s="212" t="s">
        <v>4090</v>
      </c>
      <c r="H67" s="212" t="s">
        <v>470</v>
      </c>
      <c r="I67" s="211"/>
      <c r="J67" s="213"/>
      <c r="K67" s="213" t="s">
        <v>471</v>
      </c>
      <c r="L67" s="241"/>
      <c r="M67" s="212" t="s">
        <v>143</v>
      </c>
      <c r="N67" s="215" t="s">
        <v>465</v>
      </c>
      <c r="O67" s="216" t="s">
        <v>466</v>
      </c>
      <c r="P67" s="217"/>
      <c r="Q67" s="241" t="s">
        <v>467</v>
      </c>
      <c r="R67" s="241" t="s">
        <v>472</v>
      </c>
      <c r="S67" s="212" t="s">
        <v>4093</v>
      </c>
      <c r="T67" s="212" t="s">
        <v>4092</v>
      </c>
      <c r="U67" s="212" t="s">
        <v>4091</v>
      </c>
      <c r="V67" s="212" t="s">
        <v>4645</v>
      </c>
      <c r="W67" s="219" t="s">
        <v>191</v>
      </c>
      <c r="AB67" s="221">
        <f>IF(OR(J67="Fail",ISBLANK(J67)),INDEX('Issue Code Table'!C:C,MATCH(N:N,'Issue Code Table'!A:A,0)),IF(M67="Critical",6,IF(M67="Significant",5,IF(M67="Moderate",3,2))))</f>
        <v>6</v>
      </c>
    </row>
    <row r="68" spans="1:28" s="244" customFormat="1" ht="141.65" customHeight="1" x14ac:dyDescent="0.25">
      <c r="A68" s="223" t="s">
        <v>473</v>
      </c>
      <c r="B68" s="224" t="s">
        <v>461</v>
      </c>
      <c r="C68" s="224" t="s">
        <v>462</v>
      </c>
      <c r="D68" s="223" t="s">
        <v>176</v>
      </c>
      <c r="E68" s="224" t="s">
        <v>4156</v>
      </c>
      <c r="F68" s="224" t="s">
        <v>4089</v>
      </c>
      <c r="G68" s="224" t="s">
        <v>4086</v>
      </c>
      <c r="H68" s="224" t="s">
        <v>474</v>
      </c>
      <c r="I68" s="223"/>
      <c r="J68" s="225"/>
      <c r="K68" s="225" t="s">
        <v>475</v>
      </c>
      <c r="L68" s="245"/>
      <c r="M68" s="224" t="s">
        <v>143</v>
      </c>
      <c r="N68" s="227" t="s">
        <v>465</v>
      </c>
      <c r="O68" s="228" t="s">
        <v>466</v>
      </c>
      <c r="P68" s="229"/>
      <c r="Q68" s="245" t="s">
        <v>467</v>
      </c>
      <c r="R68" s="245" t="s">
        <v>476</v>
      </c>
      <c r="S68" s="224" t="s">
        <v>4089</v>
      </c>
      <c r="T68" s="212" t="s">
        <v>4088</v>
      </c>
      <c r="U68" s="224" t="s">
        <v>4087</v>
      </c>
      <c r="V68" s="224" t="s">
        <v>4646</v>
      </c>
      <c r="W68" s="231" t="s">
        <v>191</v>
      </c>
      <c r="AB68" s="221">
        <f>IF(OR(J68="Fail",ISBLANK(J68)),INDEX('Issue Code Table'!C:C,MATCH(N:N,'Issue Code Table'!A:A,0)),IF(M68="Critical",6,IF(M68="Significant",5,IF(M68="Moderate",3,2))))</f>
        <v>6</v>
      </c>
    </row>
    <row r="69" spans="1:28" s="244" customFormat="1" ht="141.65" customHeight="1" x14ac:dyDescent="0.25">
      <c r="A69" s="211" t="s">
        <v>477</v>
      </c>
      <c r="B69" s="212" t="s">
        <v>174</v>
      </c>
      <c r="C69" s="212" t="s">
        <v>175</v>
      </c>
      <c r="D69" s="211" t="s">
        <v>176</v>
      </c>
      <c r="E69" s="212" t="s">
        <v>4157</v>
      </c>
      <c r="F69" s="212" t="s">
        <v>4085</v>
      </c>
      <c r="G69" s="212" t="s">
        <v>4083</v>
      </c>
      <c r="H69" s="212" t="s">
        <v>478</v>
      </c>
      <c r="I69" s="211"/>
      <c r="J69" s="213"/>
      <c r="K69" s="213" t="s">
        <v>479</v>
      </c>
      <c r="L69" s="241"/>
      <c r="M69" s="212" t="s">
        <v>143</v>
      </c>
      <c r="N69" s="215" t="s">
        <v>428</v>
      </c>
      <c r="O69" s="216" t="s">
        <v>429</v>
      </c>
      <c r="P69" s="217"/>
      <c r="Q69" s="241" t="s">
        <v>467</v>
      </c>
      <c r="R69" s="241" t="s">
        <v>480</v>
      </c>
      <c r="S69" s="212" t="s">
        <v>4085</v>
      </c>
      <c r="T69" s="212" t="s">
        <v>2737</v>
      </c>
      <c r="U69" s="212" t="s">
        <v>4084</v>
      </c>
      <c r="V69" s="212" t="s">
        <v>4647</v>
      </c>
      <c r="W69" s="219" t="s">
        <v>191</v>
      </c>
      <c r="AB69" s="221">
        <f>IF(OR(J69="Fail",ISBLANK(J69)),INDEX('Issue Code Table'!C:C,MATCH(N:N,'Issue Code Table'!A:A,0)),IF(M69="Critical",6,IF(M69="Significant",5,IF(M69="Moderate",3,2))))</f>
        <v>5</v>
      </c>
    </row>
    <row r="70" spans="1:28" s="244" customFormat="1" ht="141.65" customHeight="1" x14ac:dyDescent="0.25">
      <c r="A70" s="223" t="s">
        <v>481</v>
      </c>
      <c r="B70" s="224" t="s">
        <v>174</v>
      </c>
      <c r="C70" s="224" t="s">
        <v>175</v>
      </c>
      <c r="D70" s="223" t="s">
        <v>176</v>
      </c>
      <c r="E70" s="224" t="s">
        <v>4158</v>
      </c>
      <c r="F70" s="224" t="s">
        <v>4082</v>
      </c>
      <c r="G70" s="224" t="s">
        <v>4080</v>
      </c>
      <c r="H70" s="224" t="s">
        <v>482</v>
      </c>
      <c r="I70" s="223"/>
      <c r="J70" s="225"/>
      <c r="K70" s="225" t="s">
        <v>483</v>
      </c>
      <c r="L70" s="245"/>
      <c r="M70" s="224" t="s">
        <v>143</v>
      </c>
      <c r="N70" s="227" t="s">
        <v>188</v>
      </c>
      <c r="O70" s="228" t="s">
        <v>189</v>
      </c>
      <c r="P70" s="229"/>
      <c r="Q70" s="245" t="s">
        <v>467</v>
      </c>
      <c r="R70" s="245" t="s">
        <v>484</v>
      </c>
      <c r="S70" s="224" t="s">
        <v>4082</v>
      </c>
      <c r="T70" s="212" t="s">
        <v>2737</v>
      </c>
      <c r="U70" s="224" t="s">
        <v>4081</v>
      </c>
      <c r="V70" s="224" t="s">
        <v>4648</v>
      </c>
      <c r="W70" s="231" t="s">
        <v>191</v>
      </c>
      <c r="AB70" s="221">
        <f>IF(OR(J70="Fail",ISBLANK(J70)),INDEX('Issue Code Table'!C:C,MATCH(N:N,'Issue Code Table'!A:A,0)),IF(M70="Critical",6,IF(M70="Significant",5,IF(M70="Moderate",3,2))))</f>
        <v>5</v>
      </c>
    </row>
    <row r="71" spans="1:28" s="244" customFormat="1" ht="141.65" customHeight="1" x14ac:dyDescent="0.25">
      <c r="A71" s="211" t="s">
        <v>485</v>
      </c>
      <c r="B71" s="212" t="s">
        <v>461</v>
      </c>
      <c r="C71" s="212" t="s">
        <v>462</v>
      </c>
      <c r="D71" s="211" t="s">
        <v>176</v>
      </c>
      <c r="E71" s="212" t="s">
        <v>4159</v>
      </c>
      <c r="F71" s="212" t="s">
        <v>4079</v>
      </c>
      <c r="G71" s="212" t="s">
        <v>4076</v>
      </c>
      <c r="H71" s="212" t="s">
        <v>488</v>
      </c>
      <c r="I71" s="211"/>
      <c r="J71" s="213"/>
      <c r="K71" s="213" t="s">
        <v>489</v>
      </c>
      <c r="L71" s="241"/>
      <c r="M71" s="212" t="s">
        <v>143</v>
      </c>
      <c r="N71" s="215" t="s">
        <v>169</v>
      </c>
      <c r="O71" s="216" t="s">
        <v>170</v>
      </c>
      <c r="P71" s="217"/>
      <c r="Q71" s="241" t="s">
        <v>467</v>
      </c>
      <c r="R71" s="241" t="s">
        <v>490</v>
      </c>
      <c r="S71" s="212" t="s">
        <v>4079</v>
      </c>
      <c r="T71" s="212" t="s">
        <v>4078</v>
      </c>
      <c r="U71" s="212" t="s">
        <v>4077</v>
      </c>
      <c r="V71" s="212" t="s">
        <v>4649</v>
      </c>
      <c r="W71" s="219" t="s">
        <v>191</v>
      </c>
      <c r="AB71" s="221">
        <f>IF(OR(J71="Fail",ISBLANK(J71)),INDEX('Issue Code Table'!C:C,MATCH(N:N,'Issue Code Table'!A:A,0)),IF(M71="Critical",6,IF(M71="Significant",5,IF(M71="Moderate",3,2))))</f>
        <v>6</v>
      </c>
    </row>
    <row r="72" spans="1:28" s="244" customFormat="1" ht="141.65" customHeight="1" x14ac:dyDescent="0.25">
      <c r="A72" s="223" t="s">
        <v>491</v>
      </c>
      <c r="B72" s="224" t="s">
        <v>258</v>
      </c>
      <c r="C72" s="224" t="s">
        <v>259</v>
      </c>
      <c r="D72" s="223" t="s">
        <v>176</v>
      </c>
      <c r="E72" s="224" t="s">
        <v>4160</v>
      </c>
      <c r="F72" s="224" t="s">
        <v>3818</v>
      </c>
      <c r="G72" s="224" t="s">
        <v>3815</v>
      </c>
      <c r="H72" s="224" t="s">
        <v>492</v>
      </c>
      <c r="I72" s="223"/>
      <c r="J72" s="225"/>
      <c r="K72" s="225" t="s">
        <v>493</v>
      </c>
      <c r="L72" s="245"/>
      <c r="M72" s="224" t="s">
        <v>180</v>
      </c>
      <c r="N72" s="227" t="s">
        <v>417</v>
      </c>
      <c r="O72" s="228" t="s">
        <v>418</v>
      </c>
      <c r="P72" s="229"/>
      <c r="Q72" s="245" t="s">
        <v>494</v>
      </c>
      <c r="R72" s="245" t="s">
        <v>495</v>
      </c>
      <c r="S72" s="224" t="s">
        <v>3818</v>
      </c>
      <c r="T72" s="212" t="s">
        <v>3817</v>
      </c>
      <c r="U72" s="224" t="s">
        <v>3816</v>
      </c>
      <c r="V72" s="224" t="s">
        <v>4650</v>
      </c>
      <c r="W72" s="231"/>
      <c r="AB72" s="221">
        <f>IF(OR(J72="Fail",ISBLANK(J72)),INDEX('Issue Code Table'!C:C,MATCH(N:N,'Issue Code Table'!A:A,0)),IF(M72="Critical",6,IF(M72="Significant",5,IF(M72="Moderate",3,2))))</f>
        <v>4</v>
      </c>
    </row>
    <row r="73" spans="1:28" s="244" customFormat="1" ht="141.65" customHeight="1" x14ac:dyDescent="0.25">
      <c r="A73" s="211" t="s">
        <v>496</v>
      </c>
      <c r="B73" s="212" t="s">
        <v>258</v>
      </c>
      <c r="C73" s="212" t="s">
        <v>259</v>
      </c>
      <c r="D73" s="211" t="s">
        <v>176</v>
      </c>
      <c r="E73" s="212" t="s">
        <v>4161</v>
      </c>
      <c r="F73" s="212" t="s">
        <v>3814</v>
      </c>
      <c r="G73" s="212" t="s">
        <v>3811</v>
      </c>
      <c r="H73" s="212" t="s">
        <v>497</v>
      </c>
      <c r="I73" s="211"/>
      <c r="J73" s="213"/>
      <c r="K73" s="213" t="s">
        <v>498</v>
      </c>
      <c r="L73" s="241"/>
      <c r="M73" s="212" t="s">
        <v>180</v>
      </c>
      <c r="N73" s="215" t="s">
        <v>417</v>
      </c>
      <c r="O73" s="216" t="s">
        <v>418</v>
      </c>
      <c r="P73" s="217"/>
      <c r="Q73" s="241" t="s">
        <v>494</v>
      </c>
      <c r="R73" s="241" t="s">
        <v>499</v>
      </c>
      <c r="S73" s="212" t="s">
        <v>3814</v>
      </c>
      <c r="T73" s="212" t="s">
        <v>3813</v>
      </c>
      <c r="U73" s="212" t="s">
        <v>3812</v>
      </c>
      <c r="V73" s="212" t="s">
        <v>4651</v>
      </c>
      <c r="W73" s="219"/>
      <c r="AB73" s="221">
        <f>IF(OR(J73="Fail",ISBLANK(J73)),INDEX('Issue Code Table'!C:C,MATCH(N:N,'Issue Code Table'!A:A,0)),IF(M73="Critical",6,IF(M73="Significant",5,IF(M73="Moderate",3,2))))</f>
        <v>4</v>
      </c>
    </row>
    <row r="74" spans="1:28" s="244" customFormat="1" ht="141.65" customHeight="1" x14ac:dyDescent="0.25">
      <c r="A74" s="223" t="s">
        <v>500</v>
      </c>
      <c r="B74" s="224" t="s">
        <v>501</v>
      </c>
      <c r="C74" s="224" t="s">
        <v>502</v>
      </c>
      <c r="D74" s="223" t="s">
        <v>176</v>
      </c>
      <c r="E74" s="224" t="s">
        <v>4162</v>
      </c>
      <c r="F74" s="224" t="s">
        <v>3810</v>
      </c>
      <c r="G74" s="224" t="s">
        <v>3807</v>
      </c>
      <c r="H74" s="224" t="s">
        <v>503</v>
      </c>
      <c r="I74" s="223"/>
      <c r="J74" s="225"/>
      <c r="K74" s="225" t="s">
        <v>504</v>
      </c>
      <c r="L74" s="245"/>
      <c r="M74" s="224" t="s">
        <v>180</v>
      </c>
      <c r="N74" s="227" t="s">
        <v>237</v>
      </c>
      <c r="O74" s="228" t="s">
        <v>238</v>
      </c>
      <c r="P74" s="229"/>
      <c r="Q74" s="245" t="s">
        <v>494</v>
      </c>
      <c r="R74" s="245" t="s">
        <v>505</v>
      </c>
      <c r="S74" s="224" t="s">
        <v>3810</v>
      </c>
      <c r="T74" s="212" t="s">
        <v>3809</v>
      </c>
      <c r="U74" s="224" t="s">
        <v>3808</v>
      </c>
      <c r="V74" s="224" t="s">
        <v>4652</v>
      </c>
      <c r="W74" s="231"/>
      <c r="AB74" s="221">
        <f>IF(OR(J74="Fail",ISBLANK(J74)),INDEX('Issue Code Table'!C:C,MATCH(N:N,'Issue Code Table'!A:A,0)),IF(M74="Critical",6,IF(M74="Significant",5,IF(M74="Moderate",3,2))))</f>
        <v>4</v>
      </c>
    </row>
    <row r="75" spans="1:28" s="244" customFormat="1" ht="141.65" customHeight="1" x14ac:dyDescent="0.25">
      <c r="A75" s="211" t="s">
        <v>521</v>
      </c>
      <c r="B75" s="212" t="s">
        <v>4475</v>
      </c>
      <c r="C75" s="212" t="s">
        <v>4476</v>
      </c>
      <c r="D75" s="211" t="s">
        <v>176</v>
      </c>
      <c r="E75" s="212" t="s">
        <v>4165</v>
      </c>
      <c r="F75" s="212" t="s">
        <v>3800</v>
      </c>
      <c r="G75" s="212" t="s">
        <v>3797</v>
      </c>
      <c r="H75" s="212" t="s">
        <v>4952</v>
      </c>
      <c r="I75" s="211"/>
      <c r="J75" s="213"/>
      <c r="K75" s="213" t="s">
        <v>4953</v>
      </c>
      <c r="L75" s="257"/>
      <c r="M75" s="212" t="s">
        <v>296</v>
      </c>
      <c r="N75" s="215" t="s">
        <v>522</v>
      </c>
      <c r="O75" s="216" t="s">
        <v>523</v>
      </c>
      <c r="P75" s="217"/>
      <c r="Q75" s="241" t="s">
        <v>494</v>
      </c>
      <c r="R75" s="241" t="s">
        <v>524</v>
      </c>
      <c r="S75" s="212" t="s">
        <v>3800</v>
      </c>
      <c r="T75" s="212" t="s">
        <v>3799</v>
      </c>
      <c r="U75" s="212" t="s">
        <v>3798</v>
      </c>
      <c r="V75" s="212" t="s">
        <v>4653</v>
      </c>
      <c r="W75" s="219"/>
      <c r="AB75" s="221">
        <f>IF(OR(J75="Fail",ISBLANK(J75)),INDEX('Issue Code Table'!C:C,MATCH(N:N,'Issue Code Table'!A:A,0)),IF(M75="Critical",6,IF(M75="Significant",5,IF(M75="Moderate",3,2))))</f>
        <v>1</v>
      </c>
    </row>
    <row r="76" spans="1:28" s="244" customFormat="1" ht="141.65" customHeight="1" x14ac:dyDescent="0.25">
      <c r="A76" s="223" t="s">
        <v>525</v>
      </c>
      <c r="B76" s="224" t="s">
        <v>501</v>
      </c>
      <c r="C76" s="224" t="s">
        <v>502</v>
      </c>
      <c r="D76" s="223" t="s">
        <v>176</v>
      </c>
      <c r="E76" s="224" t="s">
        <v>4166</v>
      </c>
      <c r="F76" s="224" t="s">
        <v>3796</v>
      </c>
      <c r="G76" s="224" t="s">
        <v>3793</v>
      </c>
      <c r="H76" s="224" t="s">
        <v>526</v>
      </c>
      <c r="I76" s="223"/>
      <c r="J76" s="225"/>
      <c r="K76" s="225" t="s">
        <v>527</v>
      </c>
      <c r="L76" s="245"/>
      <c r="M76" s="224" t="s">
        <v>180</v>
      </c>
      <c r="N76" s="227" t="s">
        <v>417</v>
      </c>
      <c r="O76" s="228" t="s">
        <v>418</v>
      </c>
      <c r="P76" s="229"/>
      <c r="Q76" s="245" t="s">
        <v>494</v>
      </c>
      <c r="R76" s="245" t="s">
        <v>528</v>
      </c>
      <c r="S76" s="224" t="s">
        <v>3796</v>
      </c>
      <c r="T76" s="212" t="s">
        <v>3795</v>
      </c>
      <c r="U76" s="224" t="s">
        <v>3794</v>
      </c>
      <c r="V76" s="224" t="s">
        <v>4654</v>
      </c>
      <c r="W76" s="231"/>
      <c r="AB76" s="221">
        <f>IF(OR(J76="Fail",ISBLANK(J76)),INDEX('Issue Code Table'!C:C,MATCH(N:N,'Issue Code Table'!A:A,0)),IF(M76="Critical",6,IF(M76="Significant",5,IF(M76="Moderate",3,2))))</f>
        <v>4</v>
      </c>
    </row>
    <row r="77" spans="1:28" s="244" customFormat="1" ht="141.65" customHeight="1" x14ac:dyDescent="0.25">
      <c r="A77" s="211" t="s">
        <v>529</v>
      </c>
      <c r="B77" s="212" t="s">
        <v>461</v>
      </c>
      <c r="C77" s="212" t="s">
        <v>462</v>
      </c>
      <c r="D77" s="211" t="s">
        <v>176</v>
      </c>
      <c r="E77" s="212" t="s">
        <v>4167</v>
      </c>
      <c r="F77" s="212" t="s">
        <v>3792</v>
      </c>
      <c r="G77" s="212" t="s">
        <v>3789</v>
      </c>
      <c r="H77" s="212" t="s">
        <v>530</v>
      </c>
      <c r="I77" s="211"/>
      <c r="J77" s="213"/>
      <c r="K77" s="213" t="s">
        <v>531</v>
      </c>
      <c r="L77" s="241"/>
      <c r="M77" s="212" t="s">
        <v>143</v>
      </c>
      <c r="N77" s="215" t="s">
        <v>169</v>
      </c>
      <c r="O77" s="216" t="s">
        <v>170</v>
      </c>
      <c r="P77" s="217"/>
      <c r="Q77" s="241" t="s">
        <v>532</v>
      </c>
      <c r="R77" s="241" t="s">
        <v>533</v>
      </c>
      <c r="S77" s="212" t="s">
        <v>3792</v>
      </c>
      <c r="T77" s="212" t="s">
        <v>3791</v>
      </c>
      <c r="U77" s="212" t="s">
        <v>3790</v>
      </c>
      <c r="V77" s="212" t="s">
        <v>4655</v>
      </c>
      <c r="W77" s="219" t="s">
        <v>191</v>
      </c>
      <c r="AB77" s="221">
        <f>IF(OR(J77="Fail",ISBLANK(J77)),INDEX('Issue Code Table'!C:C,MATCH(N:N,'Issue Code Table'!A:A,0)),IF(M77="Critical",6,IF(M77="Significant",5,IF(M77="Moderate",3,2))))</f>
        <v>6</v>
      </c>
    </row>
    <row r="78" spans="1:28" s="244" customFormat="1" ht="141.65" customHeight="1" x14ac:dyDescent="0.25">
      <c r="A78" s="223" t="s">
        <v>534</v>
      </c>
      <c r="B78" s="224" t="s">
        <v>461</v>
      </c>
      <c r="C78" s="224" t="s">
        <v>462</v>
      </c>
      <c r="D78" s="223" t="s">
        <v>176</v>
      </c>
      <c r="E78" s="224" t="s">
        <v>4168</v>
      </c>
      <c r="F78" s="224" t="s">
        <v>3788</v>
      </c>
      <c r="G78" s="224" t="s">
        <v>3785</v>
      </c>
      <c r="H78" s="224" t="s">
        <v>535</v>
      </c>
      <c r="I78" s="223"/>
      <c r="J78" s="225"/>
      <c r="K78" s="225" t="s">
        <v>536</v>
      </c>
      <c r="L78" s="245"/>
      <c r="M78" s="224" t="s">
        <v>143</v>
      </c>
      <c r="N78" s="227" t="s">
        <v>169</v>
      </c>
      <c r="O78" s="228" t="s">
        <v>170</v>
      </c>
      <c r="P78" s="229"/>
      <c r="Q78" s="245" t="s">
        <v>532</v>
      </c>
      <c r="R78" s="245" t="s">
        <v>537</v>
      </c>
      <c r="S78" s="224" t="s">
        <v>3788</v>
      </c>
      <c r="T78" s="212" t="s">
        <v>3787</v>
      </c>
      <c r="U78" s="224" t="s">
        <v>3786</v>
      </c>
      <c r="V78" s="224" t="s">
        <v>4656</v>
      </c>
      <c r="W78" s="231" t="s">
        <v>191</v>
      </c>
      <c r="AB78" s="221">
        <f>IF(OR(J78="Fail",ISBLANK(J78)),INDEX('Issue Code Table'!C:C,MATCH(N:N,'Issue Code Table'!A:A,0)),IF(M78="Critical",6,IF(M78="Significant",5,IF(M78="Moderate",3,2))))</f>
        <v>6</v>
      </c>
    </row>
    <row r="79" spans="1:28" s="244" customFormat="1" ht="141.65" customHeight="1" x14ac:dyDescent="0.25">
      <c r="A79" s="211" t="s">
        <v>538</v>
      </c>
      <c r="B79" s="212" t="s">
        <v>461</v>
      </c>
      <c r="C79" s="212" t="s">
        <v>462</v>
      </c>
      <c r="D79" s="211" t="s">
        <v>176</v>
      </c>
      <c r="E79" s="212" t="s">
        <v>4169</v>
      </c>
      <c r="F79" s="212" t="s">
        <v>3784</v>
      </c>
      <c r="G79" s="212" t="s">
        <v>3781</v>
      </c>
      <c r="H79" s="212" t="s">
        <v>539</v>
      </c>
      <c r="I79" s="211"/>
      <c r="J79" s="213"/>
      <c r="K79" s="213" t="s">
        <v>540</v>
      </c>
      <c r="L79" s="241"/>
      <c r="M79" s="212" t="s">
        <v>143</v>
      </c>
      <c r="N79" s="215" t="s">
        <v>465</v>
      </c>
      <c r="O79" s="216" t="s">
        <v>466</v>
      </c>
      <c r="P79" s="217"/>
      <c r="Q79" s="241" t="s">
        <v>532</v>
      </c>
      <c r="R79" s="241" t="s">
        <v>541</v>
      </c>
      <c r="S79" s="212" t="s">
        <v>3784</v>
      </c>
      <c r="T79" s="212" t="s">
        <v>3783</v>
      </c>
      <c r="U79" s="212" t="s">
        <v>3782</v>
      </c>
      <c r="V79" s="212" t="s">
        <v>4657</v>
      </c>
      <c r="W79" s="219" t="s">
        <v>191</v>
      </c>
      <c r="AB79" s="221">
        <f>IF(OR(J79="Fail",ISBLANK(J79)),INDEX('Issue Code Table'!C:C,MATCH(N:N,'Issue Code Table'!A:A,0)),IF(M79="Critical",6,IF(M79="Significant",5,IF(M79="Moderate",3,2))))</f>
        <v>6</v>
      </c>
    </row>
    <row r="80" spans="1:28" s="244" customFormat="1" ht="141.65" customHeight="1" x14ac:dyDescent="0.25">
      <c r="A80" s="223" t="s">
        <v>542</v>
      </c>
      <c r="B80" s="258" t="s">
        <v>543</v>
      </c>
      <c r="C80" s="258" t="s">
        <v>544</v>
      </c>
      <c r="D80" s="223" t="s">
        <v>176</v>
      </c>
      <c r="E80" s="224" t="s">
        <v>4585</v>
      </c>
      <c r="F80" s="224" t="s">
        <v>4587</v>
      </c>
      <c r="G80" s="224" t="s">
        <v>4586</v>
      </c>
      <c r="H80" s="224" t="s">
        <v>545</v>
      </c>
      <c r="I80" s="223"/>
      <c r="J80" s="225"/>
      <c r="K80" s="225" t="s">
        <v>546</v>
      </c>
      <c r="L80" s="245" t="s">
        <v>547</v>
      </c>
      <c r="M80" s="224" t="s">
        <v>180</v>
      </c>
      <c r="N80" s="227" t="s">
        <v>548</v>
      </c>
      <c r="O80" s="228" t="s">
        <v>549</v>
      </c>
      <c r="P80" s="229"/>
      <c r="Q80" s="245" t="s">
        <v>550</v>
      </c>
      <c r="R80" s="245" t="s">
        <v>551</v>
      </c>
      <c r="S80" s="224" t="s">
        <v>4587</v>
      </c>
      <c r="T80" s="212" t="s">
        <v>3780</v>
      </c>
      <c r="U80" s="224" t="s">
        <v>4948</v>
      </c>
      <c r="V80" s="224" t="s">
        <v>4947</v>
      </c>
      <c r="W80" s="231"/>
      <c r="AB80" s="221">
        <f>IF(OR(J80="Fail",ISBLANK(J80)),INDEX('Issue Code Table'!C:C,MATCH(N:N,'Issue Code Table'!A:A,0)),IF(M80="Critical",6,IF(M80="Significant",5,IF(M80="Moderate",3,2))))</f>
        <v>4</v>
      </c>
    </row>
    <row r="81" spans="1:28" s="244" customFormat="1" ht="141.65" customHeight="1" x14ac:dyDescent="0.25">
      <c r="A81" s="211" t="s">
        <v>552</v>
      </c>
      <c r="B81" s="212" t="s">
        <v>461</v>
      </c>
      <c r="C81" s="212" t="s">
        <v>462</v>
      </c>
      <c r="D81" s="211" t="s">
        <v>176</v>
      </c>
      <c r="E81" s="212" t="s">
        <v>4170</v>
      </c>
      <c r="F81" s="212" t="s">
        <v>3779</v>
      </c>
      <c r="G81" s="212" t="s">
        <v>3776</v>
      </c>
      <c r="H81" s="212" t="s">
        <v>553</v>
      </c>
      <c r="I81" s="211"/>
      <c r="J81" s="213"/>
      <c r="K81" s="213" t="s">
        <v>554</v>
      </c>
      <c r="L81" s="241"/>
      <c r="M81" s="212" t="s">
        <v>143</v>
      </c>
      <c r="N81" s="215" t="s">
        <v>169</v>
      </c>
      <c r="O81" s="216" t="s">
        <v>170</v>
      </c>
      <c r="P81" s="217"/>
      <c r="Q81" s="241" t="s">
        <v>550</v>
      </c>
      <c r="R81" s="241" t="s">
        <v>555</v>
      </c>
      <c r="S81" s="212" t="s">
        <v>3779</v>
      </c>
      <c r="T81" s="212" t="s">
        <v>3778</v>
      </c>
      <c r="U81" s="212" t="s">
        <v>3777</v>
      </c>
      <c r="V81" s="212" t="s">
        <v>4658</v>
      </c>
      <c r="W81" s="219" t="s">
        <v>191</v>
      </c>
      <c r="AB81" s="221">
        <f>IF(OR(J81="Fail",ISBLANK(J81)),INDEX('Issue Code Table'!C:C,MATCH(N:N,'Issue Code Table'!A:A,0)),IF(M81="Critical",6,IF(M81="Significant",5,IF(M81="Moderate",3,2))))</f>
        <v>6</v>
      </c>
    </row>
    <row r="82" spans="1:28" s="244" customFormat="1" ht="141.65" customHeight="1" x14ac:dyDescent="0.25">
      <c r="A82" s="223" t="s">
        <v>556</v>
      </c>
      <c r="B82" s="258" t="s">
        <v>486</v>
      </c>
      <c r="C82" s="258" t="s">
        <v>487</v>
      </c>
      <c r="D82" s="223" t="s">
        <v>176</v>
      </c>
      <c r="E82" s="224" t="s">
        <v>4171</v>
      </c>
      <c r="F82" s="224" t="s">
        <v>3775</v>
      </c>
      <c r="G82" s="224" t="s">
        <v>3772</v>
      </c>
      <c r="H82" s="224" t="s">
        <v>557</v>
      </c>
      <c r="I82" s="223"/>
      <c r="J82" s="225"/>
      <c r="K82" s="225" t="s">
        <v>558</v>
      </c>
      <c r="L82" s="245"/>
      <c r="M82" s="224" t="s">
        <v>143</v>
      </c>
      <c r="N82" s="227" t="s">
        <v>169</v>
      </c>
      <c r="O82" s="228" t="s">
        <v>170</v>
      </c>
      <c r="P82" s="229"/>
      <c r="Q82" s="245" t="s">
        <v>550</v>
      </c>
      <c r="R82" s="245" t="s">
        <v>559</v>
      </c>
      <c r="S82" s="224" t="s">
        <v>3775</v>
      </c>
      <c r="T82" s="212" t="s">
        <v>3774</v>
      </c>
      <c r="U82" s="224" t="s">
        <v>3773</v>
      </c>
      <c r="V82" s="224" t="s">
        <v>4659</v>
      </c>
      <c r="W82" s="231" t="s">
        <v>191</v>
      </c>
      <c r="AB82" s="221">
        <f>IF(OR(J82="Fail",ISBLANK(J82)),INDEX('Issue Code Table'!C:C,MATCH(N:N,'Issue Code Table'!A:A,0)),IF(M82="Critical",6,IF(M82="Significant",5,IF(M82="Moderate",3,2))))</f>
        <v>6</v>
      </c>
    </row>
    <row r="83" spans="1:28" s="244" customFormat="1" ht="141.65" customHeight="1" x14ac:dyDescent="0.25">
      <c r="A83" s="211" t="s">
        <v>560</v>
      </c>
      <c r="B83" s="212" t="s">
        <v>543</v>
      </c>
      <c r="C83" s="212" t="s">
        <v>544</v>
      </c>
      <c r="D83" s="211" t="s">
        <v>176</v>
      </c>
      <c r="E83" s="212" t="s">
        <v>4172</v>
      </c>
      <c r="F83" s="212" t="s">
        <v>3771</v>
      </c>
      <c r="G83" s="212" t="s">
        <v>3768</v>
      </c>
      <c r="H83" s="212" t="s">
        <v>561</v>
      </c>
      <c r="I83" s="211"/>
      <c r="J83" s="213"/>
      <c r="K83" s="213" t="s">
        <v>562</v>
      </c>
      <c r="L83" s="241"/>
      <c r="M83" s="212" t="s">
        <v>180</v>
      </c>
      <c r="N83" s="215" t="s">
        <v>417</v>
      </c>
      <c r="O83" s="216" t="s">
        <v>418</v>
      </c>
      <c r="P83" s="217"/>
      <c r="Q83" s="241" t="s">
        <v>550</v>
      </c>
      <c r="R83" s="241" t="s">
        <v>563</v>
      </c>
      <c r="S83" s="212" t="s">
        <v>3771</v>
      </c>
      <c r="T83" s="212" t="s">
        <v>3770</v>
      </c>
      <c r="U83" s="212" t="s">
        <v>3769</v>
      </c>
      <c r="V83" s="212" t="s">
        <v>4660</v>
      </c>
      <c r="W83" s="219"/>
      <c r="AB83" s="221">
        <f>IF(OR(J83="Fail",ISBLANK(J83)),INDEX('Issue Code Table'!C:C,MATCH(N:N,'Issue Code Table'!A:A,0)),IF(M83="Critical",6,IF(M83="Significant",5,IF(M83="Moderate",3,2))))</f>
        <v>4</v>
      </c>
    </row>
    <row r="84" spans="1:28" s="244" customFormat="1" ht="141.65" customHeight="1" x14ac:dyDescent="0.25">
      <c r="A84" s="223" t="s">
        <v>564</v>
      </c>
      <c r="B84" s="224" t="s">
        <v>543</v>
      </c>
      <c r="C84" s="224" t="s">
        <v>544</v>
      </c>
      <c r="D84" s="223" t="s">
        <v>176</v>
      </c>
      <c r="E84" s="224" t="s">
        <v>4173</v>
      </c>
      <c r="F84" s="224" t="s">
        <v>3767</v>
      </c>
      <c r="G84" s="224" t="s">
        <v>3764</v>
      </c>
      <c r="H84" s="224" t="s">
        <v>565</v>
      </c>
      <c r="I84" s="223"/>
      <c r="J84" s="225"/>
      <c r="K84" s="225" t="s">
        <v>566</v>
      </c>
      <c r="L84" s="245"/>
      <c r="M84" s="224" t="s">
        <v>143</v>
      </c>
      <c r="N84" s="227" t="s">
        <v>428</v>
      </c>
      <c r="O84" s="228" t="s">
        <v>429</v>
      </c>
      <c r="P84" s="229"/>
      <c r="Q84" s="245" t="s">
        <v>550</v>
      </c>
      <c r="R84" s="245" t="s">
        <v>567</v>
      </c>
      <c r="S84" s="224" t="s">
        <v>3767</v>
      </c>
      <c r="T84" s="212" t="s">
        <v>3766</v>
      </c>
      <c r="U84" s="224" t="s">
        <v>3765</v>
      </c>
      <c r="V84" s="224" t="s">
        <v>4661</v>
      </c>
      <c r="W84" s="231" t="s">
        <v>191</v>
      </c>
      <c r="AB84" s="221">
        <f>IF(OR(J84="Fail",ISBLANK(J84)),INDEX('Issue Code Table'!C:C,MATCH(N:N,'Issue Code Table'!A:A,0)),IF(M84="Critical",6,IF(M84="Significant",5,IF(M84="Moderate",3,2))))</f>
        <v>5</v>
      </c>
    </row>
    <row r="85" spans="1:28" s="244" customFormat="1" ht="141.65" customHeight="1" x14ac:dyDescent="0.25">
      <c r="A85" s="211" t="s">
        <v>568</v>
      </c>
      <c r="B85" s="254" t="s">
        <v>245</v>
      </c>
      <c r="C85" s="254" t="s">
        <v>246</v>
      </c>
      <c r="D85" s="211" t="s">
        <v>176</v>
      </c>
      <c r="E85" s="212" t="s">
        <v>4174</v>
      </c>
      <c r="F85" s="212" t="s">
        <v>3763</v>
      </c>
      <c r="G85" s="212" t="s">
        <v>177</v>
      </c>
      <c r="H85" s="212" t="s">
        <v>569</v>
      </c>
      <c r="I85" s="211"/>
      <c r="J85" s="213"/>
      <c r="K85" s="213" t="s">
        <v>570</v>
      </c>
      <c r="L85" s="241"/>
      <c r="M85" s="212" t="s">
        <v>143</v>
      </c>
      <c r="N85" s="215" t="s">
        <v>428</v>
      </c>
      <c r="O85" s="216" t="s">
        <v>429</v>
      </c>
      <c r="P85" s="217"/>
      <c r="Q85" s="241" t="s">
        <v>571</v>
      </c>
      <c r="R85" s="241" t="s">
        <v>572</v>
      </c>
      <c r="S85" s="212" t="s">
        <v>3763</v>
      </c>
      <c r="T85" s="212" t="s">
        <v>2737</v>
      </c>
      <c r="U85" s="212" t="s">
        <v>3762</v>
      </c>
      <c r="V85" s="212" t="s">
        <v>4662</v>
      </c>
      <c r="W85" s="219" t="s">
        <v>191</v>
      </c>
      <c r="AB85" s="221">
        <f>IF(OR(J85="Fail",ISBLANK(J85)),INDEX('Issue Code Table'!C:C,MATCH(N:N,'Issue Code Table'!A:A,0)),IF(M85="Critical",6,IF(M85="Significant",5,IF(M85="Moderate",3,2))))</f>
        <v>5</v>
      </c>
    </row>
    <row r="86" spans="1:28" s="244" customFormat="1" ht="141.65" customHeight="1" x14ac:dyDescent="0.25">
      <c r="A86" s="223" t="s">
        <v>573</v>
      </c>
      <c r="B86" s="248" t="s">
        <v>245</v>
      </c>
      <c r="C86" s="248" t="s">
        <v>246</v>
      </c>
      <c r="D86" s="223" t="s">
        <v>176</v>
      </c>
      <c r="E86" s="224" t="s">
        <v>4175</v>
      </c>
      <c r="F86" s="224" t="s">
        <v>3761</v>
      </c>
      <c r="G86" s="224" t="s">
        <v>3758</v>
      </c>
      <c r="H86" s="224" t="s">
        <v>574</v>
      </c>
      <c r="I86" s="223"/>
      <c r="J86" s="225"/>
      <c r="K86" s="225" t="s">
        <v>575</v>
      </c>
      <c r="L86" s="245"/>
      <c r="M86" s="224" t="s">
        <v>143</v>
      </c>
      <c r="N86" s="227" t="s">
        <v>428</v>
      </c>
      <c r="O86" s="228" t="s">
        <v>429</v>
      </c>
      <c r="P86" s="229"/>
      <c r="Q86" s="245" t="s">
        <v>571</v>
      </c>
      <c r="R86" s="245" t="s">
        <v>576</v>
      </c>
      <c r="S86" s="224" t="s">
        <v>3761</v>
      </c>
      <c r="T86" s="212" t="s">
        <v>3760</v>
      </c>
      <c r="U86" s="224" t="s">
        <v>3759</v>
      </c>
      <c r="V86" s="224" t="s">
        <v>4663</v>
      </c>
      <c r="W86" s="231" t="s">
        <v>191</v>
      </c>
      <c r="AB86" s="221">
        <f>IF(OR(J86="Fail",ISBLANK(J86)),INDEX('Issue Code Table'!C:C,MATCH(N:N,'Issue Code Table'!A:A,0)),IF(M86="Critical",6,IF(M86="Significant",5,IF(M86="Moderate",3,2))))</f>
        <v>5</v>
      </c>
    </row>
    <row r="87" spans="1:28" s="244" customFormat="1" ht="141.65" customHeight="1" x14ac:dyDescent="0.25">
      <c r="A87" s="211" t="s">
        <v>577</v>
      </c>
      <c r="B87" s="254" t="s">
        <v>245</v>
      </c>
      <c r="C87" s="254" t="s">
        <v>246</v>
      </c>
      <c r="D87" s="211" t="s">
        <v>176</v>
      </c>
      <c r="E87" s="212" t="s">
        <v>4176</v>
      </c>
      <c r="F87" s="212" t="s">
        <v>3757</v>
      </c>
      <c r="G87" s="212" t="s">
        <v>3754</v>
      </c>
      <c r="H87" s="212" t="s">
        <v>578</v>
      </c>
      <c r="I87" s="211"/>
      <c r="J87" s="213"/>
      <c r="K87" s="213" t="s">
        <v>579</v>
      </c>
      <c r="L87" s="241"/>
      <c r="M87" s="212" t="s">
        <v>143</v>
      </c>
      <c r="N87" s="215" t="s">
        <v>428</v>
      </c>
      <c r="O87" s="216" t="s">
        <v>429</v>
      </c>
      <c r="P87" s="217"/>
      <c r="Q87" s="241" t="s">
        <v>571</v>
      </c>
      <c r="R87" s="241" t="s">
        <v>580</v>
      </c>
      <c r="S87" s="212" t="s">
        <v>3757</v>
      </c>
      <c r="T87" s="212" t="s">
        <v>3756</v>
      </c>
      <c r="U87" s="212" t="s">
        <v>3755</v>
      </c>
      <c r="V87" s="212" t="s">
        <v>4664</v>
      </c>
      <c r="W87" s="219" t="s">
        <v>191</v>
      </c>
      <c r="AB87" s="221">
        <f>IF(OR(J87="Fail",ISBLANK(J87)),INDEX('Issue Code Table'!C:C,MATCH(N:N,'Issue Code Table'!A:A,0)),IF(M87="Critical",6,IF(M87="Significant",5,IF(M87="Moderate",3,2))))</f>
        <v>5</v>
      </c>
    </row>
    <row r="88" spans="1:28" s="244" customFormat="1" ht="141.65" customHeight="1" x14ac:dyDescent="0.25">
      <c r="A88" s="223" t="s">
        <v>581</v>
      </c>
      <c r="B88" s="224" t="s">
        <v>174</v>
      </c>
      <c r="C88" s="224" t="s">
        <v>175</v>
      </c>
      <c r="D88" s="223" t="s">
        <v>176</v>
      </c>
      <c r="E88" s="224" t="s">
        <v>4177</v>
      </c>
      <c r="F88" s="224" t="s">
        <v>3753</v>
      </c>
      <c r="G88" s="224" t="s">
        <v>3750</v>
      </c>
      <c r="H88" s="224" t="s">
        <v>582</v>
      </c>
      <c r="I88" s="223"/>
      <c r="J88" s="225"/>
      <c r="K88" s="225" t="s">
        <v>583</v>
      </c>
      <c r="L88" s="245"/>
      <c r="M88" s="224" t="s">
        <v>143</v>
      </c>
      <c r="N88" s="227" t="s">
        <v>584</v>
      </c>
      <c r="O88" s="228" t="s">
        <v>585</v>
      </c>
      <c r="P88" s="229"/>
      <c r="Q88" s="245" t="s">
        <v>571</v>
      </c>
      <c r="R88" s="259" t="s">
        <v>586</v>
      </c>
      <c r="S88" s="224" t="s">
        <v>3753</v>
      </c>
      <c r="T88" s="212" t="s">
        <v>3752</v>
      </c>
      <c r="U88" s="224" t="s">
        <v>3751</v>
      </c>
      <c r="V88" s="224" t="s">
        <v>4665</v>
      </c>
      <c r="W88" s="231" t="s">
        <v>191</v>
      </c>
      <c r="AB88" s="221">
        <f>IF(OR(J88="Fail",ISBLANK(J88)),INDEX('Issue Code Table'!C:C,MATCH(N:N,'Issue Code Table'!A:A,0)),IF(M88="Critical",6,IF(M88="Significant",5,IF(M88="Moderate",3,2))))</f>
        <v>5</v>
      </c>
    </row>
    <row r="89" spans="1:28" s="244" customFormat="1" ht="141.65" customHeight="1" x14ac:dyDescent="0.25">
      <c r="A89" s="211" t="s">
        <v>587</v>
      </c>
      <c r="B89" s="254" t="s">
        <v>245</v>
      </c>
      <c r="C89" s="254" t="s">
        <v>246</v>
      </c>
      <c r="D89" s="211" t="s">
        <v>176</v>
      </c>
      <c r="E89" s="212" t="s">
        <v>4178</v>
      </c>
      <c r="F89" s="212" t="s">
        <v>3749</v>
      </c>
      <c r="G89" s="212" t="s">
        <v>3747</v>
      </c>
      <c r="H89" s="212" t="s">
        <v>588</v>
      </c>
      <c r="I89" s="211"/>
      <c r="J89" s="213"/>
      <c r="K89" s="213" t="s">
        <v>589</v>
      </c>
      <c r="L89" s="241"/>
      <c r="M89" s="212" t="s">
        <v>143</v>
      </c>
      <c r="N89" s="215" t="s">
        <v>249</v>
      </c>
      <c r="O89" s="216" t="s">
        <v>250</v>
      </c>
      <c r="P89" s="217"/>
      <c r="Q89" s="241" t="s">
        <v>571</v>
      </c>
      <c r="R89" s="241" t="s">
        <v>590</v>
      </c>
      <c r="S89" s="212" t="s">
        <v>3749</v>
      </c>
      <c r="T89" s="212" t="s">
        <v>2737</v>
      </c>
      <c r="U89" s="212" t="s">
        <v>3748</v>
      </c>
      <c r="V89" s="212" t="s">
        <v>4666</v>
      </c>
      <c r="W89" s="219" t="s">
        <v>191</v>
      </c>
      <c r="AB89" s="221">
        <f>IF(OR(J89="Fail",ISBLANK(J89)),INDEX('Issue Code Table'!C:C,MATCH(N:N,'Issue Code Table'!A:A,0)),IF(M89="Critical",6,IF(M89="Significant",5,IF(M89="Moderate",3,2))))</f>
        <v>5</v>
      </c>
    </row>
    <row r="90" spans="1:28" s="244" customFormat="1" ht="141.65" customHeight="1" x14ac:dyDescent="0.25">
      <c r="A90" s="223" t="s">
        <v>591</v>
      </c>
      <c r="B90" s="258" t="s">
        <v>149</v>
      </c>
      <c r="C90" s="258" t="s">
        <v>150</v>
      </c>
      <c r="D90" s="223" t="s">
        <v>176</v>
      </c>
      <c r="E90" s="224" t="s">
        <v>4179</v>
      </c>
      <c r="F90" s="224" t="s">
        <v>3746</v>
      </c>
      <c r="G90" s="224" t="s">
        <v>3743</v>
      </c>
      <c r="H90" s="224" t="s">
        <v>592</v>
      </c>
      <c r="I90" s="223"/>
      <c r="J90" s="225"/>
      <c r="K90" s="225" t="s">
        <v>593</v>
      </c>
      <c r="L90" s="245"/>
      <c r="M90" s="224" t="s">
        <v>143</v>
      </c>
      <c r="N90" s="227" t="s">
        <v>428</v>
      </c>
      <c r="O90" s="228" t="s">
        <v>429</v>
      </c>
      <c r="P90" s="229"/>
      <c r="Q90" s="245" t="s">
        <v>571</v>
      </c>
      <c r="R90" s="245" t="s">
        <v>594</v>
      </c>
      <c r="S90" s="224" t="s">
        <v>3746</v>
      </c>
      <c r="T90" s="212" t="s">
        <v>3745</v>
      </c>
      <c r="U90" s="224" t="s">
        <v>3744</v>
      </c>
      <c r="V90" s="224" t="s">
        <v>4667</v>
      </c>
      <c r="W90" s="231" t="s">
        <v>191</v>
      </c>
      <c r="AB90" s="221">
        <f>IF(OR(J90="Fail",ISBLANK(J90)),INDEX('Issue Code Table'!C:C,MATCH(N:N,'Issue Code Table'!A:A,0)),IF(M90="Critical",6,IF(M90="Significant",5,IF(M90="Moderate",3,2))))</f>
        <v>5</v>
      </c>
    </row>
    <row r="91" spans="1:28" s="244" customFormat="1" ht="141.65" customHeight="1" x14ac:dyDescent="0.25">
      <c r="A91" s="211" t="s">
        <v>595</v>
      </c>
      <c r="B91" s="212" t="s">
        <v>375</v>
      </c>
      <c r="C91" s="212" t="s">
        <v>376</v>
      </c>
      <c r="D91" s="211" t="s">
        <v>176</v>
      </c>
      <c r="E91" s="212" t="s">
        <v>4180</v>
      </c>
      <c r="F91" s="212" t="s">
        <v>3742</v>
      </c>
      <c r="G91" s="212" t="s">
        <v>3740</v>
      </c>
      <c r="H91" s="212" t="s">
        <v>596</v>
      </c>
      <c r="I91" s="211"/>
      <c r="J91" s="213"/>
      <c r="K91" s="213" t="s">
        <v>597</v>
      </c>
      <c r="L91" s="241"/>
      <c r="M91" s="212" t="s">
        <v>143</v>
      </c>
      <c r="N91" s="215" t="s">
        <v>428</v>
      </c>
      <c r="O91" s="216" t="s">
        <v>429</v>
      </c>
      <c r="P91" s="217"/>
      <c r="Q91" s="241" t="s">
        <v>571</v>
      </c>
      <c r="R91" s="241" t="s">
        <v>598</v>
      </c>
      <c r="S91" s="212" t="s">
        <v>3742</v>
      </c>
      <c r="T91" s="212" t="s">
        <v>3738</v>
      </c>
      <c r="U91" s="212" t="s">
        <v>3741</v>
      </c>
      <c r="V91" s="212" t="s">
        <v>4668</v>
      </c>
      <c r="W91" s="219" t="s">
        <v>191</v>
      </c>
      <c r="AB91" s="221">
        <f>IF(OR(J91="Fail",ISBLANK(J91)),INDEX('Issue Code Table'!C:C,MATCH(N:N,'Issue Code Table'!A:A,0)),IF(M91="Critical",6,IF(M91="Significant",5,IF(M91="Moderate",3,2))))</f>
        <v>5</v>
      </c>
    </row>
    <row r="92" spans="1:28" s="244" customFormat="1" ht="141.65" customHeight="1" x14ac:dyDescent="0.25">
      <c r="A92" s="223" t="s">
        <v>599</v>
      </c>
      <c r="B92" s="224" t="s">
        <v>375</v>
      </c>
      <c r="C92" s="224" t="s">
        <v>376</v>
      </c>
      <c r="D92" s="223" t="s">
        <v>176</v>
      </c>
      <c r="E92" s="224" t="s">
        <v>4181</v>
      </c>
      <c r="F92" s="224" t="s">
        <v>3739</v>
      </c>
      <c r="G92" s="224" t="s">
        <v>3736</v>
      </c>
      <c r="H92" s="224" t="s">
        <v>600</v>
      </c>
      <c r="I92" s="223"/>
      <c r="J92" s="225"/>
      <c r="K92" s="225" t="s">
        <v>601</v>
      </c>
      <c r="L92" s="245"/>
      <c r="M92" s="224" t="s">
        <v>143</v>
      </c>
      <c r="N92" s="227" t="s">
        <v>428</v>
      </c>
      <c r="O92" s="228" t="s">
        <v>429</v>
      </c>
      <c r="P92" s="229"/>
      <c r="Q92" s="245" t="s">
        <v>571</v>
      </c>
      <c r="R92" s="245" t="s">
        <v>602</v>
      </c>
      <c r="S92" s="224" t="s">
        <v>3739</v>
      </c>
      <c r="T92" s="212" t="s">
        <v>3738</v>
      </c>
      <c r="U92" s="224" t="s">
        <v>3737</v>
      </c>
      <c r="V92" s="224" t="s">
        <v>4669</v>
      </c>
      <c r="W92" s="231" t="s">
        <v>191</v>
      </c>
      <c r="AB92" s="221">
        <f>IF(OR(J92="Fail",ISBLANK(J92)),INDEX('Issue Code Table'!C:C,MATCH(N:N,'Issue Code Table'!A:A,0)),IF(M92="Critical",6,IF(M92="Significant",5,IF(M92="Moderate",3,2))))</f>
        <v>5</v>
      </c>
    </row>
    <row r="93" spans="1:28" s="244" customFormat="1" ht="141.65" customHeight="1" x14ac:dyDescent="0.25">
      <c r="A93" s="211" t="s">
        <v>603</v>
      </c>
      <c r="B93" s="212" t="s">
        <v>375</v>
      </c>
      <c r="C93" s="212" t="s">
        <v>376</v>
      </c>
      <c r="D93" s="211" t="s">
        <v>176</v>
      </c>
      <c r="E93" s="212" t="s">
        <v>4182</v>
      </c>
      <c r="F93" s="212" t="s">
        <v>3735</v>
      </c>
      <c r="G93" s="212" t="s">
        <v>3732</v>
      </c>
      <c r="H93" s="212" t="s">
        <v>604</v>
      </c>
      <c r="I93" s="211"/>
      <c r="J93" s="213"/>
      <c r="K93" s="213" t="s">
        <v>605</v>
      </c>
      <c r="L93" s="241"/>
      <c r="M93" s="212" t="s">
        <v>143</v>
      </c>
      <c r="N93" s="215" t="s">
        <v>428</v>
      </c>
      <c r="O93" s="216" t="s">
        <v>429</v>
      </c>
      <c r="P93" s="217"/>
      <c r="Q93" s="241" t="s">
        <v>571</v>
      </c>
      <c r="R93" s="241" t="s">
        <v>606</v>
      </c>
      <c r="S93" s="212" t="s">
        <v>3735</v>
      </c>
      <c r="T93" s="212" t="s">
        <v>3734</v>
      </c>
      <c r="U93" s="212" t="s">
        <v>3733</v>
      </c>
      <c r="V93" s="212" t="s">
        <v>4670</v>
      </c>
      <c r="W93" s="219" t="s">
        <v>191</v>
      </c>
      <c r="AB93" s="221">
        <f>IF(OR(J93="Fail",ISBLANK(J93)),INDEX('Issue Code Table'!C:C,MATCH(N:N,'Issue Code Table'!A:A,0)),IF(M93="Critical",6,IF(M93="Significant",5,IF(M93="Moderate",3,2))))</f>
        <v>5</v>
      </c>
    </row>
    <row r="94" spans="1:28" s="244" customFormat="1" ht="141.65" customHeight="1" x14ac:dyDescent="0.25">
      <c r="A94" s="223" t="s">
        <v>607</v>
      </c>
      <c r="B94" s="248" t="s">
        <v>245</v>
      </c>
      <c r="C94" s="248" t="s">
        <v>246</v>
      </c>
      <c r="D94" s="223" t="s">
        <v>176</v>
      </c>
      <c r="E94" s="224" t="s">
        <v>4183</v>
      </c>
      <c r="F94" s="224" t="s">
        <v>3731</v>
      </c>
      <c r="G94" s="224" t="s">
        <v>3729</v>
      </c>
      <c r="H94" s="224" t="s">
        <v>608</v>
      </c>
      <c r="I94" s="237"/>
      <c r="J94" s="225"/>
      <c r="K94" s="225" t="s">
        <v>609</v>
      </c>
      <c r="L94" s="260"/>
      <c r="M94" s="224" t="s">
        <v>143</v>
      </c>
      <c r="N94" s="227" t="s">
        <v>428</v>
      </c>
      <c r="O94" s="228" t="s">
        <v>429</v>
      </c>
      <c r="P94" s="229"/>
      <c r="Q94" s="245" t="s">
        <v>571</v>
      </c>
      <c r="R94" s="245" t="s">
        <v>610</v>
      </c>
      <c r="S94" s="224" t="s">
        <v>3731</v>
      </c>
      <c r="T94" s="212" t="s">
        <v>2737</v>
      </c>
      <c r="U94" s="224" t="s">
        <v>3730</v>
      </c>
      <c r="V94" s="224" t="s">
        <v>4671</v>
      </c>
      <c r="W94" s="231" t="s">
        <v>191</v>
      </c>
      <c r="AB94" s="221">
        <f>IF(OR(J94="Fail",ISBLANK(J94)),INDEX('Issue Code Table'!C:C,MATCH(N:N,'Issue Code Table'!A:A,0)),IF(M94="Critical",6,IF(M94="Significant",5,IF(M94="Moderate",3,2))))</f>
        <v>5</v>
      </c>
    </row>
    <row r="95" spans="1:28" s="244" customFormat="1" ht="141.65" customHeight="1" x14ac:dyDescent="0.25">
      <c r="A95" s="211" t="s">
        <v>611</v>
      </c>
      <c r="B95" s="212" t="s">
        <v>245</v>
      </c>
      <c r="C95" s="212" t="s">
        <v>246</v>
      </c>
      <c r="D95" s="211" t="s">
        <v>176</v>
      </c>
      <c r="E95" s="212" t="s">
        <v>4184</v>
      </c>
      <c r="F95" s="212" t="s">
        <v>3728</v>
      </c>
      <c r="G95" s="212" t="s">
        <v>3726</v>
      </c>
      <c r="H95" s="212" t="s">
        <v>612</v>
      </c>
      <c r="I95" s="211"/>
      <c r="J95" s="213"/>
      <c r="K95" s="213" t="s">
        <v>613</v>
      </c>
      <c r="L95" s="241"/>
      <c r="M95" s="212" t="s">
        <v>143</v>
      </c>
      <c r="N95" s="215" t="s">
        <v>428</v>
      </c>
      <c r="O95" s="216" t="s">
        <v>429</v>
      </c>
      <c r="P95" s="217"/>
      <c r="Q95" s="241" t="s">
        <v>571</v>
      </c>
      <c r="R95" s="241" t="s">
        <v>614</v>
      </c>
      <c r="S95" s="212" t="s">
        <v>3728</v>
      </c>
      <c r="T95" s="212" t="s">
        <v>2737</v>
      </c>
      <c r="U95" s="212" t="s">
        <v>3727</v>
      </c>
      <c r="V95" s="212" t="s">
        <v>4672</v>
      </c>
      <c r="W95" s="219" t="s">
        <v>191</v>
      </c>
      <c r="AB95" s="221">
        <f>IF(OR(J95="Fail",ISBLANK(J95)),INDEX('Issue Code Table'!C:C,MATCH(N:N,'Issue Code Table'!A:A,0)),IF(M95="Critical",6,IF(M95="Significant",5,IF(M95="Moderate",3,2))))</f>
        <v>5</v>
      </c>
    </row>
    <row r="96" spans="1:28" s="244" customFormat="1" ht="141.65" customHeight="1" x14ac:dyDescent="0.25">
      <c r="A96" s="223" t="s">
        <v>615</v>
      </c>
      <c r="B96" s="224" t="s">
        <v>375</v>
      </c>
      <c r="C96" s="224" t="s">
        <v>376</v>
      </c>
      <c r="D96" s="223" t="s">
        <v>176</v>
      </c>
      <c r="E96" s="224" t="s">
        <v>4185</v>
      </c>
      <c r="F96" s="224" t="s">
        <v>3725</v>
      </c>
      <c r="G96" s="224" t="s">
        <v>3723</v>
      </c>
      <c r="H96" s="224" t="s">
        <v>616</v>
      </c>
      <c r="I96" s="223"/>
      <c r="J96" s="225"/>
      <c r="K96" s="225" t="s">
        <v>617</v>
      </c>
      <c r="L96" s="245"/>
      <c r="M96" s="224" t="s">
        <v>143</v>
      </c>
      <c r="N96" s="224" t="s">
        <v>249</v>
      </c>
      <c r="O96" s="250" t="s">
        <v>250</v>
      </c>
      <c r="P96" s="229"/>
      <c r="Q96" s="245" t="s">
        <v>571</v>
      </c>
      <c r="R96" s="245" t="s">
        <v>618</v>
      </c>
      <c r="S96" s="224" t="s">
        <v>3725</v>
      </c>
      <c r="T96" s="212" t="s">
        <v>3713</v>
      </c>
      <c r="U96" s="224" t="s">
        <v>3724</v>
      </c>
      <c r="V96" s="224" t="s">
        <v>4673</v>
      </c>
      <c r="W96" s="231" t="s">
        <v>191</v>
      </c>
      <c r="AB96" s="221">
        <f>IF(OR(J96="Fail",ISBLANK(J96)),INDEX('Issue Code Table'!C:C,MATCH(N:N,'Issue Code Table'!A:A,0)),IF(M96="Critical",6,IF(M96="Significant",5,IF(M96="Moderate",3,2))))</f>
        <v>5</v>
      </c>
    </row>
    <row r="97" spans="1:28" s="244" customFormat="1" ht="141.65" customHeight="1" x14ac:dyDescent="0.25">
      <c r="A97" s="211" t="s">
        <v>619</v>
      </c>
      <c r="B97" s="212" t="s">
        <v>486</v>
      </c>
      <c r="C97" s="212" t="s">
        <v>487</v>
      </c>
      <c r="D97" s="211" t="s">
        <v>176</v>
      </c>
      <c r="E97" s="212" t="s">
        <v>4186</v>
      </c>
      <c r="F97" s="212" t="s">
        <v>3722</v>
      </c>
      <c r="G97" s="212" t="s">
        <v>3719</v>
      </c>
      <c r="H97" s="212" t="s">
        <v>622</v>
      </c>
      <c r="I97" s="211"/>
      <c r="J97" s="213"/>
      <c r="K97" s="213" t="s">
        <v>623</v>
      </c>
      <c r="L97" s="241"/>
      <c r="M97" s="212" t="s">
        <v>143</v>
      </c>
      <c r="N97" s="215" t="s">
        <v>428</v>
      </c>
      <c r="O97" s="216" t="s">
        <v>429</v>
      </c>
      <c r="P97" s="217"/>
      <c r="Q97" s="241" t="s">
        <v>624</v>
      </c>
      <c r="R97" s="241" t="s">
        <v>625</v>
      </c>
      <c r="S97" s="212" t="s">
        <v>3722</v>
      </c>
      <c r="T97" s="212" t="s">
        <v>3721</v>
      </c>
      <c r="U97" s="212" t="s">
        <v>3720</v>
      </c>
      <c r="V97" s="212" t="s">
        <v>4674</v>
      </c>
      <c r="W97" s="219" t="s">
        <v>191</v>
      </c>
      <c r="AB97" s="221">
        <f>IF(OR(J97="Fail",ISBLANK(J97)),INDEX('Issue Code Table'!C:C,MATCH(N:N,'Issue Code Table'!A:A,0)),IF(M97="Critical",6,IF(M97="Significant",5,IF(M97="Moderate",3,2))))</f>
        <v>5</v>
      </c>
    </row>
    <row r="98" spans="1:28" s="244" customFormat="1" ht="141.65" customHeight="1" x14ac:dyDescent="0.25">
      <c r="A98" s="223" t="s">
        <v>626</v>
      </c>
      <c r="B98" s="224" t="s">
        <v>543</v>
      </c>
      <c r="C98" s="224" t="s">
        <v>544</v>
      </c>
      <c r="D98" s="223" t="s">
        <v>176</v>
      </c>
      <c r="E98" s="224" t="s">
        <v>4187</v>
      </c>
      <c r="F98" s="224" t="s">
        <v>3718</v>
      </c>
      <c r="G98" s="224" t="s">
        <v>3715</v>
      </c>
      <c r="H98" s="224" t="s">
        <v>627</v>
      </c>
      <c r="I98" s="223"/>
      <c r="J98" s="225"/>
      <c r="K98" s="225" t="s">
        <v>628</v>
      </c>
      <c r="L98" s="245"/>
      <c r="M98" s="224" t="s">
        <v>143</v>
      </c>
      <c r="N98" s="227" t="s">
        <v>428</v>
      </c>
      <c r="O98" s="228" t="s">
        <v>429</v>
      </c>
      <c r="P98" s="229"/>
      <c r="Q98" s="245" t="s">
        <v>624</v>
      </c>
      <c r="R98" s="245" t="s">
        <v>629</v>
      </c>
      <c r="S98" s="224" t="s">
        <v>3718</v>
      </c>
      <c r="T98" s="212" t="s">
        <v>3717</v>
      </c>
      <c r="U98" s="224" t="s">
        <v>3716</v>
      </c>
      <c r="V98" s="224" t="s">
        <v>4675</v>
      </c>
      <c r="W98" s="231" t="s">
        <v>191</v>
      </c>
      <c r="AB98" s="221">
        <f>IF(OR(J98="Fail",ISBLANK(J98)),INDEX('Issue Code Table'!C:C,MATCH(N:N,'Issue Code Table'!A:A,0)),IF(M98="Critical",6,IF(M98="Significant",5,IF(M98="Moderate",3,2))))</f>
        <v>5</v>
      </c>
    </row>
    <row r="99" spans="1:28" s="244" customFormat="1" ht="141.65" customHeight="1" x14ac:dyDescent="0.25">
      <c r="A99" s="211" t="s">
        <v>630</v>
      </c>
      <c r="B99" s="212" t="s">
        <v>413</v>
      </c>
      <c r="C99" s="212" t="s">
        <v>4569</v>
      </c>
      <c r="D99" s="211" t="s">
        <v>176</v>
      </c>
      <c r="E99" s="212" t="s">
        <v>4188</v>
      </c>
      <c r="F99" s="212" t="s">
        <v>3714</v>
      </c>
      <c r="G99" s="212" t="s">
        <v>3711</v>
      </c>
      <c r="H99" s="212" t="s">
        <v>631</v>
      </c>
      <c r="I99" s="211"/>
      <c r="J99" s="213"/>
      <c r="K99" s="213" t="s">
        <v>632</v>
      </c>
      <c r="L99" s="241"/>
      <c r="M99" s="212" t="s">
        <v>143</v>
      </c>
      <c r="N99" s="215" t="s">
        <v>428</v>
      </c>
      <c r="O99" s="216" t="s">
        <v>429</v>
      </c>
      <c r="P99" s="217"/>
      <c r="Q99" s="241" t="s">
        <v>624</v>
      </c>
      <c r="R99" s="241" t="s">
        <v>633</v>
      </c>
      <c r="S99" s="212" t="s">
        <v>3714</v>
      </c>
      <c r="T99" s="212" t="s">
        <v>3713</v>
      </c>
      <c r="U99" s="212" t="s">
        <v>3712</v>
      </c>
      <c r="V99" s="212" t="s">
        <v>4676</v>
      </c>
      <c r="W99" s="219" t="s">
        <v>191</v>
      </c>
      <c r="AB99" s="221">
        <f>IF(OR(J99="Fail",ISBLANK(J99)),INDEX('Issue Code Table'!C:C,MATCH(N:N,'Issue Code Table'!A:A,0)),IF(M99="Critical",6,IF(M99="Significant",5,IF(M99="Moderate",3,2))))</f>
        <v>5</v>
      </c>
    </row>
    <row r="100" spans="1:28" s="244" customFormat="1" ht="141.65" customHeight="1" x14ac:dyDescent="0.25">
      <c r="A100" s="223" t="s">
        <v>634</v>
      </c>
      <c r="B100" s="224" t="s">
        <v>4477</v>
      </c>
      <c r="C100" s="224" t="s">
        <v>4478</v>
      </c>
      <c r="D100" s="223" t="s">
        <v>176</v>
      </c>
      <c r="E100" s="224" t="s">
        <v>4189</v>
      </c>
      <c r="F100" s="224" t="s">
        <v>3710</v>
      </c>
      <c r="G100" s="224" t="s">
        <v>3707</v>
      </c>
      <c r="H100" s="224" t="s">
        <v>635</v>
      </c>
      <c r="I100" s="223"/>
      <c r="J100" s="225"/>
      <c r="K100" s="225" t="s">
        <v>636</v>
      </c>
      <c r="L100" s="245"/>
      <c r="M100" s="224" t="s">
        <v>143</v>
      </c>
      <c r="N100" s="227" t="s">
        <v>169</v>
      </c>
      <c r="O100" s="228" t="s">
        <v>170</v>
      </c>
      <c r="P100" s="229"/>
      <c r="Q100" s="245" t="s">
        <v>624</v>
      </c>
      <c r="R100" s="245" t="s">
        <v>637</v>
      </c>
      <c r="S100" s="224" t="s">
        <v>3710</v>
      </c>
      <c r="T100" s="212" t="s">
        <v>3709</v>
      </c>
      <c r="U100" s="224" t="s">
        <v>3708</v>
      </c>
      <c r="V100" s="224" t="s">
        <v>4677</v>
      </c>
      <c r="W100" s="231" t="s">
        <v>191</v>
      </c>
      <c r="AB100" s="221">
        <f>IF(OR(J100="Fail",ISBLANK(J100)),INDEX('Issue Code Table'!C:C,MATCH(N:N,'Issue Code Table'!A:A,0)),IF(M100="Critical",6,IF(M100="Significant",5,IF(M100="Moderate",3,2))))</f>
        <v>6</v>
      </c>
    </row>
    <row r="101" spans="1:28" s="244" customFormat="1" ht="141.65" customHeight="1" x14ac:dyDescent="0.25">
      <c r="A101" s="211" t="s">
        <v>638</v>
      </c>
      <c r="B101" s="212" t="s">
        <v>162</v>
      </c>
      <c r="C101" s="212" t="s">
        <v>163</v>
      </c>
      <c r="D101" s="211" t="s">
        <v>176</v>
      </c>
      <c r="E101" s="212" t="s">
        <v>4190</v>
      </c>
      <c r="F101" s="212" t="s">
        <v>3706</v>
      </c>
      <c r="G101" s="212" t="s">
        <v>3703</v>
      </c>
      <c r="H101" s="212" t="s">
        <v>639</v>
      </c>
      <c r="I101" s="211"/>
      <c r="J101" s="213"/>
      <c r="K101" s="213" t="s">
        <v>640</v>
      </c>
      <c r="L101" s="241"/>
      <c r="M101" s="212" t="s">
        <v>143</v>
      </c>
      <c r="N101" s="215" t="s">
        <v>217</v>
      </c>
      <c r="O101" s="253" t="s">
        <v>218</v>
      </c>
      <c r="P101" s="217"/>
      <c r="Q101" s="241" t="s">
        <v>624</v>
      </c>
      <c r="R101" s="241" t="s">
        <v>641</v>
      </c>
      <c r="S101" s="212" t="s">
        <v>3706</v>
      </c>
      <c r="T101" s="212" t="s">
        <v>3705</v>
      </c>
      <c r="U101" s="212" t="s">
        <v>3704</v>
      </c>
      <c r="V101" s="212" t="s">
        <v>4678</v>
      </c>
      <c r="W101" s="219" t="s">
        <v>191</v>
      </c>
      <c r="AB101" s="221">
        <f>IF(OR(J101="Fail",ISBLANK(J101)),INDEX('Issue Code Table'!C:C,MATCH(N:N,'Issue Code Table'!A:A,0)),IF(M101="Critical",6,IF(M101="Significant",5,IF(M101="Moderate",3,2))))</f>
        <v>7</v>
      </c>
    </row>
    <row r="102" spans="1:28" s="244" customFormat="1" ht="141.65" customHeight="1" x14ac:dyDescent="0.25">
      <c r="A102" s="223" t="s">
        <v>646</v>
      </c>
      <c r="B102" s="224" t="s">
        <v>461</v>
      </c>
      <c r="C102" s="224" t="s">
        <v>462</v>
      </c>
      <c r="D102" s="223" t="s">
        <v>176</v>
      </c>
      <c r="E102" s="224" t="s">
        <v>4191</v>
      </c>
      <c r="F102" s="224" t="s">
        <v>3700</v>
      </c>
      <c r="G102" s="224" t="s">
        <v>3697</v>
      </c>
      <c r="H102" s="224" t="s">
        <v>647</v>
      </c>
      <c r="I102" s="223"/>
      <c r="J102" s="225"/>
      <c r="K102" s="225" t="s">
        <v>648</v>
      </c>
      <c r="L102" s="245"/>
      <c r="M102" s="224" t="s">
        <v>143</v>
      </c>
      <c r="N102" s="227" t="s">
        <v>465</v>
      </c>
      <c r="O102" s="228" t="s">
        <v>466</v>
      </c>
      <c r="P102" s="229"/>
      <c r="Q102" s="245" t="s">
        <v>624</v>
      </c>
      <c r="R102" s="245" t="s">
        <v>649</v>
      </c>
      <c r="S102" s="224" t="s">
        <v>3700</v>
      </c>
      <c r="T102" s="212" t="s">
        <v>3699</v>
      </c>
      <c r="U102" s="224" t="s">
        <v>3698</v>
      </c>
      <c r="V102" s="224" t="s">
        <v>4679</v>
      </c>
      <c r="W102" s="231" t="s">
        <v>191</v>
      </c>
      <c r="AB102" s="221">
        <f>IF(OR(J102="Fail",ISBLANK(J102)),INDEX('Issue Code Table'!C:C,MATCH(N:N,'Issue Code Table'!A:A,0)),IF(M102="Critical",6,IF(M102="Significant",5,IF(M102="Moderate",3,2))))</f>
        <v>6</v>
      </c>
    </row>
    <row r="103" spans="1:28" s="244" customFormat="1" ht="141.65" customHeight="1" x14ac:dyDescent="0.25">
      <c r="A103" s="211" t="s">
        <v>650</v>
      </c>
      <c r="B103" s="212" t="s">
        <v>461</v>
      </c>
      <c r="C103" s="212" t="s">
        <v>462</v>
      </c>
      <c r="D103" s="211" t="s">
        <v>176</v>
      </c>
      <c r="E103" s="212" t="s">
        <v>4192</v>
      </c>
      <c r="F103" s="212" t="s">
        <v>3696</v>
      </c>
      <c r="G103" s="212" t="s">
        <v>3693</v>
      </c>
      <c r="H103" s="212" t="s">
        <v>651</v>
      </c>
      <c r="I103" s="211"/>
      <c r="J103" s="213"/>
      <c r="K103" s="213" t="s">
        <v>652</v>
      </c>
      <c r="L103" s="241"/>
      <c r="M103" s="212" t="s">
        <v>143</v>
      </c>
      <c r="N103" s="215" t="s">
        <v>169</v>
      </c>
      <c r="O103" s="216" t="s">
        <v>170</v>
      </c>
      <c r="P103" s="217"/>
      <c r="Q103" s="241" t="s">
        <v>624</v>
      </c>
      <c r="R103" s="241" t="s">
        <v>653</v>
      </c>
      <c r="S103" s="212" t="s">
        <v>3696</v>
      </c>
      <c r="T103" s="212" t="s">
        <v>3695</v>
      </c>
      <c r="U103" s="212" t="s">
        <v>3694</v>
      </c>
      <c r="V103" s="212" t="s">
        <v>4680</v>
      </c>
      <c r="W103" s="219" t="s">
        <v>191</v>
      </c>
      <c r="AB103" s="221">
        <f>IF(OR(J103="Fail",ISBLANK(J103)),INDEX('Issue Code Table'!C:C,MATCH(N:N,'Issue Code Table'!A:A,0)),IF(M103="Critical",6,IF(M103="Significant",5,IF(M103="Moderate",3,2))))</f>
        <v>6</v>
      </c>
    </row>
    <row r="104" spans="1:28" s="244" customFormat="1" ht="141.65" customHeight="1" x14ac:dyDescent="0.25">
      <c r="A104" s="223" t="s">
        <v>654</v>
      </c>
      <c r="B104" s="224" t="s">
        <v>461</v>
      </c>
      <c r="C104" s="224" t="s">
        <v>462</v>
      </c>
      <c r="D104" s="223" t="s">
        <v>176</v>
      </c>
      <c r="E104" s="224" t="s">
        <v>4193</v>
      </c>
      <c r="F104" s="224" t="s">
        <v>3692</v>
      </c>
      <c r="G104" s="224" t="s">
        <v>3689</v>
      </c>
      <c r="H104" s="224" t="s">
        <v>655</v>
      </c>
      <c r="I104" s="223"/>
      <c r="J104" s="225"/>
      <c r="K104" s="225" t="s">
        <v>656</v>
      </c>
      <c r="L104" s="245"/>
      <c r="M104" s="224" t="s">
        <v>143</v>
      </c>
      <c r="N104" s="227" t="s">
        <v>169</v>
      </c>
      <c r="O104" s="228" t="s">
        <v>170</v>
      </c>
      <c r="P104" s="229"/>
      <c r="Q104" s="245" t="s">
        <v>624</v>
      </c>
      <c r="R104" s="245" t="s">
        <v>657</v>
      </c>
      <c r="S104" s="224" t="s">
        <v>3692</v>
      </c>
      <c r="T104" s="212" t="s">
        <v>3691</v>
      </c>
      <c r="U104" s="224" t="s">
        <v>3690</v>
      </c>
      <c r="V104" s="224" t="s">
        <v>4681</v>
      </c>
      <c r="W104" s="231" t="s">
        <v>191</v>
      </c>
      <c r="AB104" s="221">
        <f>IF(OR(J104="Fail",ISBLANK(J104)),INDEX('Issue Code Table'!C:C,MATCH(N:N,'Issue Code Table'!A:A,0)),IF(M104="Critical",6,IF(M104="Significant",5,IF(M104="Moderate",3,2))))</f>
        <v>6</v>
      </c>
    </row>
    <row r="105" spans="1:28" s="244" customFormat="1" ht="141.65" customHeight="1" x14ac:dyDescent="0.25">
      <c r="A105" s="211" t="s">
        <v>658</v>
      </c>
      <c r="B105" s="212" t="s">
        <v>461</v>
      </c>
      <c r="C105" s="212" t="s">
        <v>462</v>
      </c>
      <c r="D105" s="211" t="s">
        <v>176</v>
      </c>
      <c r="E105" s="212" t="s">
        <v>4194</v>
      </c>
      <c r="F105" s="212" t="s">
        <v>3688</v>
      </c>
      <c r="G105" s="212" t="s">
        <v>3685</v>
      </c>
      <c r="H105" s="212" t="s">
        <v>659</v>
      </c>
      <c r="I105" s="211"/>
      <c r="J105" s="213"/>
      <c r="K105" s="213" t="s">
        <v>660</v>
      </c>
      <c r="L105" s="241"/>
      <c r="M105" s="212" t="s">
        <v>143</v>
      </c>
      <c r="N105" s="215" t="s">
        <v>169</v>
      </c>
      <c r="O105" s="216" t="s">
        <v>170</v>
      </c>
      <c r="P105" s="217"/>
      <c r="Q105" s="241" t="s">
        <v>624</v>
      </c>
      <c r="R105" s="241" t="s">
        <v>661</v>
      </c>
      <c r="S105" s="212" t="s">
        <v>3688</v>
      </c>
      <c r="T105" s="212" t="s">
        <v>3687</v>
      </c>
      <c r="U105" s="212" t="s">
        <v>3686</v>
      </c>
      <c r="V105" s="212" t="s">
        <v>4682</v>
      </c>
      <c r="W105" s="219" t="s">
        <v>191</v>
      </c>
      <c r="AB105" s="221">
        <f>IF(OR(J105="Fail",ISBLANK(J105)),INDEX('Issue Code Table'!C:C,MATCH(N:N,'Issue Code Table'!A:A,0)),IF(M105="Critical",6,IF(M105="Significant",5,IF(M105="Moderate",3,2))))</f>
        <v>6</v>
      </c>
    </row>
    <row r="106" spans="1:28" s="244" customFormat="1" ht="141.65" customHeight="1" x14ac:dyDescent="0.25">
      <c r="A106" s="261" t="s">
        <v>4546</v>
      </c>
      <c r="B106" s="224" t="s">
        <v>962</v>
      </c>
      <c r="C106" s="224" t="s">
        <v>963</v>
      </c>
      <c r="D106" s="223" t="s">
        <v>176</v>
      </c>
      <c r="E106" s="224" t="s">
        <v>4195</v>
      </c>
      <c r="F106" s="224" t="s">
        <v>3683</v>
      </c>
      <c r="G106" s="224" t="s">
        <v>3680</v>
      </c>
      <c r="H106" s="224" t="s">
        <v>4490</v>
      </c>
      <c r="I106" s="223"/>
      <c r="J106" s="225"/>
      <c r="K106" s="225" t="s">
        <v>4507</v>
      </c>
      <c r="L106" s="245"/>
      <c r="M106" s="224" t="s">
        <v>143</v>
      </c>
      <c r="N106" s="227" t="s">
        <v>169</v>
      </c>
      <c r="O106" s="228" t="s">
        <v>170</v>
      </c>
      <c r="P106" s="229"/>
      <c r="Q106" s="245" t="s">
        <v>624</v>
      </c>
      <c r="R106" s="245" t="s">
        <v>3684</v>
      </c>
      <c r="S106" s="224" t="s">
        <v>3683</v>
      </c>
      <c r="T106" s="212" t="s">
        <v>3682</v>
      </c>
      <c r="U106" s="224" t="s">
        <v>3681</v>
      </c>
      <c r="V106" s="224" t="s">
        <v>4683</v>
      </c>
      <c r="W106" s="231" t="s">
        <v>191</v>
      </c>
      <c r="AB106" s="221">
        <f>IF(OR(J106="Fail",ISBLANK(J106)),INDEX('Issue Code Table'!C:C,MATCH(N:N,'Issue Code Table'!A:A,0)),IF(M106="Critical",6,IF(M106="Significant",5,IF(M106="Moderate",3,2))))</f>
        <v>6</v>
      </c>
    </row>
    <row r="107" spans="1:28" s="244" customFormat="1" ht="141.65" customHeight="1" x14ac:dyDescent="0.25">
      <c r="A107" s="262" t="s">
        <v>4547</v>
      </c>
      <c r="B107" s="212" t="s">
        <v>444</v>
      </c>
      <c r="C107" s="212" t="s">
        <v>445</v>
      </c>
      <c r="D107" s="211" t="s">
        <v>176</v>
      </c>
      <c r="E107" s="212" t="s">
        <v>4196</v>
      </c>
      <c r="F107" s="212" t="s">
        <v>3678</v>
      </c>
      <c r="G107" s="212" t="s">
        <v>3675</v>
      </c>
      <c r="H107" s="212" t="s">
        <v>4491</v>
      </c>
      <c r="I107" s="211"/>
      <c r="J107" s="213"/>
      <c r="K107" s="213" t="s">
        <v>4508</v>
      </c>
      <c r="L107" s="241"/>
      <c r="M107" s="212" t="s">
        <v>143</v>
      </c>
      <c r="N107" s="215" t="s">
        <v>169</v>
      </c>
      <c r="O107" s="216" t="s">
        <v>170</v>
      </c>
      <c r="P107" s="217"/>
      <c r="Q107" s="241" t="s">
        <v>624</v>
      </c>
      <c r="R107" s="241" t="s">
        <v>3679</v>
      </c>
      <c r="S107" s="212" t="s">
        <v>3678</v>
      </c>
      <c r="T107" s="212" t="s">
        <v>3677</v>
      </c>
      <c r="U107" s="212" t="s">
        <v>3676</v>
      </c>
      <c r="V107" s="212" t="s">
        <v>4684</v>
      </c>
      <c r="W107" s="219" t="s">
        <v>191</v>
      </c>
      <c r="AB107" s="221">
        <f>IF(OR(J107="Fail",ISBLANK(J107)),INDEX('Issue Code Table'!C:C,MATCH(N:N,'Issue Code Table'!A:A,0)),IF(M107="Critical",6,IF(M107="Significant",5,IF(M107="Moderate",3,2))))</f>
        <v>6</v>
      </c>
    </row>
    <row r="108" spans="1:28" s="244" customFormat="1" ht="141.65" customHeight="1" x14ac:dyDescent="0.25">
      <c r="A108" s="223" t="s">
        <v>662</v>
      </c>
      <c r="B108" s="224" t="s">
        <v>258</v>
      </c>
      <c r="C108" s="224" t="s">
        <v>259</v>
      </c>
      <c r="D108" s="223" t="s">
        <v>176</v>
      </c>
      <c r="E108" s="224" t="s">
        <v>4197</v>
      </c>
      <c r="F108" s="224" t="s">
        <v>3674</v>
      </c>
      <c r="G108" s="224" t="s">
        <v>3672</v>
      </c>
      <c r="H108" s="224" t="s">
        <v>663</v>
      </c>
      <c r="I108" s="223"/>
      <c r="J108" s="225"/>
      <c r="K108" s="225" t="s">
        <v>664</v>
      </c>
      <c r="L108" s="245"/>
      <c r="M108" s="224" t="s">
        <v>180</v>
      </c>
      <c r="N108" s="227" t="s">
        <v>428</v>
      </c>
      <c r="O108" s="228" t="s">
        <v>429</v>
      </c>
      <c r="P108" s="229"/>
      <c r="Q108" s="245" t="s">
        <v>665</v>
      </c>
      <c r="R108" s="245" t="s">
        <v>666</v>
      </c>
      <c r="S108" s="224" t="s">
        <v>3674</v>
      </c>
      <c r="T108" s="212" t="s">
        <v>2737</v>
      </c>
      <c r="U108" s="224" t="s">
        <v>3673</v>
      </c>
      <c r="V108" s="224" t="s">
        <v>4685</v>
      </c>
      <c r="W108" s="231"/>
      <c r="AB108" s="221">
        <f>IF(OR(J108="Fail",ISBLANK(J108)),INDEX('Issue Code Table'!C:C,MATCH(N:N,'Issue Code Table'!A:A,0)),IF(M108="Critical",6,IF(M108="Significant",5,IF(M108="Moderate",3,2))))</f>
        <v>5</v>
      </c>
    </row>
    <row r="109" spans="1:28" s="244" customFormat="1" ht="141.65" customHeight="1" x14ac:dyDescent="0.25">
      <c r="A109" s="211" t="s">
        <v>667</v>
      </c>
      <c r="B109" s="212" t="s">
        <v>375</v>
      </c>
      <c r="C109" s="212" t="s">
        <v>376</v>
      </c>
      <c r="D109" s="211" t="s">
        <v>176</v>
      </c>
      <c r="E109" s="212" t="s">
        <v>4198</v>
      </c>
      <c r="F109" s="212" t="s">
        <v>3671</v>
      </c>
      <c r="G109" s="212" t="s">
        <v>3669</v>
      </c>
      <c r="H109" s="212" t="s">
        <v>668</v>
      </c>
      <c r="I109" s="211"/>
      <c r="J109" s="213"/>
      <c r="K109" s="213" t="s">
        <v>669</v>
      </c>
      <c r="L109" s="241"/>
      <c r="M109" s="212" t="s">
        <v>143</v>
      </c>
      <c r="N109" s="215" t="s">
        <v>249</v>
      </c>
      <c r="O109" s="216" t="s">
        <v>250</v>
      </c>
      <c r="P109" s="217"/>
      <c r="Q109" s="241" t="s">
        <v>665</v>
      </c>
      <c r="R109" s="241" t="s">
        <v>670</v>
      </c>
      <c r="S109" s="212" t="s">
        <v>3671</v>
      </c>
      <c r="T109" s="212" t="s">
        <v>2737</v>
      </c>
      <c r="U109" s="212" t="s">
        <v>3670</v>
      </c>
      <c r="V109" s="212" t="s">
        <v>4686</v>
      </c>
      <c r="W109" s="219" t="s">
        <v>191</v>
      </c>
      <c r="AB109" s="221">
        <f>IF(OR(J109="Fail",ISBLANK(J109)),INDEX('Issue Code Table'!C:C,MATCH(N:N,'Issue Code Table'!A:A,0)),IF(M109="Critical",6,IF(M109="Significant",5,IF(M109="Moderate",3,2))))</f>
        <v>5</v>
      </c>
    </row>
    <row r="110" spans="1:28" s="244" customFormat="1" ht="141.65" customHeight="1" x14ac:dyDescent="0.25">
      <c r="A110" s="223" t="s">
        <v>671</v>
      </c>
      <c r="B110" s="248" t="s">
        <v>245</v>
      </c>
      <c r="C110" s="248" t="s">
        <v>246</v>
      </c>
      <c r="D110" s="223" t="s">
        <v>176</v>
      </c>
      <c r="E110" s="224" t="s">
        <v>4199</v>
      </c>
      <c r="F110" s="224" t="s">
        <v>3668</v>
      </c>
      <c r="G110" s="224" t="s">
        <v>3665</v>
      </c>
      <c r="H110" s="224" t="s">
        <v>672</v>
      </c>
      <c r="I110" s="223"/>
      <c r="J110" s="225"/>
      <c r="K110" s="225" t="s">
        <v>673</v>
      </c>
      <c r="L110" s="245"/>
      <c r="M110" s="224" t="s">
        <v>143</v>
      </c>
      <c r="N110" s="227" t="s">
        <v>249</v>
      </c>
      <c r="O110" s="228" t="s">
        <v>250</v>
      </c>
      <c r="P110" s="229"/>
      <c r="Q110" s="245" t="s">
        <v>674</v>
      </c>
      <c r="R110" s="245" t="s">
        <v>675</v>
      </c>
      <c r="S110" s="224" t="s">
        <v>3668</v>
      </c>
      <c r="T110" s="212" t="s">
        <v>3667</v>
      </c>
      <c r="U110" s="224" t="s">
        <v>3666</v>
      </c>
      <c r="V110" s="224" t="s">
        <v>4687</v>
      </c>
      <c r="W110" s="231" t="s">
        <v>191</v>
      </c>
      <c r="AB110" s="221">
        <f>IF(OR(J110="Fail",ISBLANK(J110)),INDEX('Issue Code Table'!C:C,MATCH(N:N,'Issue Code Table'!A:A,0)),IF(M110="Critical",6,IF(M110="Significant",5,IF(M110="Moderate",3,2))))</f>
        <v>5</v>
      </c>
    </row>
    <row r="111" spans="1:28" s="244" customFormat="1" ht="141.65" customHeight="1" x14ac:dyDescent="0.25">
      <c r="A111" s="211" t="s">
        <v>676</v>
      </c>
      <c r="B111" s="254" t="s">
        <v>245</v>
      </c>
      <c r="C111" s="254" t="s">
        <v>246</v>
      </c>
      <c r="D111" s="211" t="s">
        <v>176</v>
      </c>
      <c r="E111" s="212" t="s">
        <v>4200</v>
      </c>
      <c r="F111" s="212" t="s">
        <v>3664</v>
      </c>
      <c r="G111" s="212" t="s">
        <v>3661</v>
      </c>
      <c r="H111" s="212" t="s">
        <v>677</v>
      </c>
      <c r="I111" s="211"/>
      <c r="J111" s="213"/>
      <c r="K111" s="213" t="s">
        <v>678</v>
      </c>
      <c r="L111" s="241"/>
      <c r="M111" s="212" t="s">
        <v>143</v>
      </c>
      <c r="N111" s="215" t="s">
        <v>249</v>
      </c>
      <c r="O111" s="216" t="s">
        <v>250</v>
      </c>
      <c r="P111" s="217"/>
      <c r="Q111" s="241" t="s">
        <v>674</v>
      </c>
      <c r="R111" s="241" t="s">
        <v>679</v>
      </c>
      <c r="S111" s="212" t="s">
        <v>3664</v>
      </c>
      <c r="T111" s="212" t="s">
        <v>3663</v>
      </c>
      <c r="U111" s="212" t="s">
        <v>3662</v>
      </c>
      <c r="V111" s="212" t="s">
        <v>4688</v>
      </c>
      <c r="W111" s="219" t="s">
        <v>191</v>
      </c>
      <c r="AB111" s="221">
        <f>IF(OR(J111="Fail",ISBLANK(J111)),INDEX('Issue Code Table'!C:C,MATCH(N:N,'Issue Code Table'!A:A,0)),IF(M111="Critical",6,IF(M111="Significant",5,IF(M111="Moderate",3,2))))</f>
        <v>5</v>
      </c>
    </row>
    <row r="112" spans="1:28" s="244" customFormat="1" ht="141.65" customHeight="1" x14ac:dyDescent="0.25">
      <c r="A112" s="223" t="s">
        <v>680</v>
      </c>
      <c r="B112" s="248" t="s">
        <v>245</v>
      </c>
      <c r="C112" s="248" t="s">
        <v>246</v>
      </c>
      <c r="D112" s="223" t="s">
        <v>176</v>
      </c>
      <c r="E112" s="224" t="s">
        <v>4201</v>
      </c>
      <c r="F112" s="224" t="s">
        <v>3660</v>
      </c>
      <c r="G112" s="224" t="s">
        <v>3657</v>
      </c>
      <c r="H112" s="224" t="s">
        <v>681</v>
      </c>
      <c r="I112" s="223"/>
      <c r="J112" s="225"/>
      <c r="K112" s="225" t="s">
        <v>682</v>
      </c>
      <c r="L112" s="245"/>
      <c r="M112" s="224" t="s">
        <v>143</v>
      </c>
      <c r="N112" s="227" t="s">
        <v>249</v>
      </c>
      <c r="O112" s="228" t="s">
        <v>250</v>
      </c>
      <c r="P112" s="229"/>
      <c r="Q112" s="245" t="s">
        <v>674</v>
      </c>
      <c r="R112" s="245" t="s">
        <v>683</v>
      </c>
      <c r="S112" s="224" t="s">
        <v>3660</v>
      </c>
      <c r="T112" s="212" t="s">
        <v>3659</v>
      </c>
      <c r="U112" s="224" t="s">
        <v>3658</v>
      </c>
      <c r="V112" s="224" t="s">
        <v>4689</v>
      </c>
      <c r="W112" s="231" t="s">
        <v>191</v>
      </c>
      <c r="AB112" s="221">
        <f>IF(OR(J112="Fail",ISBLANK(J112)),INDEX('Issue Code Table'!C:C,MATCH(N:N,'Issue Code Table'!A:A,0)),IF(M112="Critical",6,IF(M112="Significant",5,IF(M112="Moderate",3,2))))</f>
        <v>5</v>
      </c>
    </row>
    <row r="113" spans="1:28" s="244" customFormat="1" ht="141.65" customHeight="1" x14ac:dyDescent="0.25">
      <c r="A113" s="211" t="s">
        <v>684</v>
      </c>
      <c r="B113" s="254" t="s">
        <v>245</v>
      </c>
      <c r="C113" s="254" t="s">
        <v>246</v>
      </c>
      <c r="D113" s="211" t="s">
        <v>176</v>
      </c>
      <c r="E113" s="212" t="s">
        <v>4202</v>
      </c>
      <c r="F113" s="212" t="s">
        <v>3656</v>
      </c>
      <c r="G113" s="212" t="s">
        <v>3653</v>
      </c>
      <c r="H113" s="212" t="s">
        <v>685</v>
      </c>
      <c r="I113" s="211"/>
      <c r="J113" s="213"/>
      <c r="K113" s="213" t="s">
        <v>686</v>
      </c>
      <c r="L113" s="241"/>
      <c r="M113" s="212" t="s">
        <v>143</v>
      </c>
      <c r="N113" s="215" t="s">
        <v>687</v>
      </c>
      <c r="O113" s="216" t="s">
        <v>688</v>
      </c>
      <c r="P113" s="217"/>
      <c r="Q113" s="241" t="s">
        <v>674</v>
      </c>
      <c r="R113" s="241" t="s">
        <v>689</v>
      </c>
      <c r="S113" s="212" t="s">
        <v>3656</v>
      </c>
      <c r="T113" s="212" t="s">
        <v>3655</v>
      </c>
      <c r="U113" s="212" t="s">
        <v>3654</v>
      </c>
      <c r="V113" s="212" t="s">
        <v>4690</v>
      </c>
      <c r="W113" s="219" t="s">
        <v>191</v>
      </c>
      <c r="AB113" s="221">
        <f>IF(OR(J113="Fail",ISBLANK(J113)),INDEX('Issue Code Table'!C:C,MATCH(N:N,'Issue Code Table'!A:A,0)),IF(M113="Critical",6,IF(M113="Significant",5,IF(M113="Moderate",3,2))))</f>
        <v>5</v>
      </c>
    </row>
    <row r="114" spans="1:28" s="244" customFormat="1" ht="141.65" customHeight="1" x14ac:dyDescent="0.25">
      <c r="A114" s="223" t="s">
        <v>690</v>
      </c>
      <c r="B114" s="248" t="s">
        <v>245</v>
      </c>
      <c r="C114" s="248" t="s">
        <v>246</v>
      </c>
      <c r="D114" s="223" t="s">
        <v>176</v>
      </c>
      <c r="E114" s="224" t="s">
        <v>4203</v>
      </c>
      <c r="F114" s="224" t="s">
        <v>3652</v>
      </c>
      <c r="G114" s="224" t="s">
        <v>3650</v>
      </c>
      <c r="H114" s="224" t="s">
        <v>691</v>
      </c>
      <c r="I114" s="223"/>
      <c r="J114" s="225"/>
      <c r="K114" s="225" t="s">
        <v>692</v>
      </c>
      <c r="L114" s="245"/>
      <c r="M114" s="224" t="s">
        <v>143</v>
      </c>
      <c r="N114" s="227" t="s">
        <v>428</v>
      </c>
      <c r="O114" s="228" t="s">
        <v>429</v>
      </c>
      <c r="P114" s="229"/>
      <c r="Q114" s="245" t="s">
        <v>674</v>
      </c>
      <c r="R114" s="245" t="s">
        <v>693</v>
      </c>
      <c r="S114" s="224" t="s">
        <v>3652</v>
      </c>
      <c r="T114" s="212" t="s">
        <v>2737</v>
      </c>
      <c r="U114" s="224" t="s">
        <v>3651</v>
      </c>
      <c r="V114" s="224" t="s">
        <v>4691</v>
      </c>
      <c r="W114" s="231" t="s">
        <v>191</v>
      </c>
      <c r="AB114" s="221">
        <f>IF(OR(J114="Fail",ISBLANK(J114)),INDEX('Issue Code Table'!C:C,MATCH(N:N,'Issue Code Table'!A:A,0)),IF(M114="Critical",6,IF(M114="Significant",5,IF(M114="Moderate",3,2))))</f>
        <v>5</v>
      </c>
    </row>
    <row r="115" spans="1:28" s="244" customFormat="1" ht="141.65" customHeight="1" x14ac:dyDescent="0.25">
      <c r="A115" s="211" t="s">
        <v>694</v>
      </c>
      <c r="B115" s="254" t="s">
        <v>245</v>
      </c>
      <c r="C115" s="254" t="s">
        <v>246</v>
      </c>
      <c r="D115" s="211" t="s">
        <v>176</v>
      </c>
      <c r="E115" s="212" t="s">
        <v>4204</v>
      </c>
      <c r="F115" s="212" t="s">
        <v>3649</v>
      </c>
      <c r="G115" s="212" t="s">
        <v>3646</v>
      </c>
      <c r="H115" s="212" t="s">
        <v>695</v>
      </c>
      <c r="I115" s="211"/>
      <c r="J115" s="213"/>
      <c r="K115" s="213" t="s">
        <v>696</v>
      </c>
      <c r="L115" s="241"/>
      <c r="M115" s="212" t="s">
        <v>143</v>
      </c>
      <c r="N115" s="215" t="s">
        <v>249</v>
      </c>
      <c r="O115" s="216" t="s">
        <v>250</v>
      </c>
      <c r="P115" s="217"/>
      <c r="Q115" s="241" t="s">
        <v>674</v>
      </c>
      <c r="R115" s="241" t="s">
        <v>697</v>
      </c>
      <c r="S115" s="212" t="s">
        <v>3649</v>
      </c>
      <c r="T115" s="212" t="s">
        <v>3648</v>
      </c>
      <c r="U115" s="212" t="s">
        <v>3647</v>
      </c>
      <c r="V115" s="212" t="s">
        <v>4692</v>
      </c>
      <c r="W115" s="219" t="s">
        <v>191</v>
      </c>
      <c r="AB115" s="221">
        <f>IF(OR(J115="Fail",ISBLANK(J115)),INDEX('Issue Code Table'!C:C,MATCH(N:N,'Issue Code Table'!A:A,0)),IF(M115="Critical",6,IF(M115="Significant",5,IF(M115="Moderate",3,2))))</f>
        <v>5</v>
      </c>
    </row>
    <row r="116" spans="1:28" s="244" customFormat="1" ht="141.65" customHeight="1" x14ac:dyDescent="0.25">
      <c r="A116" s="223" t="s">
        <v>698</v>
      </c>
      <c r="B116" s="248" t="s">
        <v>245</v>
      </c>
      <c r="C116" s="248" t="s">
        <v>246</v>
      </c>
      <c r="D116" s="223" t="s">
        <v>176</v>
      </c>
      <c r="E116" s="224" t="s">
        <v>4205</v>
      </c>
      <c r="F116" s="224" t="s">
        <v>3645</v>
      </c>
      <c r="G116" s="224" t="s">
        <v>3643</v>
      </c>
      <c r="H116" s="224" t="s">
        <v>699</v>
      </c>
      <c r="I116" s="223"/>
      <c r="J116" s="225"/>
      <c r="K116" s="225" t="s">
        <v>700</v>
      </c>
      <c r="L116" s="245"/>
      <c r="M116" s="224" t="s">
        <v>143</v>
      </c>
      <c r="N116" s="227" t="s">
        <v>428</v>
      </c>
      <c r="O116" s="228" t="s">
        <v>429</v>
      </c>
      <c r="P116" s="229"/>
      <c r="Q116" s="245" t="s">
        <v>674</v>
      </c>
      <c r="R116" s="245" t="s">
        <v>701</v>
      </c>
      <c r="S116" s="224" t="s">
        <v>3645</v>
      </c>
      <c r="T116" s="212" t="s">
        <v>2737</v>
      </c>
      <c r="U116" s="224" t="s">
        <v>3644</v>
      </c>
      <c r="V116" s="224" t="s">
        <v>4693</v>
      </c>
      <c r="W116" s="231" t="s">
        <v>191</v>
      </c>
      <c r="AB116" s="221">
        <f>IF(OR(J116="Fail",ISBLANK(J116)),INDEX('Issue Code Table'!C:C,MATCH(N:N,'Issue Code Table'!A:A,0)),IF(M116="Critical",6,IF(M116="Significant",5,IF(M116="Moderate",3,2))))</f>
        <v>5</v>
      </c>
    </row>
    <row r="117" spans="1:28" s="244" customFormat="1" ht="141.65" customHeight="1" x14ac:dyDescent="0.25">
      <c r="A117" s="211" t="s">
        <v>702</v>
      </c>
      <c r="B117" s="212" t="s">
        <v>245</v>
      </c>
      <c r="C117" s="212" t="s">
        <v>246</v>
      </c>
      <c r="D117" s="211" t="s">
        <v>176</v>
      </c>
      <c r="E117" s="212" t="s">
        <v>4206</v>
      </c>
      <c r="F117" s="212" t="s">
        <v>3642</v>
      </c>
      <c r="G117" s="212" t="s">
        <v>3640</v>
      </c>
      <c r="H117" s="212" t="s">
        <v>703</v>
      </c>
      <c r="I117" s="211"/>
      <c r="J117" s="213"/>
      <c r="K117" s="213" t="s">
        <v>704</v>
      </c>
      <c r="L117" s="241"/>
      <c r="M117" s="212" t="s">
        <v>180</v>
      </c>
      <c r="N117" s="212" t="s">
        <v>705</v>
      </c>
      <c r="O117" s="253" t="s">
        <v>706</v>
      </c>
      <c r="P117" s="217"/>
      <c r="Q117" s="241" t="s">
        <v>674</v>
      </c>
      <c r="R117" s="241" t="s">
        <v>707</v>
      </c>
      <c r="S117" s="212" t="s">
        <v>3642</v>
      </c>
      <c r="T117" s="212" t="s">
        <v>2737</v>
      </c>
      <c r="U117" s="212" t="s">
        <v>3641</v>
      </c>
      <c r="V117" s="212" t="s">
        <v>4694</v>
      </c>
      <c r="W117" s="219"/>
      <c r="AB117" s="221">
        <f>IF(OR(J117="Fail",ISBLANK(J117)),INDEX('Issue Code Table'!C:C,MATCH(N:N,'Issue Code Table'!A:A,0)),IF(M117="Critical",6,IF(M117="Significant",5,IF(M117="Moderate",3,2))))</f>
        <v>3</v>
      </c>
    </row>
    <row r="118" spans="1:28" s="244" customFormat="1" ht="141.65" customHeight="1" x14ac:dyDescent="0.25">
      <c r="A118" s="223" t="s">
        <v>708</v>
      </c>
      <c r="B118" s="224" t="s">
        <v>620</v>
      </c>
      <c r="C118" s="224" t="s">
        <v>621</v>
      </c>
      <c r="D118" s="223" t="s">
        <v>176</v>
      </c>
      <c r="E118" s="224" t="s">
        <v>4207</v>
      </c>
      <c r="F118" s="224" t="s">
        <v>3639</v>
      </c>
      <c r="G118" s="224" t="s">
        <v>3636</v>
      </c>
      <c r="H118" s="224" t="s">
        <v>709</v>
      </c>
      <c r="I118" s="223"/>
      <c r="J118" s="225"/>
      <c r="K118" s="225" t="s">
        <v>710</v>
      </c>
      <c r="L118" s="245"/>
      <c r="M118" s="224" t="s">
        <v>143</v>
      </c>
      <c r="N118" s="227" t="s">
        <v>711</v>
      </c>
      <c r="O118" s="228" t="s">
        <v>712</v>
      </c>
      <c r="P118" s="229"/>
      <c r="Q118" s="245" t="s">
        <v>713</v>
      </c>
      <c r="R118" s="245" t="s">
        <v>714</v>
      </c>
      <c r="S118" s="224" t="s">
        <v>3639</v>
      </c>
      <c r="T118" s="212" t="s">
        <v>3638</v>
      </c>
      <c r="U118" s="224" t="s">
        <v>3637</v>
      </c>
      <c r="V118" s="224" t="s">
        <v>4695</v>
      </c>
      <c r="W118" s="231" t="s">
        <v>191</v>
      </c>
      <c r="AB118" s="221">
        <f>IF(OR(J118="Fail",ISBLANK(J118)),INDEX('Issue Code Table'!C:C,MATCH(N:N,'Issue Code Table'!A:A,0)),IF(M118="Critical",6,IF(M118="Significant",5,IF(M118="Moderate",3,2))))</f>
        <v>5</v>
      </c>
    </row>
    <row r="119" spans="1:28" s="244" customFormat="1" ht="141.65" customHeight="1" x14ac:dyDescent="0.25">
      <c r="A119" s="211" t="s">
        <v>715</v>
      </c>
      <c r="B119" s="212" t="s">
        <v>620</v>
      </c>
      <c r="C119" s="212" t="s">
        <v>621</v>
      </c>
      <c r="D119" s="211" t="s">
        <v>176</v>
      </c>
      <c r="E119" s="212" t="s">
        <v>4208</v>
      </c>
      <c r="F119" s="212" t="s">
        <v>3635</v>
      </c>
      <c r="G119" s="212" t="s">
        <v>3632</v>
      </c>
      <c r="H119" s="212" t="s">
        <v>716</v>
      </c>
      <c r="I119" s="211"/>
      <c r="J119" s="213"/>
      <c r="K119" s="213" t="s">
        <v>717</v>
      </c>
      <c r="L119" s="241"/>
      <c r="M119" s="212" t="s">
        <v>143</v>
      </c>
      <c r="N119" s="215" t="s">
        <v>711</v>
      </c>
      <c r="O119" s="216" t="s">
        <v>712</v>
      </c>
      <c r="P119" s="217"/>
      <c r="Q119" s="241" t="s">
        <v>713</v>
      </c>
      <c r="R119" s="241" t="s">
        <v>718</v>
      </c>
      <c r="S119" s="212" t="s">
        <v>3635</v>
      </c>
      <c r="T119" s="212" t="s">
        <v>3634</v>
      </c>
      <c r="U119" s="212" t="s">
        <v>3633</v>
      </c>
      <c r="V119" s="212" t="s">
        <v>4696</v>
      </c>
      <c r="W119" s="219" t="s">
        <v>191</v>
      </c>
      <c r="AB119" s="221">
        <f>IF(OR(J119="Fail",ISBLANK(J119)),INDEX('Issue Code Table'!C:C,MATCH(N:N,'Issue Code Table'!A:A,0)),IF(M119="Critical",6,IF(M119="Significant",5,IF(M119="Moderate",3,2))))</f>
        <v>5</v>
      </c>
    </row>
    <row r="120" spans="1:28" s="244" customFormat="1" ht="141.65" customHeight="1" x14ac:dyDescent="0.25">
      <c r="A120" s="223" t="s">
        <v>719</v>
      </c>
      <c r="B120" s="224" t="s">
        <v>620</v>
      </c>
      <c r="C120" s="224" t="s">
        <v>621</v>
      </c>
      <c r="D120" s="223" t="s">
        <v>176</v>
      </c>
      <c r="E120" s="224" t="s">
        <v>4209</v>
      </c>
      <c r="F120" s="224" t="s">
        <v>3631</v>
      </c>
      <c r="G120" s="224" t="s">
        <v>3628</v>
      </c>
      <c r="H120" s="224" t="s">
        <v>720</v>
      </c>
      <c r="I120" s="223"/>
      <c r="J120" s="225"/>
      <c r="K120" s="225" t="s">
        <v>721</v>
      </c>
      <c r="L120" s="245"/>
      <c r="M120" s="224" t="s">
        <v>143</v>
      </c>
      <c r="N120" s="227" t="s">
        <v>711</v>
      </c>
      <c r="O120" s="228" t="s">
        <v>712</v>
      </c>
      <c r="P120" s="229"/>
      <c r="Q120" s="245" t="s">
        <v>713</v>
      </c>
      <c r="R120" s="245" t="s">
        <v>722</v>
      </c>
      <c r="S120" s="224" t="s">
        <v>3631</v>
      </c>
      <c r="T120" s="212" t="s">
        <v>3630</v>
      </c>
      <c r="U120" s="224" t="s">
        <v>3629</v>
      </c>
      <c r="V120" s="224" t="s">
        <v>4697</v>
      </c>
      <c r="W120" s="231" t="s">
        <v>191</v>
      </c>
      <c r="AB120" s="221">
        <f>IF(OR(J120="Fail",ISBLANK(J120)),INDEX('Issue Code Table'!C:C,MATCH(N:N,'Issue Code Table'!A:A,0)),IF(M120="Critical",6,IF(M120="Significant",5,IF(M120="Moderate",3,2))))</f>
        <v>5</v>
      </c>
    </row>
    <row r="121" spans="1:28" s="244" customFormat="1" ht="141.65" customHeight="1" x14ac:dyDescent="0.25">
      <c r="A121" s="211" t="s">
        <v>723</v>
      </c>
      <c r="B121" s="212" t="s">
        <v>620</v>
      </c>
      <c r="C121" s="212" t="s">
        <v>621</v>
      </c>
      <c r="D121" s="211" t="s">
        <v>176</v>
      </c>
      <c r="E121" s="212" t="s">
        <v>4210</v>
      </c>
      <c r="F121" s="212" t="s">
        <v>3627</v>
      </c>
      <c r="G121" s="212" t="s">
        <v>3624</v>
      </c>
      <c r="H121" s="212" t="s">
        <v>724</v>
      </c>
      <c r="I121" s="211"/>
      <c r="J121" s="213"/>
      <c r="K121" s="213" t="s">
        <v>725</v>
      </c>
      <c r="L121" s="241"/>
      <c r="M121" s="212" t="s">
        <v>143</v>
      </c>
      <c r="N121" s="215" t="s">
        <v>711</v>
      </c>
      <c r="O121" s="216" t="s">
        <v>712</v>
      </c>
      <c r="P121" s="217"/>
      <c r="Q121" s="241" t="s">
        <v>713</v>
      </c>
      <c r="R121" s="241" t="s">
        <v>726</v>
      </c>
      <c r="S121" s="212" t="s">
        <v>3627</v>
      </c>
      <c r="T121" s="212" t="s">
        <v>3626</v>
      </c>
      <c r="U121" s="212" t="s">
        <v>3625</v>
      </c>
      <c r="V121" s="212" t="s">
        <v>4698</v>
      </c>
      <c r="W121" s="219" t="s">
        <v>191</v>
      </c>
      <c r="AB121" s="221">
        <f>IF(OR(J121="Fail",ISBLANK(J121)),INDEX('Issue Code Table'!C:C,MATCH(N:N,'Issue Code Table'!A:A,0)),IF(M121="Critical",6,IF(M121="Significant",5,IF(M121="Moderate",3,2))))</f>
        <v>5</v>
      </c>
    </row>
    <row r="122" spans="1:28" s="244" customFormat="1" ht="141.65" customHeight="1" x14ac:dyDescent="0.25">
      <c r="A122" s="223" t="s">
        <v>727</v>
      </c>
      <c r="B122" s="224" t="s">
        <v>620</v>
      </c>
      <c r="C122" s="224" t="s">
        <v>621</v>
      </c>
      <c r="D122" s="223" t="s">
        <v>176</v>
      </c>
      <c r="E122" s="224" t="s">
        <v>4211</v>
      </c>
      <c r="F122" s="224" t="s">
        <v>3623</v>
      </c>
      <c r="G122" s="224" t="s">
        <v>3620</v>
      </c>
      <c r="H122" s="224" t="s">
        <v>728</v>
      </c>
      <c r="I122" s="223"/>
      <c r="J122" s="225"/>
      <c r="K122" s="225" t="s">
        <v>729</v>
      </c>
      <c r="L122" s="245"/>
      <c r="M122" s="224" t="s">
        <v>143</v>
      </c>
      <c r="N122" s="227" t="s">
        <v>711</v>
      </c>
      <c r="O122" s="228" t="s">
        <v>712</v>
      </c>
      <c r="P122" s="229"/>
      <c r="Q122" s="245" t="s">
        <v>713</v>
      </c>
      <c r="R122" s="245" t="s">
        <v>730</v>
      </c>
      <c r="S122" s="224" t="s">
        <v>3623</v>
      </c>
      <c r="T122" s="212" t="s">
        <v>3622</v>
      </c>
      <c r="U122" s="224" t="s">
        <v>3621</v>
      </c>
      <c r="V122" s="224" t="s">
        <v>4699</v>
      </c>
      <c r="W122" s="231" t="s">
        <v>191</v>
      </c>
      <c r="AB122" s="221">
        <f>IF(OR(J122="Fail",ISBLANK(J122)),INDEX('Issue Code Table'!C:C,MATCH(N:N,'Issue Code Table'!A:A,0)),IF(M122="Critical",6,IF(M122="Significant",5,IF(M122="Moderate",3,2))))</f>
        <v>5</v>
      </c>
    </row>
    <row r="123" spans="1:28" s="244" customFormat="1" ht="141.65" customHeight="1" x14ac:dyDescent="0.25">
      <c r="A123" s="211" t="s">
        <v>731</v>
      </c>
      <c r="B123" s="212" t="s">
        <v>620</v>
      </c>
      <c r="C123" s="212" t="s">
        <v>621</v>
      </c>
      <c r="D123" s="211" t="s">
        <v>176</v>
      </c>
      <c r="E123" s="212" t="s">
        <v>4212</v>
      </c>
      <c r="F123" s="212" t="s">
        <v>3619</v>
      </c>
      <c r="G123" s="212" t="s">
        <v>3616</v>
      </c>
      <c r="H123" s="212" t="s">
        <v>732</v>
      </c>
      <c r="I123" s="211"/>
      <c r="J123" s="213"/>
      <c r="K123" s="213" t="s">
        <v>733</v>
      </c>
      <c r="L123" s="241"/>
      <c r="M123" s="212" t="s">
        <v>143</v>
      </c>
      <c r="N123" s="215" t="s">
        <v>711</v>
      </c>
      <c r="O123" s="216" t="s">
        <v>712</v>
      </c>
      <c r="P123" s="217"/>
      <c r="Q123" s="241" t="s">
        <v>713</v>
      </c>
      <c r="R123" s="241" t="s">
        <v>734</v>
      </c>
      <c r="S123" s="212" t="s">
        <v>3619</v>
      </c>
      <c r="T123" s="212" t="s">
        <v>3618</v>
      </c>
      <c r="U123" s="212" t="s">
        <v>3617</v>
      </c>
      <c r="V123" s="212" t="s">
        <v>4700</v>
      </c>
      <c r="W123" s="219" t="s">
        <v>191</v>
      </c>
      <c r="AB123" s="221">
        <f>IF(OR(J123="Fail",ISBLANK(J123)),INDEX('Issue Code Table'!C:C,MATCH(N:N,'Issue Code Table'!A:A,0)),IF(M123="Critical",6,IF(M123="Significant",5,IF(M123="Moderate",3,2))))</f>
        <v>5</v>
      </c>
    </row>
    <row r="124" spans="1:28" s="244" customFormat="1" ht="141.65" customHeight="1" x14ac:dyDescent="0.25">
      <c r="A124" s="223" t="s">
        <v>735</v>
      </c>
      <c r="B124" s="224" t="s">
        <v>620</v>
      </c>
      <c r="C124" s="224" t="s">
        <v>621</v>
      </c>
      <c r="D124" s="223" t="s">
        <v>176</v>
      </c>
      <c r="E124" s="224" t="s">
        <v>4213</v>
      </c>
      <c r="F124" s="224" t="s">
        <v>3615</v>
      </c>
      <c r="G124" s="224" t="s">
        <v>3612</v>
      </c>
      <c r="H124" s="224" t="s">
        <v>736</v>
      </c>
      <c r="I124" s="223"/>
      <c r="J124" s="225"/>
      <c r="K124" s="225" t="s">
        <v>737</v>
      </c>
      <c r="L124" s="245"/>
      <c r="M124" s="224" t="s">
        <v>143</v>
      </c>
      <c r="N124" s="227" t="s">
        <v>711</v>
      </c>
      <c r="O124" s="228" t="s">
        <v>712</v>
      </c>
      <c r="P124" s="229"/>
      <c r="Q124" s="245" t="s">
        <v>713</v>
      </c>
      <c r="R124" s="245" t="s">
        <v>738</v>
      </c>
      <c r="S124" s="224" t="s">
        <v>3615</v>
      </c>
      <c r="T124" s="212" t="s">
        <v>3614</v>
      </c>
      <c r="U124" s="224" t="s">
        <v>3613</v>
      </c>
      <c r="V124" s="224" t="s">
        <v>4701</v>
      </c>
      <c r="W124" s="231" t="s">
        <v>191</v>
      </c>
      <c r="AB124" s="221">
        <f>IF(OR(J124="Fail",ISBLANK(J124)),INDEX('Issue Code Table'!C:C,MATCH(N:N,'Issue Code Table'!A:A,0)),IF(M124="Critical",6,IF(M124="Significant",5,IF(M124="Moderate",3,2))))</f>
        <v>5</v>
      </c>
    </row>
    <row r="125" spans="1:28" s="244" customFormat="1" ht="141.65" customHeight="1" x14ac:dyDescent="0.25">
      <c r="A125" s="211" t="s">
        <v>739</v>
      </c>
      <c r="B125" s="212" t="s">
        <v>620</v>
      </c>
      <c r="C125" s="212" t="s">
        <v>621</v>
      </c>
      <c r="D125" s="211" t="s">
        <v>176</v>
      </c>
      <c r="E125" s="212" t="s">
        <v>4214</v>
      </c>
      <c r="F125" s="212" t="s">
        <v>3611</v>
      </c>
      <c r="G125" s="212" t="s">
        <v>3608</v>
      </c>
      <c r="H125" s="212" t="s">
        <v>740</v>
      </c>
      <c r="I125" s="211"/>
      <c r="J125" s="213"/>
      <c r="K125" s="213" t="s">
        <v>741</v>
      </c>
      <c r="L125" s="241"/>
      <c r="M125" s="212" t="s">
        <v>143</v>
      </c>
      <c r="N125" s="215" t="s">
        <v>711</v>
      </c>
      <c r="O125" s="216" t="s">
        <v>712</v>
      </c>
      <c r="P125" s="217"/>
      <c r="Q125" s="241" t="s">
        <v>713</v>
      </c>
      <c r="R125" s="241" t="s">
        <v>742</v>
      </c>
      <c r="S125" s="212" t="s">
        <v>3611</v>
      </c>
      <c r="T125" s="212" t="s">
        <v>3610</v>
      </c>
      <c r="U125" s="212" t="s">
        <v>3609</v>
      </c>
      <c r="V125" s="212" t="s">
        <v>4702</v>
      </c>
      <c r="W125" s="219" t="s">
        <v>191</v>
      </c>
      <c r="AB125" s="221">
        <f>IF(OR(J125="Fail",ISBLANK(J125)),INDEX('Issue Code Table'!C:C,MATCH(N:N,'Issue Code Table'!A:A,0)),IF(M125="Critical",6,IF(M125="Significant",5,IF(M125="Moderate",3,2))))</f>
        <v>5</v>
      </c>
    </row>
    <row r="126" spans="1:28" s="244" customFormat="1" ht="141.65" customHeight="1" x14ac:dyDescent="0.25">
      <c r="A126" s="223" t="s">
        <v>743</v>
      </c>
      <c r="B126" s="224" t="s">
        <v>620</v>
      </c>
      <c r="C126" s="224" t="s">
        <v>621</v>
      </c>
      <c r="D126" s="223" t="s">
        <v>176</v>
      </c>
      <c r="E126" s="224" t="s">
        <v>4215</v>
      </c>
      <c r="F126" s="224" t="s">
        <v>3607</v>
      </c>
      <c r="G126" s="224" t="s">
        <v>3604</v>
      </c>
      <c r="H126" s="224" t="s">
        <v>744</v>
      </c>
      <c r="I126" s="223"/>
      <c r="J126" s="225"/>
      <c r="K126" s="225" t="s">
        <v>745</v>
      </c>
      <c r="L126" s="245"/>
      <c r="M126" s="224" t="s">
        <v>143</v>
      </c>
      <c r="N126" s="227" t="s">
        <v>711</v>
      </c>
      <c r="O126" s="228" t="s">
        <v>712</v>
      </c>
      <c r="P126" s="229"/>
      <c r="Q126" s="245" t="s">
        <v>713</v>
      </c>
      <c r="R126" s="245" t="s">
        <v>746</v>
      </c>
      <c r="S126" s="224" t="s">
        <v>3607</v>
      </c>
      <c r="T126" s="212" t="s">
        <v>3606</v>
      </c>
      <c r="U126" s="224" t="s">
        <v>3605</v>
      </c>
      <c r="V126" s="224" t="s">
        <v>4703</v>
      </c>
      <c r="W126" s="231" t="s">
        <v>191</v>
      </c>
      <c r="AB126" s="221">
        <f>IF(OR(J126="Fail",ISBLANK(J126)),INDEX('Issue Code Table'!C:C,MATCH(N:N,'Issue Code Table'!A:A,0)),IF(M126="Critical",6,IF(M126="Significant",5,IF(M126="Moderate",3,2))))</f>
        <v>5</v>
      </c>
    </row>
    <row r="127" spans="1:28" s="244" customFormat="1" ht="141.65" customHeight="1" x14ac:dyDescent="0.25">
      <c r="A127" s="211" t="s">
        <v>747</v>
      </c>
      <c r="B127" s="212" t="s">
        <v>620</v>
      </c>
      <c r="C127" s="212" t="s">
        <v>621</v>
      </c>
      <c r="D127" s="211" t="s">
        <v>176</v>
      </c>
      <c r="E127" s="212" t="s">
        <v>4216</v>
      </c>
      <c r="F127" s="212" t="s">
        <v>4565</v>
      </c>
      <c r="G127" s="212" t="s">
        <v>3601</v>
      </c>
      <c r="H127" s="212" t="s">
        <v>748</v>
      </c>
      <c r="I127" s="211"/>
      <c r="J127" s="213"/>
      <c r="K127" s="213" t="s">
        <v>749</v>
      </c>
      <c r="L127" s="241"/>
      <c r="M127" s="212" t="s">
        <v>143</v>
      </c>
      <c r="N127" s="215" t="s">
        <v>711</v>
      </c>
      <c r="O127" s="216" t="s">
        <v>712</v>
      </c>
      <c r="P127" s="217"/>
      <c r="Q127" s="241" t="s">
        <v>713</v>
      </c>
      <c r="R127" s="241" t="s">
        <v>750</v>
      </c>
      <c r="S127" s="212" t="s">
        <v>4565</v>
      </c>
      <c r="T127" s="212" t="s">
        <v>3603</v>
      </c>
      <c r="U127" s="212" t="s">
        <v>3602</v>
      </c>
      <c r="V127" s="212" t="s">
        <v>4704</v>
      </c>
      <c r="W127" s="219" t="s">
        <v>191</v>
      </c>
      <c r="AB127" s="221">
        <f>IF(OR(J127="Fail",ISBLANK(J127)),INDEX('Issue Code Table'!C:C,MATCH(N:N,'Issue Code Table'!A:A,0)),IF(M127="Critical",6,IF(M127="Significant",5,IF(M127="Moderate",3,2))))</f>
        <v>5</v>
      </c>
    </row>
    <row r="128" spans="1:28" s="244" customFormat="1" ht="141.65" customHeight="1" x14ac:dyDescent="0.25">
      <c r="A128" s="223" t="s">
        <v>751</v>
      </c>
      <c r="B128" s="224" t="s">
        <v>620</v>
      </c>
      <c r="C128" s="224" t="s">
        <v>621</v>
      </c>
      <c r="D128" s="223" t="s">
        <v>176</v>
      </c>
      <c r="E128" s="224" t="s">
        <v>4217</v>
      </c>
      <c r="F128" s="224" t="s">
        <v>3600</v>
      </c>
      <c r="G128" s="224" t="s">
        <v>3597</v>
      </c>
      <c r="H128" s="224" t="s">
        <v>752</v>
      </c>
      <c r="I128" s="223"/>
      <c r="J128" s="225"/>
      <c r="K128" s="225" t="s">
        <v>753</v>
      </c>
      <c r="L128" s="245"/>
      <c r="M128" s="224" t="s">
        <v>143</v>
      </c>
      <c r="N128" s="227" t="s">
        <v>711</v>
      </c>
      <c r="O128" s="228" t="s">
        <v>712</v>
      </c>
      <c r="P128" s="229"/>
      <c r="Q128" s="245" t="s">
        <v>713</v>
      </c>
      <c r="R128" s="245" t="s">
        <v>754</v>
      </c>
      <c r="S128" s="224" t="s">
        <v>3600</v>
      </c>
      <c r="T128" s="212" t="s">
        <v>3599</v>
      </c>
      <c r="U128" s="224" t="s">
        <v>3598</v>
      </c>
      <c r="V128" s="224" t="s">
        <v>4705</v>
      </c>
      <c r="W128" s="231" t="s">
        <v>191</v>
      </c>
      <c r="AB128" s="221">
        <f>IF(OR(J128="Fail",ISBLANK(J128)),INDEX('Issue Code Table'!C:C,MATCH(N:N,'Issue Code Table'!A:A,0)),IF(M128="Critical",6,IF(M128="Significant",5,IF(M128="Moderate",3,2))))</f>
        <v>5</v>
      </c>
    </row>
    <row r="129" spans="1:28" s="244" customFormat="1" ht="141.65" customHeight="1" x14ac:dyDescent="0.25">
      <c r="A129" s="211" t="s">
        <v>755</v>
      </c>
      <c r="B129" s="212" t="s">
        <v>620</v>
      </c>
      <c r="C129" s="212" t="s">
        <v>621</v>
      </c>
      <c r="D129" s="211" t="s">
        <v>176</v>
      </c>
      <c r="E129" s="212" t="s">
        <v>4218</v>
      </c>
      <c r="F129" s="212" t="s">
        <v>3596</v>
      </c>
      <c r="G129" s="212" t="s">
        <v>3593</v>
      </c>
      <c r="H129" s="212" t="s">
        <v>756</v>
      </c>
      <c r="I129" s="211"/>
      <c r="J129" s="213"/>
      <c r="K129" s="213" t="s">
        <v>757</v>
      </c>
      <c r="L129" s="241"/>
      <c r="M129" s="212" t="s">
        <v>143</v>
      </c>
      <c r="N129" s="215" t="s">
        <v>711</v>
      </c>
      <c r="O129" s="216" t="s">
        <v>712</v>
      </c>
      <c r="P129" s="217"/>
      <c r="Q129" s="241" t="s">
        <v>713</v>
      </c>
      <c r="R129" s="241" t="s">
        <v>758</v>
      </c>
      <c r="S129" s="212" t="s">
        <v>3596</v>
      </c>
      <c r="T129" s="212" t="s">
        <v>3595</v>
      </c>
      <c r="U129" s="212" t="s">
        <v>3594</v>
      </c>
      <c r="V129" s="212" t="s">
        <v>4706</v>
      </c>
      <c r="W129" s="219" t="s">
        <v>191</v>
      </c>
      <c r="AB129" s="221">
        <f>IF(OR(J129="Fail",ISBLANK(J129)),INDEX('Issue Code Table'!C:C,MATCH(N:N,'Issue Code Table'!A:A,0)),IF(M129="Critical",6,IF(M129="Significant",5,IF(M129="Moderate",3,2))))</f>
        <v>5</v>
      </c>
    </row>
    <row r="130" spans="1:28" s="244" customFormat="1" ht="141.65" customHeight="1" x14ac:dyDescent="0.25">
      <c r="A130" s="223" t="s">
        <v>759</v>
      </c>
      <c r="B130" s="224" t="s">
        <v>620</v>
      </c>
      <c r="C130" s="224" t="s">
        <v>621</v>
      </c>
      <c r="D130" s="223" t="s">
        <v>176</v>
      </c>
      <c r="E130" s="224" t="s">
        <v>4219</v>
      </c>
      <c r="F130" s="224" t="s">
        <v>3592</v>
      </c>
      <c r="G130" s="224" t="s">
        <v>3589</v>
      </c>
      <c r="H130" s="224" t="s">
        <v>760</v>
      </c>
      <c r="I130" s="223"/>
      <c r="J130" s="225"/>
      <c r="K130" s="225" t="s">
        <v>761</v>
      </c>
      <c r="L130" s="245"/>
      <c r="M130" s="224" t="s">
        <v>143</v>
      </c>
      <c r="N130" s="227" t="s">
        <v>711</v>
      </c>
      <c r="O130" s="228" t="s">
        <v>712</v>
      </c>
      <c r="P130" s="229"/>
      <c r="Q130" s="245" t="s">
        <v>713</v>
      </c>
      <c r="R130" s="245" t="s">
        <v>762</v>
      </c>
      <c r="S130" s="224" t="s">
        <v>3592</v>
      </c>
      <c r="T130" s="212" t="s">
        <v>3591</v>
      </c>
      <c r="U130" s="224" t="s">
        <v>3590</v>
      </c>
      <c r="V130" s="224" t="s">
        <v>4707</v>
      </c>
      <c r="W130" s="231" t="s">
        <v>191</v>
      </c>
      <c r="AB130" s="221">
        <f>IF(OR(J130="Fail",ISBLANK(J130)),INDEX('Issue Code Table'!C:C,MATCH(N:N,'Issue Code Table'!A:A,0)),IF(M130="Critical",6,IF(M130="Significant",5,IF(M130="Moderate",3,2))))</f>
        <v>5</v>
      </c>
    </row>
    <row r="131" spans="1:28" s="244" customFormat="1" ht="141.65" customHeight="1" x14ac:dyDescent="0.25">
      <c r="A131" s="211" t="s">
        <v>763</v>
      </c>
      <c r="B131" s="212" t="s">
        <v>620</v>
      </c>
      <c r="C131" s="212" t="s">
        <v>621</v>
      </c>
      <c r="D131" s="211" t="s">
        <v>176</v>
      </c>
      <c r="E131" s="212" t="s">
        <v>4220</v>
      </c>
      <c r="F131" s="212" t="s">
        <v>3588</v>
      </c>
      <c r="G131" s="212" t="s">
        <v>3585</v>
      </c>
      <c r="H131" s="212" t="s">
        <v>764</v>
      </c>
      <c r="I131" s="211"/>
      <c r="J131" s="213"/>
      <c r="K131" s="213" t="s">
        <v>765</v>
      </c>
      <c r="L131" s="241"/>
      <c r="M131" s="212" t="s">
        <v>143</v>
      </c>
      <c r="N131" s="215" t="s">
        <v>711</v>
      </c>
      <c r="O131" s="216" t="s">
        <v>712</v>
      </c>
      <c r="P131" s="217"/>
      <c r="Q131" s="241" t="s">
        <v>713</v>
      </c>
      <c r="R131" s="241" t="s">
        <v>766</v>
      </c>
      <c r="S131" s="212" t="s">
        <v>3588</v>
      </c>
      <c r="T131" s="212" t="s">
        <v>3587</v>
      </c>
      <c r="U131" s="212" t="s">
        <v>3586</v>
      </c>
      <c r="V131" s="212" t="s">
        <v>4708</v>
      </c>
      <c r="W131" s="219" t="s">
        <v>191</v>
      </c>
      <c r="AB131" s="221">
        <f>IF(OR(J131="Fail",ISBLANK(J131)),INDEX('Issue Code Table'!C:C,MATCH(N:N,'Issue Code Table'!A:A,0)),IF(M131="Critical",6,IF(M131="Significant",5,IF(M131="Moderate",3,2))))</f>
        <v>5</v>
      </c>
    </row>
    <row r="132" spans="1:28" s="244" customFormat="1" ht="141.65" customHeight="1" x14ac:dyDescent="0.25">
      <c r="A132" s="223" t="s">
        <v>767</v>
      </c>
      <c r="B132" s="224" t="s">
        <v>620</v>
      </c>
      <c r="C132" s="224" t="s">
        <v>621</v>
      </c>
      <c r="D132" s="223" t="s">
        <v>176</v>
      </c>
      <c r="E132" s="224" t="s">
        <v>4221</v>
      </c>
      <c r="F132" s="224" t="s">
        <v>3584</v>
      </c>
      <c r="G132" s="224" t="s">
        <v>3581</v>
      </c>
      <c r="H132" s="224" t="s">
        <v>768</v>
      </c>
      <c r="I132" s="223"/>
      <c r="J132" s="225"/>
      <c r="K132" s="225" t="s">
        <v>769</v>
      </c>
      <c r="L132" s="245"/>
      <c r="M132" s="224" t="s">
        <v>143</v>
      </c>
      <c r="N132" s="227" t="s">
        <v>711</v>
      </c>
      <c r="O132" s="228" t="s">
        <v>712</v>
      </c>
      <c r="P132" s="229"/>
      <c r="Q132" s="245" t="s">
        <v>713</v>
      </c>
      <c r="R132" s="245" t="s">
        <v>770</v>
      </c>
      <c r="S132" s="224" t="s">
        <v>3584</v>
      </c>
      <c r="T132" s="212" t="s">
        <v>3583</v>
      </c>
      <c r="U132" s="224" t="s">
        <v>3582</v>
      </c>
      <c r="V132" s="224" t="s">
        <v>4709</v>
      </c>
      <c r="W132" s="231" t="s">
        <v>191</v>
      </c>
      <c r="AB132" s="221">
        <f>IF(OR(J132="Fail",ISBLANK(J132)),INDEX('Issue Code Table'!C:C,MATCH(N:N,'Issue Code Table'!A:A,0)),IF(M132="Critical",6,IF(M132="Significant",5,IF(M132="Moderate",3,2))))</f>
        <v>5</v>
      </c>
    </row>
    <row r="133" spans="1:28" s="244" customFormat="1" ht="141.65" customHeight="1" x14ac:dyDescent="0.25">
      <c r="A133" s="211" t="s">
        <v>771</v>
      </c>
      <c r="B133" s="212" t="s">
        <v>620</v>
      </c>
      <c r="C133" s="212" t="s">
        <v>621</v>
      </c>
      <c r="D133" s="211" t="s">
        <v>176</v>
      </c>
      <c r="E133" s="212" t="s">
        <v>4222</v>
      </c>
      <c r="F133" s="212" t="s">
        <v>3580</v>
      </c>
      <c r="G133" s="212" t="s">
        <v>3577</v>
      </c>
      <c r="H133" s="212" t="s">
        <v>772</v>
      </c>
      <c r="I133" s="211"/>
      <c r="J133" s="213"/>
      <c r="K133" s="213" t="s">
        <v>773</v>
      </c>
      <c r="L133" s="241"/>
      <c r="M133" s="212" t="s">
        <v>143</v>
      </c>
      <c r="N133" s="215" t="s">
        <v>711</v>
      </c>
      <c r="O133" s="216" t="s">
        <v>712</v>
      </c>
      <c r="P133" s="217"/>
      <c r="Q133" s="241" t="s">
        <v>713</v>
      </c>
      <c r="R133" s="241" t="s">
        <v>774</v>
      </c>
      <c r="S133" s="212" t="s">
        <v>3580</v>
      </c>
      <c r="T133" s="212" t="s">
        <v>3579</v>
      </c>
      <c r="U133" s="212" t="s">
        <v>3578</v>
      </c>
      <c r="V133" s="212" t="s">
        <v>4710</v>
      </c>
      <c r="W133" s="219" t="s">
        <v>191</v>
      </c>
      <c r="AB133" s="221">
        <f>IF(OR(J133="Fail",ISBLANK(J133)),INDEX('Issue Code Table'!C:C,MATCH(N:N,'Issue Code Table'!A:A,0)),IF(M133="Critical",6,IF(M133="Significant",5,IF(M133="Moderate",3,2))))</f>
        <v>5</v>
      </c>
    </row>
    <row r="134" spans="1:28" s="244" customFormat="1" ht="141.65" customHeight="1" x14ac:dyDescent="0.25">
      <c r="A134" s="223" t="s">
        <v>775</v>
      </c>
      <c r="B134" s="224" t="s">
        <v>620</v>
      </c>
      <c r="C134" s="224" t="s">
        <v>621</v>
      </c>
      <c r="D134" s="223" t="s">
        <v>176</v>
      </c>
      <c r="E134" s="224" t="s">
        <v>4223</v>
      </c>
      <c r="F134" s="224" t="s">
        <v>3576</v>
      </c>
      <c r="G134" s="224" t="s">
        <v>3573</v>
      </c>
      <c r="H134" s="224" t="s">
        <v>776</v>
      </c>
      <c r="I134" s="223"/>
      <c r="J134" s="225"/>
      <c r="K134" s="225" t="s">
        <v>777</v>
      </c>
      <c r="L134" s="245"/>
      <c r="M134" s="224" t="s">
        <v>143</v>
      </c>
      <c r="N134" s="227" t="s">
        <v>711</v>
      </c>
      <c r="O134" s="228" t="s">
        <v>712</v>
      </c>
      <c r="P134" s="229"/>
      <c r="Q134" s="245" t="s">
        <v>713</v>
      </c>
      <c r="R134" s="245" t="s">
        <v>778</v>
      </c>
      <c r="S134" s="224" t="s">
        <v>3576</v>
      </c>
      <c r="T134" s="212" t="s">
        <v>3575</v>
      </c>
      <c r="U134" s="224" t="s">
        <v>3574</v>
      </c>
      <c r="V134" s="224" t="s">
        <v>4711</v>
      </c>
      <c r="W134" s="231" t="s">
        <v>191</v>
      </c>
      <c r="AB134" s="221">
        <f>IF(OR(J134="Fail",ISBLANK(J134)),INDEX('Issue Code Table'!C:C,MATCH(N:N,'Issue Code Table'!A:A,0)),IF(M134="Critical",6,IF(M134="Significant",5,IF(M134="Moderate",3,2))))</f>
        <v>5</v>
      </c>
    </row>
    <row r="135" spans="1:28" s="244" customFormat="1" ht="141.65" customHeight="1" x14ac:dyDescent="0.25">
      <c r="A135" s="211" t="s">
        <v>779</v>
      </c>
      <c r="B135" s="212" t="s">
        <v>620</v>
      </c>
      <c r="C135" s="212" t="s">
        <v>621</v>
      </c>
      <c r="D135" s="211" t="s">
        <v>176</v>
      </c>
      <c r="E135" s="212" t="s">
        <v>4224</v>
      </c>
      <c r="F135" s="212" t="s">
        <v>3572</v>
      </c>
      <c r="G135" s="212" t="s">
        <v>3569</v>
      </c>
      <c r="H135" s="212" t="s">
        <v>780</v>
      </c>
      <c r="I135" s="211"/>
      <c r="J135" s="213"/>
      <c r="K135" s="213" t="s">
        <v>781</v>
      </c>
      <c r="L135" s="241"/>
      <c r="M135" s="212" t="s">
        <v>143</v>
      </c>
      <c r="N135" s="215" t="s">
        <v>711</v>
      </c>
      <c r="O135" s="216" t="s">
        <v>712</v>
      </c>
      <c r="P135" s="217"/>
      <c r="Q135" s="241" t="s">
        <v>713</v>
      </c>
      <c r="R135" s="241" t="s">
        <v>782</v>
      </c>
      <c r="S135" s="212" t="s">
        <v>3572</v>
      </c>
      <c r="T135" s="212" t="s">
        <v>3571</v>
      </c>
      <c r="U135" s="212" t="s">
        <v>3570</v>
      </c>
      <c r="V135" s="212" t="s">
        <v>4712</v>
      </c>
      <c r="W135" s="219" t="s">
        <v>191</v>
      </c>
      <c r="AB135" s="221">
        <f>IF(OR(J135="Fail",ISBLANK(J135)),INDEX('Issue Code Table'!C:C,MATCH(N:N,'Issue Code Table'!A:A,0)),IF(M135="Critical",6,IF(M135="Significant",5,IF(M135="Moderate",3,2))))</f>
        <v>5</v>
      </c>
    </row>
    <row r="136" spans="1:28" s="244" customFormat="1" ht="141.65" customHeight="1" x14ac:dyDescent="0.25">
      <c r="A136" s="223" t="s">
        <v>783</v>
      </c>
      <c r="B136" s="224" t="s">
        <v>620</v>
      </c>
      <c r="C136" s="224" t="s">
        <v>621</v>
      </c>
      <c r="D136" s="223" t="s">
        <v>176</v>
      </c>
      <c r="E136" s="224" t="s">
        <v>4225</v>
      </c>
      <c r="F136" s="224" t="s">
        <v>3568</v>
      </c>
      <c r="G136" s="224" t="s">
        <v>3566</v>
      </c>
      <c r="H136" s="224" t="s">
        <v>784</v>
      </c>
      <c r="I136" s="223"/>
      <c r="J136" s="225"/>
      <c r="K136" s="225" t="s">
        <v>785</v>
      </c>
      <c r="L136" s="245"/>
      <c r="M136" s="224" t="s">
        <v>143</v>
      </c>
      <c r="N136" s="227" t="s">
        <v>711</v>
      </c>
      <c r="O136" s="228" t="s">
        <v>712</v>
      </c>
      <c r="P136" s="229"/>
      <c r="Q136" s="245" t="s">
        <v>713</v>
      </c>
      <c r="R136" s="245" t="s">
        <v>786</v>
      </c>
      <c r="S136" s="224" t="s">
        <v>3568</v>
      </c>
      <c r="T136" s="212" t="s">
        <v>3560</v>
      </c>
      <c r="U136" s="224" t="s">
        <v>3567</v>
      </c>
      <c r="V136" s="224" t="s">
        <v>4713</v>
      </c>
      <c r="W136" s="231" t="s">
        <v>191</v>
      </c>
      <c r="AB136" s="221">
        <f>IF(OR(J136="Fail",ISBLANK(J136)),INDEX('Issue Code Table'!C:C,MATCH(N:N,'Issue Code Table'!A:A,0)),IF(M136="Critical",6,IF(M136="Significant",5,IF(M136="Moderate",3,2))))</f>
        <v>5</v>
      </c>
    </row>
    <row r="137" spans="1:28" s="244" customFormat="1" ht="141.65" customHeight="1" x14ac:dyDescent="0.25">
      <c r="A137" s="211" t="s">
        <v>787</v>
      </c>
      <c r="B137" s="212" t="s">
        <v>620</v>
      </c>
      <c r="C137" s="212" t="s">
        <v>621</v>
      </c>
      <c r="D137" s="211" t="s">
        <v>176</v>
      </c>
      <c r="E137" s="212" t="s">
        <v>4226</v>
      </c>
      <c r="F137" s="212" t="s">
        <v>3565</v>
      </c>
      <c r="G137" s="212" t="s">
        <v>3562</v>
      </c>
      <c r="H137" s="212" t="s">
        <v>788</v>
      </c>
      <c r="I137" s="211"/>
      <c r="J137" s="213"/>
      <c r="K137" s="213" t="s">
        <v>789</v>
      </c>
      <c r="L137" s="241"/>
      <c r="M137" s="212" t="s">
        <v>143</v>
      </c>
      <c r="N137" s="215" t="s">
        <v>711</v>
      </c>
      <c r="O137" s="216" t="s">
        <v>712</v>
      </c>
      <c r="P137" s="217"/>
      <c r="Q137" s="241" t="s">
        <v>713</v>
      </c>
      <c r="R137" s="241" t="s">
        <v>790</v>
      </c>
      <c r="S137" s="212" t="s">
        <v>3565</v>
      </c>
      <c r="T137" s="212" t="s">
        <v>3564</v>
      </c>
      <c r="U137" s="212" t="s">
        <v>3563</v>
      </c>
      <c r="V137" s="212" t="s">
        <v>4714</v>
      </c>
      <c r="W137" s="219" t="s">
        <v>191</v>
      </c>
      <c r="AB137" s="221">
        <f>IF(OR(J137="Fail",ISBLANK(J137)),INDEX('Issue Code Table'!C:C,MATCH(N:N,'Issue Code Table'!A:A,0)),IF(M137="Critical",6,IF(M137="Significant",5,IF(M137="Moderate",3,2))))</f>
        <v>5</v>
      </c>
    </row>
    <row r="138" spans="1:28" s="244" customFormat="1" ht="141.65" customHeight="1" x14ac:dyDescent="0.25">
      <c r="A138" s="223" t="s">
        <v>791</v>
      </c>
      <c r="B138" s="224" t="s">
        <v>620</v>
      </c>
      <c r="C138" s="224" t="s">
        <v>621</v>
      </c>
      <c r="D138" s="223" t="s">
        <v>176</v>
      </c>
      <c r="E138" s="224" t="s">
        <v>4227</v>
      </c>
      <c r="F138" s="224" t="s">
        <v>3561</v>
      </c>
      <c r="G138" s="224" t="s">
        <v>3558</v>
      </c>
      <c r="H138" s="224" t="s">
        <v>792</v>
      </c>
      <c r="I138" s="223"/>
      <c r="J138" s="225"/>
      <c r="K138" s="225" t="s">
        <v>793</v>
      </c>
      <c r="L138" s="245"/>
      <c r="M138" s="224" t="s">
        <v>143</v>
      </c>
      <c r="N138" s="227" t="s">
        <v>711</v>
      </c>
      <c r="O138" s="228" t="s">
        <v>712</v>
      </c>
      <c r="P138" s="229"/>
      <c r="Q138" s="245" t="s">
        <v>713</v>
      </c>
      <c r="R138" s="245" t="s">
        <v>794</v>
      </c>
      <c r="S138" s="224" t="s">
        <v>3561</v>
      </c>
      <c r="T138" s="212" t="s">
        <v>3560</v>
      </c>
      <c r="U138" s="224" t="s">
        <v>3559</v>
      </c>
      <c r="V138" s="224" t="s">
        <v>4715</v>
      </c>
      <c r="W138" s="231" t="s">
        <v>191</v>
      </c>
      <c r="AB138" s="221">
        <f>IF(OR(J138="Fail",ISBLANK(J138)),INDEX('Issue Code Table'!C:C,MATCH(N:N,'Issue Code Table'!A:A,0)),IF(M138="Critical",6,IF(M138="Significant",5,IF(M138="Moderate",3,2))))</f>
        <v>5</v>
      </c>
    </row>
    <row r="139" spans="1:28" s="244" customFormat="1" ht="141.65" customHeight="1" x14ac:dyDescent="0.25">
      <c r="A139" s="211" t="s">
        <v>795</v>
      </c>
      <c r="B139" s="212" t="s">
        <v>796</v>
      </c>
      <c r="C139" s="212" t="s">
        <v>797</v>
      </c>
      <c r="D139" s="211" t="s">
        <v>176</v>
      </c>
      <c r="E139" s="212" t="s">
        <v>4228</v>
      </c>
      <c r="F139" s="212" t="s">
        <v>3541</v>
      </c>
      <c r="G139" s="212" t="s">
        <v>4074</v>
      </c>
      <c r="H139" s="212" t="s">
        <v>798</v>
      </c>
      <c r="I139" s="211"/>
      <c r="J139" s="213"/>
      <c r="K139" s="213" t="s">
        <v>799</v>
      </c>
      <c r="L139" s="241"/>
      <c r="M139" s="212" t="s">
        <v>180</v>
      </c>
      <c r="N139" s="215" t="s">
        <v>800</v>
      </c>
      <c r="O139" s="216" t="s">
        <v>801</v>
      </c>
      <c r="P139" s="217"/>
      <c r="Q139" s="241" t="s">
        <v>802</v>
      </c>
      <c r="R139" s="241" t="s">
        <v>803</v>
      </c>
      <c r="S139" s="212" t="s">
        <v>3541</v>
      </c>
      <c r="T139" s="212" t="s">
        <v>2737</v>
      </c>
      <c r="U139" s="212" t="s">
        <v>4075</v>
      </c>
      <c r="V139" s="212" t="s">
        <v>4716</v>
      </c>
      <c r="W139" s="219"/>
      <c r="AB139" s="221">
        <f>IF(OR(J139="Fail",ISBLANK(J139)),INDEX('Issue Code Table'!C:C,MATCH(N:N,'Issue Code Table'!A:A,0)),IF(M139="Critical",6,IF(M139="Significant",5,IF(M139="Moderate",3,2))))</f>
        <v>3</v>
      </c>
    </row>
    <row r="140" spans="1:28" s="244" customFormat="1" ht="141.65" customHeight="1" x14ac:dyDescent="0.25">
      <c r="A140" s="223" t="s">
        <v>804</v>
      </c>
      <c r="B140" s="224" t="s">
        <v>805</v>
      </c>
      <c r="C140" s="224" t="s">
        <v>806</v>
      </c>
      <c r="D140" s="223" t="s">
        <v>176</v>
      </c>
      <c r="E140" s="224" t="s">
        <v>4229</v>
      </c>
      <c r="F140" s="224" t="s">
        <v>3538</v>
      </c>
      <c r="G140" s="224" t="s">
        <v>4072</v>
      </c>
      <c r="H140" s="224" t="s">
        <v>807</v>
      </c>
      <c r="I140" s="223"/>
      <c r="J140" s="225"/>
      <c r="K140" s="225" t="s">
        <v>808</v>
      </c>
      <c r="L140" s="245"/>
      <c r="M140" s="224" t="s">
        <v>180</v>
      </c>
      <c r="N140" s="227" t="s">
        <v>800</v>
      </c>
      <c r="O140" s="228" t="s">
        <v>801</v>
      </c>
      <c r="P140" s="229"/>
      <c r="Q140" s="245" t="s">
        <v>802</v>
      </c>
      <c r="R140" s="245" t="s">
        <v>809</v>
      </c>
      <c r="S140" s="224" t="s">
        <v>3538</v>
      </c>
      <c r="T140" s="212" t="s">
        <v>2737</v>
      </c>
      <c r="U140" s="224" t="s">
        <v>4073</v>
      </c>
      <c r="V140" s="224" t="s">
        <v>4717</v>
      </c>
      <c r="W140" s="231"/>
      <c r="AB140" s="221">
        <f>IF(OR(J140="Fail",ISBLANK(J140)),INDEX('Issue Code Table'!C:C,MATCH(N:N,'Issue Code Table'!A:A,0)),IF(M140="Critical",6,IF(M140="Significant",5,IF(M140="Moderate",3,2))))</f>
        <v>3</v>
      </c>
    </row>
    <row r="141" spans="1:28" s="244" customFormat="1" ht="141.65" customHeight="1" x14ac:dyDescent="0.25">
      <c r="A141" s="223" t="s">
        <v>811</v>
      </c>
      <c r="B141" s="224" t="s">
        <v>4479</v>
      </c>
      <c r="C141" s="224" t="s">
        <v>4480</v>
      </c>
      <c r="D141" s="223" t="s">
        <v>176</v>
      </c>
      <c r="E141" s="224" t="s">
        <v>4230</v>
      </c>
      <c r="F141" s="224" t="s">
        <v>4071</v>
      </c>
      <c r="G141" s="224" t="s">
        <v>4069</v>
      </c>
      <c r="H141" s="224" t="s">
        <v>814</v>
      </c>
      <c r="I141" s="223"/>
      <c r="J141" s="225"/>
      <c r="K141" s="225" t="s">
        <v>815</v>
      </c>
      <c r="L141" s="245"/>
      <c r="M141" s="224" t="s">
        <v>180</v>
      </c>
      <c r="N141" s="227" t="s">
        <v>800</v>
      </c>
      <c r="O141" s="228" t="s">
        <v>801</v>
      </c>
      <c r="P141" s="229"/>
      <c r="Q141" s="245" t="s">
        <v>802</v>
      </c>
      <c r="R141" s="245" t="s">
        <v>810</v>
      </c>
      <c r="S141" s="224" t="s">
        <v>4071</v>
      </c>
      <c r="T141" s="212" t="s">
        <v>3534</v>
      </c>
      <c r="U141" s="224" t="s">
        <v>4070</v>
      </c>
      <c r="V141" s="224" t="s">
        <v>4718</v>
      </c>
      <c r="W141" s="231"/>
      <c r="AB141" s="221">
        <f>IF(OR(J141="Fail",ISBLANK(J141)),INDEX('Issue Code Table'!C:C,MATCH(N:N,'Issue Code Table'!A:A,0)),IF(M141="Critical",6,IF(M141="Significant",5,IF(M141="Moderate",3,2))))</f>
        <v>3</v>
      </c>
    </row>
    <row r="142" spans="1:28" s="244" customFormat="1" ht="176.25" customHeight="1" x14ac:dyDescent="0.25">
      <c r="A142" s="211" t="s">
        <v>817</v>
      </c>
      <c r="B142" s="212" t="s">
        <v>822</v>
      </c>
      <c r="C142" s="212" t="s">
        <v>823</v>
      </c>
      <c r="D142" s="211" t="s">
        <v>176</v>
      </c>
      <c r="E142" s="212" t="s">
        <v>4231</v>
      </c>
      <c r="F142" s="212" t="s">
        <v>4068</v>
      </c>
      <c r="G142" s="212" t="s">
        <v>4066</v>
      </c>
      <c r="H142" s="212" t="s">
        <v>818</v>
      </c>
      <c r="I142" s="211"/>
      <c r="J142" s="213"/>
      <c r="K142" s="213" t="s">
        <v>819</v>
      </c>
      <c r="L142" s="215"/>
      <c r="M142" s="212" t="s">
        <v>180</v>
      </c>
      <c r="N142" s="215" t="s">
        <v>800</v>
      </c>
      <c r="O142" s="216" t="s">
        <v>801</v>
      </c>
      <c r="P142" s="217"/>
      <c r="Q142" s="241" t="s">
        <v>802</v>
      </c>
      <c r="R142" s="241" t="s">
        <v>816</v>
      </c>
      <c r="S142" s="212" t="s">
        <v>4068</v>
      </c>
      <c r="T142" s="212" t="s">
        <v>3522</v>
      </c>
      <c r="U142" s="212" t="s">
        <v>4067</v>
      </c>
      <c r="V142" s="212" t="s">
        <v>4719</v>
      </c>
      <c r="W142" s="219"/>
      <c r="AB142" s="221">
        <f>IF(OR(J142="Fail",ISBLANK(J142)),INDEX('Issue Code Table'!C:C,MATCH(N:N,'Issue Code Table'!A:A,0)),IF(M142="Critical",6,IF(M142="Significant",5,IF(M142="Moderate",3,2))))</f>
        <v>3</v>
      </c>
    </row>
    <row r="143" spans="1:28" s="244" customFormat="1" ht="141.65" customHeight="1" x14ac:dyDescent="0.25">
      <c r="A143" s="223" t="s">
        <v>821</v>
      </c>
      <c r="B143" s="248" t="s">
        <v>822</v>
      </c>
      <c r="C143" s="248" t="s">
        <v>823</v>
      </c>
      <c r="D143" s="223" t="s">
        <v>176</v>
      </c>
      <c r="E143" s="224" t="s">
        <v>4232</v>
      </c>
      <c r="F143" s="224" t="s">
        <v>3519</v>
      </c>
      <c r="G143" s="224" t="s">
        <v>4064</v>
      </c>
      <c r="H143" s="224" t="s">
        <v>824</v>
      </c>
      <c r="I143" s="223"/>
      <c r="J143" s="225"/>
      <c r="K143" s="225" t="s">
        <v>825</v>
      </c>
      <c r="L143" s="227"/>
      <c r="M143" s="224" t="s">
        <v>296</v>
      </c>
      <c r="N143" s="227" t="s">
        <v>826</v>
      </c>
      <c r="O143" s="228" t="s">
        <v>827</v>
      </c>
      <c r="P143" s="229"/>
      <c r="Q143" s="245" t="s">
        <v>802</v>
      </c>
      <c r="R143" s="245" t="s">
        <v>820</v>
      </c>
      <c r="S143" s="224" t="s">
        <v>3519</v>
      </c>
      <c r="T143" s="212" t="s">
        <v>3518</v>
      </c>
      <c r="U143" s="224" t="s">
        <v>4065</v>
      </c>
      <c r="V143" s="224" t="s">
        <v>4720</v>
      </c>
      <c r="W143" s="231"/>
      <c r="AB143" s="221">
        <f>IF(OR(J143="Fail",ISBLANK(J143)),INDEX('Issue Code Table'!C:C,MATCH(N:N,'Issue Code Table'!A:A,0)),IF(M143="Critical",6,IF(M143="Significant",5,IF(M143="Moderate",3,2))))</f>
        <v>2</v>
      </c>
    </row>
    <row r="144" spans="1:28" s="244" customFormat="1" ht="141.65" customHeight="1" x14ac:dyDescent="0.25">
      <c r="A144" s="211" t="s">
        <v>829</v>
      </c>
      <c r="B144" s="212" t="s">
        <v>962</v>
      </c>
      <c r="C144" s="212" t="s">
        <v>963</v>
      </c>
      <c r="D144" s="211" t="s">
        <v>176</v>
      </c>
      <c r="E144" s="212" t="s">
        <v>4233</v>
      </c>
      <c r="F144" s="212" t="s">
        <v>3515</v>
      </c>
      <c r="G144" s="212" t="s">
        <v>4062</v>
      </c>
      <c r="H144" s="212" t="s">
        <v>830</v>
      </c>
      <c r="I144" s="211"/>
      <c r="J144" s="213"/>
      <c r="K144" s="213" t="s">
        <v>831</v>
      </c>
      <c r="L144" s="215"/>
      <c r="M144" s="212" t="s">
        <v>180</v>
      </c>
      <c r="N144" s="215" t="s">
        <v>448</v>
      </c>
      <c r="O144" s="216" t="s">
        <v>449</v>
      </c>
      <c r="P144" s="217"/>
      <c r="Q144" s="241" t="s">
        <v>802</v>
      </c>
      <c r="R144" s="241" t="s">
        <v>828</v>
      </c>
      <c r="S144" s="212" t="s">
        <v>3515</v>
      </c>
      <c r="T144" s="212" t="s">
        <v>3514</v>
      </c>
      <c r="U144" s="212" t="s">
        <v>4063</v>
      </c>
      <c r="V144" s="212" t="s">
        <v>4721</v>
      </c>
      <c r="W144" s="219"/>
      <c r="AB144" s="221">
        <f>IF(OR(J144="Fail",ISBLANK(J144)),INDEX('Issue Code Table'!C:C,MATCH(N:N,'Issue Code Table'!A:A,0)),IF(M144="Critical",6,IF(M144="Significant",5,IF(M144="Moderate",3,2))))</f>
        <v>5</v>
      </c>
    </row>
    <row r="145" spans="1:28" s="244" customFormat="1" ht="141.65" customHeight="1" x14ac:dyDescent="0.25">
      <c r="A145" s="223" t="s">
        <v>833</v>
      </c>
      <c r="B145" s="224" t="s">
        <v>962</v>
      </c>
      <c r="C145" s="224" t="s">
        <v>963</v>
      </c>
      <c r="D145" s="223" t="s">
        <v>176</v>
      </c>
      <c r="E145" s="224" t="s">
        <v>4234</v>
      </c>
      <c r="F145" s="224" t="s">
        <v>3511</v>
      </c>
      <c r="G145" s="224" t="s">
        <v>4060</v>
      </c>
      <c r="H145" s="224" t="s">
        <v>834</v>
      </c>
      <c r="I145" s="223"/>
      <c r="J145" s="225"/>
      <c r="K145" s="225" t="s">
        <v>835</v>
      </c>
      <c r="L145" s="227"/>
      <c r="M145" s="224" t="s">
        <v>180</v>
      </c>
      <c r="N145" s="227" t="s">
        <v>836</v>
      </c>
      <c r="O145" s="228" t="s">
        <v>837</v>
      </c>
      <c r="P145" s="229"/>
      <c r="Q145" s="245" t="s">
        <v>802</v>
      </c>
      <c r="R145" s="245" t="s">
        <v>832</v>
      </c>
      <c r="S145" s="224" t="s">
        <v>3511</v>
      </c>
      <c r="T145" s="212" t="s">
        <v>3510</v>
      </c>
      <c r="U145" s="224" t="s">
        <v>4061</v>
      </c>
      <c r="V145" s="224" t="s">
        <v>4722</v>
      </c>
      <c r="W145" s="231"/>
      <c r="AB145" s="221">
        <f>IF(OR(J145="Fail",ISBLANK(J145)),INDEX('Issue Code Table'!C:C,MATCH(N:N,'Issue Code Table'!A:A,0)),IF(M145="Critical",6,IF(M145="Significant",5,IF(M145="Moderate",3,2))))</f>
        <v>5</v>
      </c>
    </row>
    <row r="146" spans="1:28" s="244" customFormat="1" ht="141.65" customHeight="1" x14ac:dyDescent="0.25">
      <c r="A146" s="211" t="s">
        <v>838</v>
      </c>
      <c r="B146" s="212" t="s">
        <v>805</v>
      </c>
      <c r="C146" s="212" t="s">
        <v>806</v>
      </c>
      <c r="D146" s="211" t="s">
        <v>176</v>
      </c>
      <c r="E146" s="212" t="s">
        <v>4235</v>
      </c>
      <c r="F146" s="212" t="s">
        <v>3541</v>
      </c>
      <c r="G146" s="212" t="s">
        <v>3556</v>
      </c>
      <c r="H146" s="212" t="s">
        <v>839</v>
      </c>
      <c r="I146" s="211"/>
      <c r="J146" s="213"/>
      <c r="K146" s="213" t="s">
        <v>840</v>
      </c>
      <c r="L146" s="215"/>
      <c r="M146" s="212" t="s">
        <v>180</v>
      </c>
      <c r="N146" s="215" t="s">
        <v>800</v>
      </c>
      <c r="O146" s="216" t="s">
        <v>801</v>
      </c>
      <c r="P146" s="217"/>
      <c r="Q146" s="241" t="s">
        <v>841</v>
      </c>
      <c r="R146" s="241" t="s">
        <v>842</v>
      </c>
      <c r="S146" s="212" t="s">
        <v>3541</v>
      </c>
      <c r="T146" s="212" t="s">
        <v>2737</v>
      </c>
      <c r="U146" s="212" t="s">
        <v>3557</v>
      </c>
      <c r="V146" s="212" t="s">
        <v>4723</v>
      </c>
      <c r="W146" s="219"/>
      <c r="AB146" s="221">
        <f>IF(OR(J146="Fail",ISBLANK(J146)),INDEX('Issue Code Table'!C:C,MATCH(N:N,'Issue Code Table'!A:A,0)),IF(M146="Critical",6,IF(M146="Significant",5,IF(M146="Moderate",3,2))))</f>
        <v>3</v>
      </c>
    </row>
    <row r="147" spans="1:28" s="244" customFormat="1" ht="141.65" customHeight="1" x14ac:dyDescent="0.25">
      <c r="A147" s="223" t="s">
        <v>843</v>
      </c>
      <c r="B147" s="224" t="s">
        <v>805</v>
      </c>
      <c r="C147" s="224" t="s">
        <v>806</v>
      </c>
      <c r="D147" s="223" t="s">
        <v>176</v>
      </c>
      <c r="E147" s="224" t="s">
        <v>4236</v>
      </c>
      <c r="F147" s="224" t="s">
        <v>3538</v>
      </c>
      <c r="G147" s="224" t="s">
        <v>3554</v>
      </c>
      <c r="H147" s="224" t="s">
        <v>844</v>
      </c>
      <c r="I147" s="223"/>
      <c r="J147" s="225"/>
      <c r="K147" s="225" t="s">
        <v>845</v>
      </c>
      <c r="L147" s="227"/>
      <c r="M147" s="224" t="s">
        <v>180</v>
      </c>
      <c r="N147" s="227" t="s">
        <v>800</v>
      </c>
      <c r="O147" s="228" t="s">
        <v>801</v>
      </c>
      <c r="P147" s="229"/>
      <c r="Q147" s="245" t="s">
        <v>841</v>
      </c>
      <c r="R147" s="245" t="s">
        <v>846</v>
      </c>
      <c r="S147" s="224" t="s">
        <v>3538</v>
      </c>
      <c r="T147" s="212" t="s">
        <v>2737</v>
      </c>
      <c r="U147" s="224" t="s">
        <v>3555</v>
      </c>
      <c r="V147" s="224" t="s">
        <v>4724</v>
      </c>
      <c r="W147" s="231"/>
      <c r="AB147" s="221">
        <f>IF(OR(J147="Fail",ISBLANK(J147)),INDEX('Issue Code Table'!C:C,MATCH(N:N,'Issue Code Table'!A:A,0)),IF(M147="Critical",6,IF(M147="Significant",5,IF(M147="Moderate",3,2))))</f>
        <v>3</v>
      </c>
    </row>
    <row r="148" spans="1:28" s="244" customFormat="1" ht="141.65" customHeight="1" x14ac:dyDescent="0.25">
      <c r="A148" s="211" t="s">
        <v>848</v>
      </c>
      <c r="B148" s="212" t="s">
        <v>4479</v>
      </c>
      <c r="C148" s="212" t="s">
        <v>4480</v>
      </c>
      <c r="D148" s="211" t="s">
        <v>176</v>
      </c>
      <c r="E148" s="212" t="s">
        <v>4237</v>
      </c>
      <c r="F148" s="212" t="s">
        <v>3553</v>
      </c>
      <c r="G148" s="212" t="s">
        <v>3551</v>
      </c>
      <c r="H148" s="212" t="s">
        <v>849</v>
      </c>
      <c r="I148" s="211"/>
      <c r="J148" s="213"/>
      <c r="K148" s="213" t="s">
        <v>850</v>
      </c>
      <c r="L148" s="215"/>
      <c r="M148" s="212" t="s">
        <v>180</v>
      </c>
      <c r="N148" s="215" t="s">
        <v>705</v>
      </c>
      <c r="O148" s="216" t="s">
        <v>706</v>
      </c>
      <c r="P148" s="217"/>
      <c r="Q148" s="241" t="s">
        <v>841</v>
      </c>
      <c r="R148" s="241" t="s">
        <v>847</v>
      </c>
      <c r="S148" s="212" t="s">
        <v>3553</v>
      </c>
      <c r="T148" s="212" t="s">
        <v>3534</v>
      </c>
      <c r="U148" s="212" t="s">
        <v>3552</v>
      </c>
      <c r="V148" s="212" t="s">
        <v>4725</v>
      </c>
      <c r="W148" s="219"/>
      <c r="AB148" s="221">
        <f>IF(OR(J148="Fail",ISBLANK(J148)),INDEX('Issue Code Table'!C:C,MATCH(N:N,'Issue Code Table'!A:A,0)),IF(M148="Critical",6,IF(M148="Significant",5,IF(M148="Moderate",3,2))))</f>
        <v>3</v>
      </c>
    </row>
    <row r="149" spans="1:28" s="244" customFormat="1" ht="141.65" customHeight="1" x14ac:dyDescent="0.25">
      <c r="A149" s="223" t="s">
        <v>852</v>
      </c>
      <c r="B149" s="224" t="s">
        <v>822</v>
      </c>
      <c r="C149" s="224" t="s">
        <v>823</v>
      </c>
      <c r="D149" s="223" t="s">
        <v>176</v>
      </c>
      <c r="E149" s="224" t="s">
        <v>4238</v>
      </c>
      <c r="F149" s="224" t="s">
        <v>3550</v>
      </c>
      <c r="G149" s="224" t="s">
        <v>3548</v>
      </c>
      <c r="H149" s="224" t="s">
        <v>853</v>
      </c>
      <c r="I149" s="223"/>
      <c r="J149" s="225"/>
      <c r="K149" s="225" t="s">
        <v>854</v>
      </c>
      <c r="L149" s="227"/>
      <c r="M149" s="224" t="s">
        <v>180</v>
      </c>
      <c r="N149" s="227" t="s">
        <v>855</v>
      </c>
      <c r="O149" s="228" t="s">
        <v>856</v>
      </c>
      <c r="P149" s="229"/>
      <c r="Q149" s="245" t="s">
        <v>841</v>
      </c>
      <c r="R149" s="245" t="s">
        <v>851</v>
      </c>
      <c r="S149" s="224" t="s">
        <v>3550</v>
      </c>
      <c r="T149" s="212" t="s">
        <v>3522</v>
      </c>
      <c r="U149" s="224" t="s">
        <v>3549</v>
      </c>
      <c r="V149" s="224" t="s">
        <v>4726</v>
      </c>
      <c r="W149" s="231"/>
      <c r="AB149" s="221">
        <f>IF(OR(J149="Fail",ISBLANK(J149)),INDEX('Issue Code Table'!C:C,MATCH(N:N,'Issue Code Table'!A:A,0)),IF(M149="Critical",6,IF(M149="Significant",5,IF(M149="Moderate",3,2))))</f>
        <v>3</v>
      </c>
    </row>
    <row r="150" spans="1:28" s="244" customFormat="1" ht="141.65" customHeight="1" x14ac:dyDescent="0.25">
      <c r="A150" s="211" t="s">
        <v>858</v>
      </c>
      <c r="B150" s="212" t="s">
        <v>822</v>
      </c>
      <c r="C150" s="212" t="s">
        <v>823</v>
      </c>
      <c r="D150" s="211" t="s">
        <v>176</v>
      </c>
      <c r="E150" s="212" t="s">
        <v>4239</v>
      </c>
      <c r="F150" s="212" t="s">
        <v>3519</v>
      </c>
      <c r="G150" s="212" t="s">
        <v>3546</v>
      </c>
      <c r="H150" s="212" t="s">
        <v>859</v>
      </c>
      <c r="I150" s="211"/>
      <c r="J150" s="213"/>
      <c r="K150" s="213" t="s">
        <v>860</v>
      </c>
      <c r="L150" s="215"/>
      <c r="M150" s="212" t="s">
        <v>296</v>
      </c>
      <c r="N150" s="215" t="s">
        <v>826</v>
      </c>
      <c r="O150" s="216" t="s">
        <v>827</v>
      </c>
      <c r="P150" s="217"/>
      <c r="Q150" s="241" t="s">
        <v>841</v>
      </c>
      <c r="R150" s="241" t="s">
        <v>857</v>
      </c>
      <c r="S150" s="212" t="s">
        <v>3519</v>
      </c>
      <c r="T150" s="212" t="s">
        <v>3518</v>
      </c>
      <c r="U150" s="212" t="s">
        <v>3547</v>
      </c>
      <c r="V150" s="212" t="s">
        <v>4727</v>
      </c>
      <c r="W150" s="219"/>
      <c r="AB150" s="221">
        <f>IF(OR(J150="Fail",ISBLANK(J150)),INDEX('Issue Code Table'!C:C,MATCH(N:N,'Issue Code Table'!A:A,0)),IF(M150="Critical",6,IF(M150="Significant",5,IF(M150="Moderate",3,2))))</f>
        <v>2</v>
      </c>
    </row>
    <row r="151" spans="1:28" s="244" customFormat="1" ht="141.65" customHeight="1" x14ac:dyDescent="0.25">
      <c r="A151" s="223" t="s">
        <v>862</v>
      </c>
      <c r="B151" s="224" t="s">
        <v>962</v>
      </c>
      <c r="C151" s="224" t="s">
        <v>963</v>
      </c>
      <c r="D151" s="223" t="s">
        <v>176</v>
      </c>
      <c r="E151" s="224" t="s">
        <v>4240</v>
      </c>
      <c r="F151" s="224" t="s">
        <v>3515</v>
      </c>
      <c r="G151" s="224" t="s">
        <v>3544</v>
      </c>
      <c r="H151" s="224" t="s">
        <v>863</v>
      </c>
      <c r="I151" s="223"/>
      <c r="J151" s="225"/>
      <c r="K151" s="225" t="s">
        <v>864</v>
      </c>
      <c r="L151" s="227"/>
      <c r="M151" s="224" t="s">
        <v>143</v>
      </c>
      <c r="N151" s="227" t="s">
        <v>448</v>
      </c>
      <c r="O151" s="228" t="s">
        <v>449</v>
      </c>
      <c r="P151" s="229"/>
      <c r="Q151" s="245" t="s">
        <v>841</v>
      </c>
      <c r="R151" s="245" t="s">
        <v>861</v>
      </c>
      <c r="S151" s="224" t="s">
        <v>3515</v>
      </c>
      <c r="T151" s="212" t="s">
        <v>3514</v>
      </c>
      <c r="U151" s="224" t="s">
        <v>3545</v>
      </c>
      <c r="V151" s="224" t="s">
        <v>4728</v>
      </c>
      <c r="W151" s="231" t="s">
        <v>191</v>
      </c>
      <c r="AB151" s="221">
        <f>IF(OR(J151="Fail",ISBLANK(J151)),INDEX('Issue Code Table'!C:C,MATCH(N:N,'Issue Code Table'!A:A,0)),IF(M151="Critical",6,IF(M151="Significant",5,IF(M151="Moderate",3,2))))</f>
        <v>5</v>
      </c>
    </row>
    <row r="152" spans="1:28" s="244" customFormat="1" ht="141.65" customHeight="1" x14ac:dyDescent="0.25">
      <c r="A152" s="211" t="s">
        <v>866</v>
      </c>
      <c r="B152" s="212" t="s">
        <v>962</v>
      </c>
      <c r="C152" s="212" t="s">
        <v>963</v>
      </c>
      <c r="D152" s="211" t="s">
        <v>176</v>
      </c>
      <c r="E152" s="212" t="s">
        <v>4241</v>
      </c>
      <c r="F152" s="212" t="s">
        <v>3511</v>
      </c>
      <c r="G152" s="212" t="s">
        <v>3542</v>
      </c>
      <c r="H152" s="212" t="s">
        <v>867</v>
      </c>
      <c r="I152" s="211"/>
      <c r="J152" s="213"/>
      <c r="K152" s="213" t="s">
        <v>868</v>
      </c>
      <c r="L152" s="215"/>
      <c r="M152" s="212" t="s">
        <v>180</v>
      </c>
      <c r="N152" s="215" t="s">
        <v>836</v>
      </c>
      <c r="O152" s="216" t="s">
        <v>837</v>
      </c>
      <c r="P152" s="217"/>
      <c r="Q152" s="241" t="s">
        <v>841</v>
      </c>
      <c r="R152" s="241" t="s">
        <v>865</v>
      </c>
      <c r="S152" s="212" t="s">
        <v>3511</v>
      </c>
      <c r="T152" s="212" t="s">
        <v>3510</v>
      </c>
      <c r="U152" s="212" t="s">
        <v>3543</v>
      </c>
      <c r="V152" s="212" t="s">
        <v>4729</v>
      </c>
      <c r="W152" s="219"/>
      <c r="AB152" s="221">
        <f>IF(OR(J152="Fail",ISBLANK(J152)),INDEX('Issue Code Table'!C:C,MATCH(N:N,'Issue Code Table'!A:A,0)),IF(M152="Critical",6,IF(M152="Significant",5,IF(M152="Moderate",3,2))))</f>
        <v>5</v>
      </c>
    </row>
    <row r="153" spans="1:28" s="244" customFormat="1" ht="141.65" customHeight="1" x14ac:dyDescent="0.25">
      <c r="A153" s="223" t="s">
        <v>869</v>
      </c>
      <c r="B153" s="224" t="s">
        <v>805</v>
      </c>
      <c r="C153" s="224" t="s">
        <v>806</v>
      </c>
      <c r="D153" s="223" t="s">
        <v>176</v>
      </c>
      <c r="E153" s="224" t="s">
        <v>4242</v>
      </c>
      <c r="F153" s="224" t="s">
        <v>3541</v>
      </c>
      <c r="G153" s="224" t="s">
        <v>3539</v>
      </c>
      <c r="H153" s="224" t="s">
        <v>870</v>
      </c>
      <c r="I153" s="223"/>
      <c r="J153" s="225"/>
      <c r="K153" s="225" t="s">
        <v>871</v>
      </c>
      <c r="L153" s="227"/>
      <c r="M153" s="224" t="s">
        <v>180</v>
      </c>
      <c r="N153" s="227" t="s">
        <v>800</v>
      </c>
      <c r="O153" s="228" t="s">
        <v>801</v>
      </c>
      <c r="P153" s="229"/>
      <c r="Q153" s="245" t="s">
        <v>872</v>
      </c>
      <c r="R153" s="245" t="s">
        <v>873</v>
      </c>
      <c r="S153" s="224" t="s">
        <v>3541</v>
      </c>
      <c r="T153" s="212" t="s">
        <v>2737</v>
      </c>
      <c r="U153" s="224" t="s">
        <v>3540</v>
      </c>
      <c r="V153" s="224" t="s">
        <v>4730</v>
      </c>
      <c r="W153" s="231"/>
      <c r="AB153" s="221">
        <f>IF(OR(J153="Fail",ISBLANK(J153)),INDEX('Issue Code Table'!C:C,MATCH(N:N,'Issue Code Table'!A:A,0)),IF(M153="Critical",6,IF(M153="Significant",5,IF(M153="Moderate",3,2))))</f>
        <v>3</v>
      </c>
    </row>
    <row r="154" spans="1:28" s="244" customFormat="1" ht="141.65" customHeight="1" x14ac:dyDescent="0.25">
      <c r="A154" s="211" t="s">
        <v>874</v>
      </c>
      <c r="B154" s="212" t="s">
        <v>805</v>
      </c>
      <c r="C154" s="212" t="s">
        <v>806</v>
      </c>
      <c r="D154" s="211" t="s">
        <v>176</v>
      </c>
      <c r="E154" s="212" t="s">
        <v>4243</v>
      </c>
      <c r="F154" s="212" t="s">
        <v>3538</v>
      </c>
      <c r="G154" s="212" t="s">
        <v>3536</v>
      </c>
      <c r="H154" s="212" t="s">
        <v>875</v>
      </c>
      <c r="I154" s="211"/>
      <c r="J154" s="213"/>
      <c r="K154" s="213" t="s">
        <v>876</v>
      </c>
      <c r="L154" s="215"/>
      <c r="M154" s="212" t="s">
        <v>180</v>
      </c>
      <c r="N154" s="215" t="s">
        <v>800</v>
      </c>
      <c r="O154" s="216" t="s">
        <v>801</v>
      </c>
      <c r="P154" s="217"/>
      <c r="Q154" s="241" t="s">
        <v>872</v>
      </c>
      <c r="R154" s="241" t="s">
        <v>877</v>
      </c>
      <c r="S154" s="212" t="s">
        <v>3538</v>
      </c>
      <c r="T154" s="212" t="s">
        <v>2737</v>
      </c>
      <c r="U154" s="212" t="s">
        <v>3537</v>
      </c>
      <c r="V154" s="212" t="s">
        <v>4731</v>
      </c>
      <c r="W154" s="219"/>
      <c r="AB154" s="221">
        <f>IF(OR(J154="Fail",ISBLANK(J154)),INDEX('Issue Code Table'!C:C,MATCH(N:N,'Issue Code Table'!A:A,0)),IF(M154="Critical",6,IF(M154="Significant",5,IF(M154="Moderate",3,2))))</f>
        <v>3</v>
      </c>
    </row>
    <row r="155" spans="1:28" s="244" customFormat="1" ht="141.65" customHeight="1" x14ac:dyDescent="0.25">
      <c r="A155" s="223" t="s">
        <v>879</v>
      </c>
      <c r="B155" s="224" t="s">
        <v>4479</v>
      </c>
      <c r="C155" s="224" t="s">
        <v>4480</v>
      </c>
      <c r="D155" s="223" t="s">
        <v>176</v>
      </c>
      <c r="E155" s="224" t="s">
        <v>4244</v>
      </c>
      <c r="F155" s="224" t="s">
        <v>3535</v>
      </c>
      <c r="G155" s="224" t="s">
        <v>3532</v>
      </c>
      <c r="H155" s="224" t="s">
        <v>880</v>
      </c>
      <c r="I155" s="223"/>
      <c r="J155" s="225"/>
      <c r="K155" s="225" t="s">
        <v>881</v>
      </c>
      <c r="L155" s="227"/>
      <c r="M155" s="224" t="s">
        <v>180</v>
      </c>
      <c r="N155" s="227" t="s">
        <v>705</v>
      </c>
      <c r="O155" s="228" t="s">
        <v>706</v>
      </c>
      <c r="P155" s="229"/>
      <c r="Q155" s="245" t="s">
        <v>872</v>
      </c>
      <c r="R155" s="245" t="s">
        <v>878</v>
      </c>
      <c r="S155" s="224" t="s">
        <v>3535</v>
      </c>
      <c r="T155" s="212" t="s">
        <v>3534</v>
      </c>
      <c r="U155" s="224" t="s">
        <v>3533</v>
      </c>
      <c r="V155" s="224" t="s">
        <v>4732</v>
      </c>
      <c r="W155" s="231"/>
      <c r="AB155" s="221">
        <f>IF(OR(J155="Fail",ISBLANK(J155)),INDEX('Issue Code Table'!C:C,MATCH(N:N,'Issue Code Table'!A:A,0)),IF(M155="Critical",6,IF(M155="Significant",5,IF(M155="Moderate",3,2))))</f>
        <v>3</v>
      </c>
    </row>
    <row r="156" spans="1:28" s="244" customFormat="1" ht="141.65" customHeight="1" x14ac:dyDescent="0.25">
      <c r="A156" s="211" t="s">
        <v>883</v>
      </c>
      <c r="B156" s="212" t="s">
        <v>805</v>
      </c>
      <c r="C156" s="212" t="s">
        <v>806</v>
      </c>
      <c r="D156" s="211" t="s">
        <v>176</v>
      </c>
      <c r="E156" s="212" t="s">
        <v>4245</v>
      </c>
      <c r="F156" s="212" t="s">
        <v>3531</v>
      </c>
      <c r="G156" s="212" t="s">
        <v>3528</v>
      </c>
      <c r="H156" s="212" t="s">
        <v>884</v>
      </c>
      <c r="I156" s="232"/>
      <c r="J156" s="213"/>
      <c r="K156" s="213" t="s">
        <v>885</v>
      </c>
      <c r="L156" s="263"/>
      <c r="M156" s="212" t="s">
        <v>180</v>
      </c>
      <c r="N156" s="215" t="s">
        <v>800</v>
      </c>
      <c r="O156" s="216" t="s">
        <v>886</v>
      </c>
      <c r="P156" s="217"/>
      <c r="Q156" s="241" t="s">
        <v>872</v>
      </c>
      <c r="R156" s="241" t="s">
        <v>882</v>
      </c>
      <c r="S156" s="212" t="s">
        <v>3531</v>
      </c>
      <c r="T156" s="212" t="s">
        <v>3530</v>
      </c>
      <c r="U156" s="212" t="s">
        <v>3529</v>
      </c>
      <c r="V156" s="212" t="s">
        <v>4733</v>
      </c>
      <c r="W156" s="219"/>
      <c r="AB156" s="221">
        <f>IF(OR(J156="Fail",ISBLANK(J156)),INDEX('Issue Code Table'!C:C,MATCH(N:N,'Issue Code Table'!A:A,0)),IF(M156="Critical",6,IF(M156="Significant",5,IF(M156="Moderate",3,2))))</f>
        <v>3</v>
      </c>
    </row>
    <row r="157" spans="1:28" s="244" customFormat="1" ht="141.65" customHeight="1" x14ac:dyDescent="0.25">
      <c r="A157" s="223" t="s">
        <v>888</v>
      </c>
      <c r="B157" s="224" t="s">
        <v>258</v>
      </c>
      <c r="C157" s="224" t="s">
        <v>259</v>
      </c>
      <c r="D157" s="223" t="s">
        <v>176</v>
      </c>
      <c r="E157" s="224" t="s">
        <v>4246</v>
      </c>
      <c r="F157" s="224" t="s">
        <v>3527</v>
      </c>
      <c r="G157" s="224" t="s">
        <v>3524</v>
      </c>
      <c r="H157" s="224" t="s">
        <v>889</v>
      </c>
      <c r="I157" s="223"/>
      <c r="J157" s="225"/>
      <c r="K157" s="225" t="s">
        <v>890</v>
      </c>
      <c r="L157" s="227"/>
      <c r="M157" s="224" t="s">
        <v>180</v>
      </c>
      <c r="N157" s="227" t="s">
        <v>800</v>
      </c>
      <c r="O157" s="228" t="s">
        <v>801</v>
      </c>
      <c r="P157" s="229"/>
      <c r="Q157" s="245" t="s">
        <v>872</v>
      </c>
      <c r="R157" s="245" t="s">
        <v>887</v>
      </c>
      <c r="S157" s="224" t="s">
        <v>3527</v>
      </c>
      <c r="T157" s="212" t="s">
        <v>3526</v>
      </c>
      <c r="U157" s="224" t="s">
        <v>3525</v>
      </c>
      <c r="V157" s="224" t="s">
        <v>4734</v>
      </c>
      <c r="W157" s="231"/>
      <c r="AB157" s="221">
        <f>IF(OR(J157="Fail",ISBLANK(J157)),INDEX('Issue Code Table'!C:C,MATCH(N:N,'Issue Code Table'!A:A,0)),IF(M157="Critical",6,IF(M157="Significant",5,IF(M157="Moderate",3,2))))</f>
        <v>3</v>
      </c>
    </row>
    <row r="158" spans="1:28" s="244" customFormat="1" ht="141.65" customHeight="1" x14ac:dyDescent="0.25">
      <c r="A158" s="211" t="s">
        <v>892</v>
      </c>
      <c r="B158" s="212" t="s">
        <v>822</v>
      </c>
      <c r="C158" s="212" t="s">
        <v>823</v>
      </c>
      <c r="D158" s="211" t="s">
        <v>176</v>
      </c>
      <c r="E158" s="212" t="s">
        <v>4247</v>
      </c>
      <c r="F158" s="212" t="s">
        <v>3523</v>
      </c>
      <c r="G158" s="212" t="s">
        <v>3520</v>
      </c>
      <c r="H158" s="212" t="s">
        <v>893</v>
      </c>
      <c r="I158" s="211"/>
      <c r="J158" s="213"/>
      <c r="K158" s="213" t="s">
        <v>894</v>
      </c>
      <c r="L158" s="215"/>
      <c r="M158" s="212" t="s">
        <v>180</v>
      </c>
      <c r="N158" s="215" t="s">
        <v>855</v>
      </c>
      <c r="O158" s="216" t="s">
        <v>856</v>
      </c>
      <c r="P158" s="217"/>
      <c r="Q158" s="241" t="s">
        <v>872</v>
      </c>
      <c r="R158" s="241" t="s">
        <v>891</v>
      </c>
      <c r="S158" s="212" t="s">
        <v>3523</v>
      </c>
      <c r="T158" s="212" t="s">
        <v>3522</v>
      </c>
      <c r="U158" s="212" t="s">
        <v>3521</v>
      </c>
      <c r="V158" s="212" t="s">
        <v>4735</v>
      </c>
      <c r="W158" s="219"/>
      <c r="AB158" s="221">
        <f>IF(OR(J158="Fail",ISBLANK(J158)),INDEX('Issue Code Table'!C:C,MATCH(N:N,'Issue Code Table'!A:A,0)),IF(M158="Critical",6,IF(M158="Significant",5,IF(M158="Moderate",3,2))))</f>
        <v>3</v>
      </c>
    </row>
    <row r="159" spans="1:28" s="244" customFormat="1" ht="141.65" customHeight="1" x14ac:dyDescent="0.25">
      <c r="A159" s="223" t="s">
        <v>896</v>
      </c>
      <c r="B159" s="224" t="s">
        <v>822</v>
      </c>
      <c r="C159" s="224" t="s">
        <v>823</v>
      </c>
      <c r="D159" s="223" t="s">
        <v>176</v>
      </c>
      <c r="E159" s="224" t="s">
        <v>4248</v>
      </c>
      <c r="F159" s="224" t="s">
        <v>3519</v>
      </c>
      <c r="G159" s="224" t="s">
        <v>3516</v>
      </c>
      <c r="H159" s="224" t="s">
        <v>897</v>
      </c>
      <c r="I159" s="223"/>
      <c r="J159" s="225"/>
      <c r="K159" s="225" t="s">
        <v>898</v>
      </c>
      <c r="L159" s="227"/>
      <c r="M159" s="224" t="s">
        <v>296</v>
      </c>
      <c r="N159" s="227" t="s">
        <v>826</v>
      </c>
      <c r="O159" s="228" t="s">
        <v>827</v>
      </c>
      <c r="P159" s="229"/>
      <c r="Q159" s="245" t="s">
        <v>872</v>
      </c>
      <c r="R159" s="245" t="s">
        <v>895</v>
      </c>
      <c r="S159" s="224" t="s">
        <v>3519</v>
      </c>
      <c r="T159" s="212" t="s">
        <v>3518</v>
      </c>
      <c r="U159" s="224" t="s">
        <v>3517</v>
      </c>
      <c r="V159" s="224" t="s">
        <v>4736</v>
      </c>
      <c r="W159" s="231"/>
      <c r="AB159" s="221">
        <f>IF(OR(J159="Fail",ISBLANK(J159)),INDEX('Issue Code Table'!C:C,MATCH(N:N,'Issue Code Table'!A:A,0)),IF(M159="Critical",6,IF(M159="Significant",5,IF(M159="Moderate",3,2))))</f>
        <v>2</v>
      </c>
    </row>
    <row r="160" spans="1:28" s="244" customFormat="1" ht="141.65" customHeight="1" x14ac:dyDescent="0.25">
      <c r="A160" s="211" t="s">
        <v>900</v>
      </c>
      <c r="B160" s="212" t="s">
        <v>962</v>
      </c>
      <c r="C160" s="212" t="s">
        <v>963</v>
      </c>
      <c r="D160" s="211" t="s">
        <v>176</v>
      </c>
      <c r="E160" s="212" t="s">
        <v>4249</v>
      </c>
      <c r="F160" s="212" t="s">
        <v>3515</v>
      </c>
      <c r="G160" s="212" t="s">
        <v>3512</v>
      </c>
      <c r="H160" s="212" t="s">
        <v>901</v>
      </c>
      <c r="I160" s="211"/>
      <c r="J160" s="213"/>
      <c r="K160" s="213" t="s">
        <v>902</v>
      </c>
      <c r="L160" s="215"/>
      <c r="M160" s="212" t="s">
        <v>180</v>
      </c>
      <c r="N160" s="215" t="s">
        <v>448</v>
      </c>
      <c r="O160" s="216" t="s">
        <v>449</v>
      </c>
      <c r="P160" s="217"/>
      <c r="Q160" s="241" t="s">
        <v>872</v>
      </c>
      <c r="R160" s="241" t="s">
        <v>899</v>
      </c>
      <c r="S160" s="212" t="s">
        <v>3515</v>
      </c>
      <c r="T160" s="212" t="s">
        <v>3514</v>
      </c>
      <c r="U160" s="212" t="s">
        <v>3513</v>
      </c>
      <c r="V160" s="212" t="s">
        <v>4737</v>
      </c>
      <c r="W160" s="219"/>
      <c r="AB160" s="221">
        <f>IF(OR(J160="Fail",ISBLANK(J160)),INDEX('Issue Code Table'!C:C,MATCH(N:N,'Issue Code Table'!A:A,0)),IF(M160="Critical",6,IF(M160="Significant",5,IF(M160="Moderate",3,2))))</f>
        <v>5</v>
      </c>
    </row>
    <row r="161" spans="1:28" s="244" customFormat="1" ht="141.65" customHeight="1" x14ac:dyDescent="0.25">
      <c r="A161" s="223" t="s">
        <v>904</v>
      </c>
      <c r="B161" s="224" t="s">
        <v>962</v>
      </c>
      <c r="C161" s="224" t="s">
        <v>963</v>
      </c>
      <c r="D161" s="223" t="s">
        <v>176</v>
      </c>
      <c r="E161" s="224" t="s">
        <v>4250</v>
      </c>
      <c r="F161" s="224" t="s">
        <v>3511</v>
      </c>
      <c r="G161" s="224" t="s">
        <v>3508</v>
      </c>
      <c r="H161" s="224" t="s">
        <v>905</v>
      </c>
      <c r="I161" s="223"/>
      <c r="J161" s="225"/>
      <c r="K161" s="225" t="s">
        <v>906</v>
      </c>
      <c r="L161" s="227"/>
      <c r="M161" s="224" t="s">
        <v>180</v>
      </c>
      <c r="N161" s="227" t="s">
        <v>836</v>
      </c>
      <c r="O161" s="228" t="s">
        <v>837</v>
      </c>
      <c r="P161" s="229"/>
      <c r="Q161" s="245" t="s">
        <v>872</v>
      </c>
      <c r="R161" s="245" t="s">
        <v>903</v>
      </c>
      <c r="S161" s="224" t="s">
        <v>3511</v>
      </c>
      <c r="T161" s="212" t="s">
        <v>3510</v>
      </c>
      <c r="U161" s="224" t="s">
        <v>3509</v>
      </c>
      <c r="V161" s="224" t="s">
        <v>4738</v>
      </c>
      <c r="W161" s="231"/>
      <c r="AB161" s="221">
        <f>IF(OR(J161="Fail",ISBLANK(J161)),INDEX('Issue Code Table'!C:C,MATCH(N:N,'Issue Code Table'!A:A,0)),IF(M161="Critical",6,IF(M161="Significant",5,IF(M161="Moderate",3,2))))</f>
        <v>5</v>
      </c>
    </row>
    <row r="162" spans="1:28" s="244" customFormat="1" ht="141.65" customHeight="1" x14ac:dyDescent="0.25">
      <c r="A162" s="211" t="s">
        <v>907</v>
      </c>
      <c r="B162" s="212" t="s">
        <v>962</v>
      </c>
      <c r="C162" s="212" t="s">
        <v>963</v>
      </c>
      <c r="D162" s="211" t="s">
        <v>176</v>
      </c>
      <c r="E162" s="212" t="s">
        <v>4251</v>
      </c>
      <c r="F162" s="212" t="s">
        <v>3507</v>
      </c>
      <c r="G162" s="212" t="s">
        <v>3505</v>
      </c>
      <c r="H162" s="212" t="s">
        <v>908</v>
      </c>
      <c r="I162" s="211"/>
      <c r="J162" s="213"/>
      <c r="K162" s="213" t="s">
        <v>909</v>
      </c>
      <c r="L162" s="215"/>
      <c r="M162" s="212" t="s">
        <v>180</v>
      </c>
      <c r="N162" s="215" t="s">
        <v>836</v>
      </c>
      <c r="O162" s="216" t="s">
        <v>837</v>
      </c>
      <c r="P162" s="217"/>
      <c r="Q162" s="241" t="s">
        <v>910</v>
      </c>
      <c r="R162" s="241" t="s">
        <v>911</v>
      </c>
      <c r="S162" s="212" t="s">
        <v>3507</v>
      </c>
      <c r="T162" s="212" t="s">
        <v>3429</v>
      </c>
      <c r="U162" s="212" t="s">
        <v>3506</v>
      </c>
      <c r="V162" s="212" t="s">
        <v>4739</v>
      </c>
      <c r="W162" s="219"/>
      <c r="AB162" s="221">
        <f>IF(OR(J162="Fail",ISBLANK(J162)),INDEX('Issue Code Table'!C:C,MATCH(N:N,'Issue Code Table'!A:A,0)),IF(M162="Critical",6,IF(M162="Significant",5,IF(M162="Moderate",3,2))))</f>
        <v>5</v>
      </c>
    </row>
    <row r="163" spans="1:28" s="244" customFormat="1" ht="141.65" customHeight="1" x14ac:dyDescent="0.25">
      <c r="A163" s="223" t="s">
        <v>912</v>
      </c>
      <c r="B163" s="224" t="s">
        <v>962</v>
      </c>
      <c r="C163" s="224" t="s">
        <v>963</v>
      </c>
      <c r="D163" s="223" t="s">
        <v>176</v>
      </c>
      <c r="E163" s="224" t="s">
        <v>4252</v>
      </c>
      <c r="F163" s="224" t="s">
        <v>3504</v>
      </c>
      <c r="G163" s="224" t="s">
        <v>3502</v>
      </c>
      <c r="H163" s="224" t="s">
        <v>913</v>
      </c>
      <c r="I163" s="223"/>
      <c r="J163" s="225"/>
      <c r="K163" s="225" t="s">
        <v>914</v>
      </c>
      <c r="L163" s="227"/>
      <c r="M163" s="224" t="s">
        <v>180</v>
      </c>
      <c r="N163" s="227" t="s">
        <v>915</v>
      </c>
      <c r="O163" s="228" t="s">
        <v>916</v>
      </c>
      <c r="P163" s="229"/>
      <c r="Q163" s="245" t="s">
        <v>917</v>
      </c>
      <c r="R163" s="245" t="s">
        <v>918</v>
      </c>
      <c r="S163" s="224" t="s">
        <v>3504</v>
      </c>
      <c r="T163" s="212" t="s">
        <v>3429</v>
      </c>
      <c r="U163" s="224" t="s">
        <v>3503</v>
      </c>
      <c r="V163" s="224" t="s">
        <v>4740</v>
      </c>
      <c r="W163" s="231"/>
      <c r="AB163" s="221">
        <f>IF(OR(J163="Fail",ISBLANK(J163)),INDEX('Issue Code Table'!C:C,MATCH(N:N,'Issue Code Table'!A:A,0)),IF(M163="Critical",6,IF(M163="Significant",5,IF(M163="Moderate",3,2))))</f>
        <v>4</v>
      </c>
    </row>
    <row r="164" spans="1:28" s="244" customFormat="1" ht="141.65" customHeight="1" x14ac:dyDescent="0.25">
      <c r="A164" s="211" t="s">
        <v>919</v>
      </c>
      <c r="B164" s="212" t="s">
        <v>444</v>
      </c>
      <c r="C164" s="212" t="s">
        <v>445</v>
      </c>
      <c r="D164" s="211" t="s">
        <v>176</v>
      </c>
      <c r="E164" s="212" t="s">
        <v>4253</v>
      </c>
      <c r="F164" s="212" t="s">
        <v>3501</v>
      </c>
      <c r="G164" s="212" t="s">
        <v>3499</v>
      </c>
      <c r="H164" s="212" t="s">
        <v>920</v>
      </c>
      <c r="I164" s="211"/>
      <c r="J164" s="213"/>
      <c r="K164" s="213" t="s">
        <v>921</v>
      </c>
      <c r="L164" s="215"/>
      <c r="M164" s="212" t="s">
        <v>180</v>
      </c>
      <c r="N164" s="215" t="s">
        <v>915</v>
      </c>
      <c r="O164" s="216" t="s">
        <v>916</v>
      </c>
      <c r="P164" s="217"/>
      <c r="Q164" s="241" t="s">
        <v>917</v>
      </c>
      <c r="R164" s="241" t="s">
        <v>922</v>
      </c>
      <c r="S164" s="212" t="s">
        <v>3501</v>
      </c>
      <c r="T164" s="212" t="s">
        <v>3429</v>
      </c>
      <c r="U164" s="212" t="s">
        <v>3500</v>
      </c>
      <c r="V164" s="212" t="s">
        <v>4741</v>
      </c>
      <c r="W164" s="219"/>
      <c r="AB164" s="221">
        <f>IF(OR(J164="Fail",ISBLANK(J164)),INDEX('Issue Code Table'!C:C,MATCH(N:N,'Issue Code Table'!A:A,0)),IF(M164="Critical",6,IF(M164="Significant",5,IF(M164="Moderate",3,2))))</f>
        <v>4</v>
      </c>
    </row>
    <row r="165" spans="1:28" s="244" customFormat="1" ht="141.65" customHeight="1" x14ac:dyDescent="0.25">
      <c r="A165" s="223" t="s">
        <v>923</v>
      </c>
      <c r="B165" s="224" t="s">
        <v>444</v>
      </c>
      <c r="C165" s="224" t="s">
        <v>445</v>
      </c>
      <c r="D165" s="223" t="s">
        <v>176</v>
      </c>
      <c r="E165" s="224" t="s">
        <v>4254</v>
      </c>
      <c r="F165" s="224" t="s">
        <v>3498</v>
      </c>
      <c r="G165" s="224" t="s">
        <v>3496</v>
      </c>
      <c r="H165" s="224" t="s">
        <v>924</v>
      </c>
      <c r="I165" s="223"/>
      <c r="J165" s="225"/>
      <c r="K165" s="225" t="s">
        <v>925</v>
      </c>
      <c r="L165" s="227"/>
      <c r="M165" s="224" t="s">
        <v>180</v>
      </c>
      <c r="N165" s="227" t="s">
        <v>915</v>
      </c>
      <c r="O165" s="228" t="s">
        <v>916</v>
      </c>
      <c r="P165" s="229"/>
      <c r="Q165" s="245" t="s">
        <v>917</v>
      </c>
      <c r="R165" s="245" t="s">
        <v>926</v>
      </c>
      <c r="S165" s="224" t="s">
        <v>3498</v>
      </c>
      <c r="T165" s="212" t="s">
        <v>3429</v>
      </c>
      <c r="U165" s="224" t="s">
        <v>3497</v>
      </c>
      <c r="V165" s="224" t="s">
        <v>4742</v>
      </c>
      <c r="W165" s="231"/>
      <c r="AB165" s="221">
        <f>IF(OR(J165="Fail",ISBLANK(J165)),INDEX('Issue Code Table'!C:C,MATCH(N:N,'Issue Code Table'!A:A,0)),IF(M165="Critical",6,IF(M165="Significant",5,IF(M165="Moderate",3,2))))</f>
        <v>4</v>
      </c>
    </row>
    <row r="166" spans="1:28" s="244" customFormat="1" ht="141.65" customHeight="1" x14ac:dyDescent="0.25">
      <c r="A166" s="211" t="s">
        <v>927</v>
      </c>
      <c r="B166" s="212" t="s">
        <v>962</v>
      </c>
      <c r="C166" s="212" t="s">
        <v>963</v>
      </c>
      <c r="D166" s="211" t="s">
        <v>176</v>
      </c>
      <c r="E166" s="212" t="s">
        <v>4255</v>
      </c>
      <c r="F166" s="212" t="s">
        <v>3495</v>
      </c>
      <c r="G166" s="212" t="s">
        <v>3493</v>
      </c>
      <c r="H166" s="212" t="s">
        <v>928</v>
      </c>
      <c r="I166" s="211"/>
      <c r="J166" s="213"/>
      <c r="K166" s="213" t="s">
        <v>929</v>
      </c>
      <c r="L166" s="215"/>
      <c r="M166" s="212" t="s">
        <v>180</v>
      </c>
      <c r="N166" s="215" t="s">
        <v>448</v>
      </c>
      <c r="O166" s="216" t="s">
        <v>449</v>
      </c>
      <c r="P166" s="217"/>
      <c r="Q166" s="241" t="s">
        <v>930</v>
      </c>
      <c r="R166" s="241" t="s">
        <v>931</v>
      </c>
      <c r="S166" s="212" t="s">
        <v>3495</v>
      </c>
      <c r="T166" s="212" t="s">
        <v>3429</v>
      </c>
      <c r="U166" s="212" t="s">
        <v>3494</v>
      </c>
      <c r="V166" s="212" t="s">
        <v>4743</v>
      </c>
      <c r="W166" s="219"/>
      <c r="AB166" s="221">
        <f>IF(OR(J166="Fail",ISBLANK(J166)),INDEX('Issue Code Table'!C:C,MATCH(N:N,'Issue Code Table'!A:A,0)),IF(M166="Critical",6,IF(M166="Significant",5,IF(M166="Moderate",3,2))))</f>
        <v>5</v>
      </c>
    </row>
    <row r="167" spans="1:28" s="244" customFormat="1" ht="141.65" customHeight="1" x14ac:dyDescent="0.25">
      <c r="A167" s="223" t="s">
        <v>932</v>
      </c>
      <c r="B167" s="224" t="s">
        <v>962</v>
      </c>
      <c r="C167" s="224" t="s">
        <v>963</v>
      </c>
      <c r="D167" s="223" t="s">
        <v>176</v>
      </c>
      <c r="E167" s="224" t="s">
        <v>4256</v>
      </c>
      <c r="F167" s="224" t="s">
        <v>3492</v>
      </c>
      <c r="G167" s="224" t="s">
        <v>3490</v>
      </c>
      <c r="H167" s="224" t="s">
        <v>933</v>
      </c>
      <c r="I167" s="223"/>
      <c r="J167" s="225"/>
      <c r="K167" s="225" t="s">
        <v>934</v>
      </c>
      <c r="L167" s="227"/>
      <c r="M167" s="224" t="s">
        <v>180</v>
      </c>
      <c r="N167" s="227" t="s">
        <v>448</v>
      </c>
      <c r="O167" s="228" t="s">
        <v>449</v>
      </c>
      <c r="P167" s="229"/>
      <c r="Q167" s="245" t="s">
        <v>930</v>
      </c>
      <c r="R167" s="245" t="s">
        <v>935</v>
      </c>
      <c r="S167" s="224" t="s">
        <v>3492</v>
      </c>
      <c r="T167" s="212" t="s">
        <v>3429</v>
      </c>
      <c r="U167" s="224" t="s">
        <v>3491</v>
      </c>
      <c r="V167" s="224" t="s">
        <v>4744</v>
      </c>
      <c r="W167" s="231"/>
      <c r="AB167" s="221">
        <f>IF(OR(J167="Fail",ISBLANK(J167)),INDEX('Issue Code Table'!C:C,MATCH(N:N,'Issue Code Table'!A:A,0)),IF(M167="Critical",6,IF(M167="Significant",5,IF(M167="Moderate",3,2))))</f>
        <v>5</v>
      </c>
    </row>
    <row r="168" spans="1:28" s="244" customFormat="1" ht="141.65" customHeight="1" x14ac:dyDescent="0.25">
      <c r="A168" s="211" t="s">
        <v>936</v>
      </c>
      <c r="B168" s="212" t="s">
        <v>962</v>
      </c>
      <c r="C168" s="212" t="s">
        <v>963</v>
      </c>
      <c r="D168" s="211" t="s">
        <v>176</v>
      </c>
      <c r="E168" s="212" t="s">
        <v>4257</v>
      </c>
      <c r="F168" s="212" t="s">
        <v>3489</v>
      </c>
      <c r="G168" s="212" t="s">
        <v>3487</v>
      </c>
      <c r="H168" s="212" t="s">
        <v>937</v>
      </c>
      <c r="I168" s="211"/>
      <c r="J168" s="213"/>
      <c r="K168" s="213" t="s">
        <v>938</v>
      </c>
      <c r="L168" s="215"/>
      <c r="M168" s="212" t="s">
        <v>180</v>
      </c>
      <c r="N168" s="215" t="s">
        <v>448</v>
      </c>
      <c r="O168" s="216" t="s">
        <v>449</v>
      </c>
      <c r="P168" s="217"/>
      <c r="Q168" s="241" t="s">
        <v>939</v>
      </c>
      <c r="R168" s="241" t="s">
        <v>940</v>
      </c>
      <c r="S168" s="212" t="s">
        <v>3489</v>
      </c>
      <c r="T168" s="212" t="s">
        <v>3429</v>
      </c>
      <c r="U168" s="212" t="s">
        <v>3488</v>
      </c>
      <c r="V168" s="212" t="s">
        <v>4745</v>
      </c>
      <c r="W168" s="219"/>
      <c r="AB168" s="221">
        <f>IF(OR(J168="Fail",ISBLANK(J168)),INDEX('Issue Code Table'!C:C,MATCH(N:N,'Issue Code Table'!A:A,0)),IF(M168="Critical",6,IF(M168="Significant",5,IF(M168="Moderate",3,2))))</f>
        <v>5</v>
      </c>
    </row>
    <row r="169" spans="1:28" s="244" customFormat="1" ht="141.65" customHeight="1" x14ac:dyDescent="0.25">
      <c r="A169" s="223" t="s">
        <v>941</v>
      </c>
      <c r="B169" s="224" t="s">
        <v>962</v>
      </c>
      <c r="C169" s="224" t="s">
        <v>963</v>
      </c>
      <c r="D169" s="223" t="s">
        <v>176</v>
      </c>
      <c r="E169" s="224" t="s">
        <v>4258</v>
      </c>
      <c r="F169" s="224" t="s">
        <v>3486</v>
      </c>
      <c r="G169" s="224" t="s">
        <v>3484</v>
      </c>
      <c r="H169" s="224" t="s">
        <v>942</v>
      </c>
      <c r="I169" s="223"/>
      <c r="J169" s="225"/>
      <c r="K169" s="225" t="s">
        <v>943</v>
      </c>
      <c r="L169" s="227"/>
      <c r="M169" s="224" t="s">
        <v>180</v>
      </c>
      <c r="N169" s="227" t="s">
        <v>915</v>
      </c>
      <c r="O169" s="228" t="s">
        <v>916</v>
      </c>
      <c r="P169" s="229"/>
      <c r="Q169" s="245" t="s">
        <v>939</v>
      </c>
      <c r="R169" s="245" t="s">
        <v>944</v>
      </c>
      <c r="S169" s="224" t="s">
        <v>3486</v>
      </c>
      <c r="T169" s="212" t="s">
        <v>3429</v>
      </c>
      <c r="U169" s="224" t="s">
        <v>3485</v>
      </c>
      <c r="V169" s="224" t="s">
        <v>4746</v>
      </c>
      <c r="W169" s="231"/>
      <c r="AB169" s="221">
        <f>IF(OR(J169="Fail",ISBLANK(J169)),INDEX('Issue Code Table'!C:C,MATCH(N:N,'Issue Code Table'!A:A,0)),IF(M169="Critical",6,IF(M169="Significant",5,IF(M169="Moderate",3,2))))</f>
        <v>4</v>
      </c>
    </row>
    <row r="170" spans="1:28" s="244" customFormat="1" ht="141.65" customHeight="1" x14ac:dyDescent="0.25">
      <c r="A170" s="211" t="s">
        <v>945</v>
      </c>
      <c r="B170" s="212" t="s">
        <v>962</v>
      </c>
      <c r="C170" s="212" t="s">
        <v>963</v>
      </c>
      <c r="D170" s="211" t="s">
        <v>176</v>
      </c>
      <c r="E170" s="212" t="s">
        <v>4259</v>
      </c>
      <c r="F170" s="212" t="s">
        <v>3483</v>
      </c>
      <c r="G170" s="212" t="s">
        <v>3481</v>
      </c>
      <c r="H170" s="212" t="s">
        <v>946</v>
      </c>
      <c r="I170" s="211"/>
      <c r="J170" s="213"/>
      <c r="K170" s="213" t="s">
        <v>947</v>
      </c>
      <c r="L170" s="215"/>
      <c r="M170" s="212" t="s">
        <v>180</v>
      </c>
      <c r="N170" s="215" t="s">
        <v>448</v>
      </c>
      <c r="O170" s="216" t="s">
        <v>449</v>
      </c>
      <c r="P170" s="217"/>
      <c r="Q170" s="241" t="s">
        <v>939</v>
      </c>
      <c r="R170" s="241" t="s">
        <v>948</v>
      </c>
      <c r="S170" s="212" t="s">
        <v>3483</v>
      </c>
      <c r="T170" s="212" t="s">
        <v>3429</v>
      </c>
      <c r="U170" s="212" t="s">
        <v>3482</v>
      </c>
      <c r="V170" s="212" t="s">
        <v>4747</v>
      </c>
      <c r="W170" s="219"/>
      <c r="AB170" s="221">
        <f>IF(OR(J170="Fail",ISBLANK(J170)),INDEX('Issue Code Table'!C:C,MATCH(N:N,'Issue Code Table'!A:A,0)),IF(M170="Critical",6,IF(M170="Significant",5,IF(M170="Moderate",3,2))))</f>
        <v>5</v>
      </c>
    </row>
    <row r="171" spans="1:28" s="244" customFormat="1" ht="141.65" customHeight="1" x14ac:dyDescent="0.25">
      <c r="A171" s="223" t="s">
        <v>949</v>
      </c>
      <c r="B171" s="224" t="s">
        <v>962</v>
      </c>
      <c r="C171" s="224" t="s">
        <v>963</v>
      </c>
      <c r="D171" s="223" t="s">
        <v>176</v>
      </c>
      <c r="E171" s="224" t="s">
        <v>4260</v>
      </c>
      <c r="F171" s="224" t="s">
        <v>3480</v>
      </c>
      <c r="G171" s="224" t="s">
        <v>3478</v>
      </c>
      <c r="H171" s="224" t="s">
        <v>950</v>
      </c>
      <c r="I171" s="223"/>
      <c r="J171" s="225"/>
      <c r="K171" s="225" t="s">
        <v>951</v>
      </c>
      <c r="L171" s="227"/>
      <c r="M171" s="224" t="s">
        <v>143</v>
      </c>
      <c r="N171" s="227" t="s">
        <v>836</v>
      </c>
      <c r="O171" s="228" t="s">
        <v>837</v>
      </c>
      <c r="P171" s="229"/>
      <c r="Q171" s="245" t="s">
        <v>939</v>
      </c>
      <c r="R171" s="245" t="s">
        <v>952</v>
      </c>
      <c r="S171" s="224" t="s">
        <v>3480</v>
      </c>
      <c r="T171" s="212" t="s">
        <v>3429</v>
      </c>
      <c r="U171" s="224" t="s">
        <v>3479</v>
      </c>
      <c r="V171" s="224" t="s">
        <v>4748</v>
      </c>
      <c r="W171" s="231" t="s">
        <v>191</v>
      </c>
      <c r="AB171" s="221">
        <f>IF(OR(J171="Fail",ISBLANK(J171)),INDEX('Issue Code Table'!C:C,MATCH(N:N,'Issue Code Table'!A:A,0)),IF(M171="Critical",6,IF(M171="Significant",5,IF(M171="Moderate",3,2))))</f>
        <v>5</v>
      </c>
    </row>
    <row r="172" spans="1:28" s="244" customFormat="1" ht="141.65" customHeight="1" x14ac:dyDescent="0.25">
      <c r="A172" s="211" t="s">
        <v>953</v>
      </c>
      <c r="B172" s="212" t="s">
        <v>962</v>
      </c>
      <c r="C172" s="212" t="s">
        <v>963</v>
      </c>
      <c r="D172" s="211" t="s">
        <v>176</v>
      </c>
      <c r="E172" s="212" t="s">
        <v>4261</v>
      </c>
      <c r="F172" s="212" t="s">
        <v>3477</v>
      </c>
      <c r="G172" s="212" t="s">
        <v>3475</v>
      </c>
      <c r="H172" s="212" t="s">
        <v>954</v>
      </c>
      <c r="I172" s="211"/>
      <c r="J172" s="213"/>
      <c r="K172" s="213" t="s">
        <v>955</v>
      </c>
      <c r="L172" s="215"/>
      <c r="M172" s="212" t="s">
        <v>143</v>
      </c>
      <c r="N172" s="215" t="s">
        <v>836</v>
      </c>
      <c r="O172" s="216" t="s">
        <v>837</v>
      </c>
      <c r="P172" s="217"/>
      <c r="Q172" s="241" t="s">
        <v>939</v>
      </c>
      <c r="R172" s="241" t="s">
        <v>956</v>
      </c>
      <c r="S172" s="212" t="s">
        <v>3477</v>
      </c>
      <c r="T172" s="212" t="s">
        <v>3429</v>
      </c>
      <c r="U172" s="212" t="s">
        <v>3476</v>
      </c>
      <c r="V172" s="212" t="s">
        <v>4749</v>
      </c>
      <c r="W172" s="219" t="s">
        <v>191</v>
      </c>
      <c r="AB172" s="221">
        <f>IF(OR(J172="Fail",ISBLANK(J172)),INDEX('Issue Code Table'!C:C,MATCH(N:N,'Issue Code Table'!A:A,0)),IF(M172="Critical",6,IF(M172="Significant",5,IF(M172="Moderate",3,2))))</f>
        <v>5</v>
      </c>
    </row>
    <row r="173" spans="1:28" s="244" customFormat="1" ht="141.65" customHeight="1" x14ac:dyDescent="0.25">
      <c r="A173" s="223" t="s">
        <v>957</v>
      </c>
      <c r="B173" s="224" t="s">
        <v>962</v>
      </c>
      <c r="C173" s="224" t="s">
        <v>963</v>
      </c>
      <c r="D173" s="223" t="s">
        <v>176</v>
      </c>
      <c r="E173" s="224" t="s">
        <v>4262</v>
      </c>
      <c r="F173" s="224" t="s">
        <v>3474</v>
      </c>
      <c r="G173" s="224" t="s">
        <v>3472</v>
      </c>
      <c r="H173" s="224" t="s">
        <v>958</v>
      </c>
      <c r="I173" s="223"/>
      <c r="J173" s="225"/>
      <c r="K173" s="225" t="s">
        <v>959</v>
      </c>
      <c r="L173" s="227"/>
      <c r="M173" s="224" t="s">
        <v>143</v>
      </c>
      <c r="N173" s="227" t="s">
        <v>836</v>
      </c>
      <c r="O173" s="228" t="s">
        <v>837</v>
      </c>
      <c r="P173" s="229"/>
      <c r="Q173" s="245" t="s">
        <v>939</v>
      </c>
      <c r="R173" s="245" t="s">
        <v>960</v>
      </c>
      <c r="S173" s="224" t="s">
        <v>3474</v>
      </c>
      <c r="T173" s="212" t="s">
        <v>3429</v>
      </c>
      <c r="U173" s="224" t="s">
        <v>3473</v>
      </c>
      <c r="V173" s="224" t="s">
        <v>4750</v>
      </c>
      <c r="W173" s="231" t="s">
        <v>191</v>
      </c>
      <c r="AB173" s="221">
        <f>IF(OR(J173="Fail",ISBLANK(J173)),INDEX('Issue Code Table'!C:C,MATCH(N:N,'Issue Code Table'!A:A,0)),IF(M173="Critical",6,IF(M173="Significant",5,IF(M173="Moderate",3,2))))</f>
        <v>5</v>
      </c>
    </row>
    <row r="174" spans="1:28" s="244" customFormat="1" ht="141.65" customHeight="1" x14ac:dyDescent="0.25">
      <c r="A174" s="211" t="s">
        <v>961</v>
      </c>
      <c r="B174" s="212" t="s">
        <v>962</v>
      </c>
      <c r="C174" s="212" t="s">
        <v>963</v>
      </c>
      <c r="D174" s="211" t="s">
        <v>176</v>
      </c>
      <c r="E174" s="212" t="s">
        <v>4263</v>
      </c>
      <c r="F174" s="212" t="s">
        <v>3471</v>
      </c>
      <c r="G174" s="212" t="s">
        <v>3469</v>
      </c>
      <c r="H174" s="212" t="s">
        <v>964</v>
      </c>
      <c r="I174" s="211"/>
      <c r="J174" s="213"/>
      <c r="K174" s="213" t="s">
        <v>965</v>
      </c>
      <c r="L174" s="215"/>
      <c r="M174" s="212" t="s">
        <v>180</v>
      </c>
      <c r="N174" s="215" t="s">
        <v>448</v>
      </c>
      <c r="O174" s="216" t="s">
        <v>449</v>
      </c>
      <c r="P174" s="217"/>
      <c r="Q174" s="241" t="s">
        <v>966</v>
      </c>
      <c r="R174" s="241" t="s">
        <v>967</v>
      </c>
      <c r="S174" s="212" t="s">
        <v>3471</v>
      </c>
      <c r="T174" s="212" t="s">
        <v>3429</v>
      </c>
      <c r="U174" s="212" t="s">
        <v>3470</v>
      </c>
      <c r="V174" s="212" t="s">
        <v>4751</v>
      </c>
      <c r="W174" s="219"/>
      <c r="AB174" s="221">
        <f>IF(OR(J174="Fail",ISBLANK(J174)),INDEX('Issue Code Table'!C:C,MATCH(N:N,'Issue Code Table'!A:A,0)),IF(M174="Critical",6,IF(M174="Significant",5,IF(M174="Moderate",3,2))))</f>
        <v>5</v>
      </c>
    </row>
    <row r="175" spans="1:28" s="244" customFormat="1" ht="141.65" customHeight="1" x14ac:dyDescent="0.25">
      <c r="A175" s="223" t="s">
        <v>968</v>
      </c>
      <c r="B175" s="224" t="s">
        <v>962</v>
      </c>
      <c r="C175" s="224" t="s">
        <v>963</v>
      </c>
      <c r="D175" s="223" t="s">
        <v>176</v>
      </c>
      <c r="E175" s="224" t="s">
        <v>4264</v>
      </c>
      <c r="F175" s="224" t="s">
        <v>3468</v>
      </c>
      <c r="G175" s="224" t="s">
        <v>3466</v>
      </c>
      <c r="H175" s="224" t="s">
        <v>969</v>
      </c>
      <c r="I175" s="223"/>
      <c r="J175" s="225"/>
      <c r="K175" s="225" t="s">
        <v>970</v>
      </c>
      <c r="L175" s="227"/>
      <c r="M175" s="224" t="s">
        <v>180</v>
      </c>
      <c r="N175" s="227" t="s">
        <v>448</v>
      </c>
      <c r="O175" s="228" t="s">
        <v>449</v>
      </c>
      <c r="P175" s="229"/>
      <c r="Q175" s="245" t="s">
        <v>966</v>
      </c>
      <c r="R175" s="245" t="s">
        <v>971</v>
      </c>
      <c r="S175" s="224" t="s">
        <v>3468</v>
      </c>
      <c r="T175" s="212" t="s">
        <v>3429</v>
      </c>
      <c r="U175" s="224" t="s">
        <v>3467</v>
      </c>
      <c r="V175" s="224" t="s">
        <v>4752</v>
      </c>
      <c r="W175" s="231"/>
      <c r="AB175" s="221">
        <f>IF(OR(J175="Fail",ISBLANK(J175)),INDEX('Issue Code Table'!C:C,MATCH(N:N,'Issue Code Table'!A:A,0)),IF(M175="Critical",6,IF(M175="Significant",5,IF(M175="Moderate",3,2))))</f>
        <v>5</v>
      </c>
    </row>
    <row r="176" spans="1:28" s="244" customFormat="1" ht="141.65" customHeight="1" x14ac:dyDescent="0.25">
      <c r="A176" s="211" t="s">
        <v>972</v>
      </c>
      <c r="B176" s="212" t="s">
        <v>962</v>
      </c>
      <c r="C176" s="212" t="s">
        <v>963</v>
      </c>
      <c r="D176" s="211" t="s">
        <v>176</v>
      </c>
      <c r="E176" s="212" t="s">
        <v>4265</v>
      </c>
      <c r="F176" s="212" t="s">
        <v>3465</v>
      </c>
      <c r="G176" s="212" t="s">
        <v>3463</v>
      </c>
      <c r="H176" s="212" t="s">
        <v>973</v>
      </c>
      <c r="I176" s="211"/>
      <c r="J176" s="213"/>
      <c r="K176" s="213" t="s">
        <v>974</v>
      </c>
      <c r="L176" s="215"/>
      <c r="M176" s="212" t="s">
        <v>180</v>
      </c>
      <c r="N176" s="215" t="s">
        <v>448</v>
      </c>
      <c r="O176" s="216" t="s">
        <v>449</v>
      </c>
      <c r="P176" s="217"/>
      <c r="Q176" s="241" t="s">
        <v>966</v>
      </c>
      <c r="R176" s="241" t="s">
        <v>975</v>
      </c>
      <c r="S176" s="212" t="s">
        <v>3465</v>
      </c>
      <c r="T176" s="212" t="s">
        <v>3429</v>
      </c>
      <c r="U176" s="212" t="s">
        <v>3464</v>
      </c>
      <c r="V176" s="212" t="s">
        <v>4753</v>
      </c>
      <c r="W176" s="219"/>
      <c r="AB176" s="221">
        <f>IF(OR(J176="Fail",ISBLANK(J176)),INDEX('Issue Code Table'!C:C,MATCH(N:N,'Issue Code Table'!A:A,0)),IF(M176="Critical",6,IF(M176="Significant",5,IF(M176="Moderate",3,2))))</f>
        <v>5</v>
      </c>
    </row>
    <row r="177" spans="1:28" s="244" customFormat="1" ht="141.65" customHeight="1" x14ac:dyDescent="0.25">
      <c r="A177" s="223" t="s">
        <v>976</v>
      </c>
      <c r="B177" s="224" t="s">
        <v>962</v>
      </c>
      <c r="C177" s="224" t="s">
        <v>963</v>
      </c>
      <c r="D177" s="223" t="s">
        <v>176</v>
      </c>
      <c r="E177" s="224" t="s">
        <v>4266</v>
      </c>
      <c r="F177" s="224" t="s">
        <v>3462</v>
      </c>
      <c r="G177" s="224" t="s">
        <v>3460</v>
      </c>
      <c r="H177" s="224" t="s">
        <v>977</v>
      </c>
      <c r="I177" s="223"/>
      <c r="J177" s="225"/>
      <c r="K177" s="225" t="s">
        <v>978</v>
      </c>
      <c r="L177" s="227"/>
      <c r="M177" s="224" t="s">
        <v>180</v>
      </c>
      <c r="N177" s="227" t="s">
        <v>448</v>
      </c>
      <c r="O177" s="228" t="s">
        <v>449</v>
      </c>
      <c r="P177" s="229"/>
      <c r="Q177" s="245" t="s">
        <v>966</v>
      </c>
      <c r="R177" s="245" t="s">
        <v>979</v>
      </c>
      <c r="S177" s="224" t="s">
        <v>3462</v>
      </c>
      <c r="T177" s="212" t="s">
        <v>3429</v>
      </c>
      <c r="U177" s="224" t="s">
        <v>3461</v>
      </c>
      <c r="V177" s="224" t="s">
        <v>4754</v>
      </c>
      <c r="W177" s="231"/>
      <c r="AB177" s="221">
        <f>IF(OR(J177="Fail",ISBLANK(J177)),INDEX('Issue Code Table'!C:C,MATCH(N:N,'Issue Code Table'!A:A,0)),IF(M177="Critical",6,IF(M177="Significant",5,IF(M177="Moderate",3,2))))</f>
        <v>5</v>
      </c>
    </row>
    <row r="178" spans="1:28" s="244" customFormat="1" ht="141.65" customHeight="1" x14ac:dyDescent="0.25">
      <c r="A178" s="211" t="s">
        <v>980</v>
      </c>
      <c r="B178" s="212" t="s">
        <v>962</v>
      </c>
      <c r="C178" s="212" t="s">
        <v>963</v>
      </c>
      <c r="D178" s="211" t="s">
        <v>176</v>
      </c>
      <c r="E178" s="212" t="s">
        <v>4566</v>
      </c>
      <c r="F178" s="212" t="s">
        <v>3459</v>
      </c>
      <c r="G178" s="212" t="s">
        <v>3458</v>
      </c>
      <c r="H178" s="212" t="s">
        <v>981</v>
      </c>
      <c r="I178" s="211"/>
      <c r="J178" s="213"/>
      <c r="K178" s="213" t="s">
        <v>982</v>
      </c>
      <c r="L178" s="215"/>
      <c r="M178" s="212" t="s">
        <v>180</v>
      </c>
      <c r="N178" s="215" t="s">
        <v>448</v>
      </c>
      <c r="O178" s="216" t="s">
        <v>449</v>
      </c>
      <c r="P178" s="217"/>
      <c r="Q178" s="241" t="s">
        <v>983</v>
      </c>
      <c r="R178" s="241" t="s">
        <v>984</v>
      </c>
      <c r="S178" s="212" t="s">
        <v>3459</v>
      </c>
      <c r="T178" s="212" t="s">
        <v>3429</v>
      </c>
      <c r="U178" s="212" t="s">
        <v>4567</v>
      </c>
      <c r="V178" s="212" t="s">
        <v>4755</v>
      </c>
      <c r="W178" s="219"/>
      <c r="AB178" s="221">
        <f>IF(OR(J178="Fail",ISBLANK(J178)),INDEX('Issue Code Table'!C:C,MATCH(N:N,'Issue Code Table'!A:A,0)),IF(M178="Critical",6,IF(M178="Significant",5,IF(M178="Moderate",3,2))))</f>
        <v>5</v>
      </c>
    </row>
    <row r="179" spans="1:28" s="244" customFormat="1" ht="141.65" customHeight="1" x14ac:dyDescent="0.25">
      <c r="A179" s="223" t="s">
        <v>985</v>
      </c>
      <c r="B179" s="224" t="s">
        <v>962</v>
      </c>
      <c r="C179" s="224" t="s">
        <v>963</v>
      </c>
      <c r="D179" s="223" t="s">
        <v>176</v>
      </c>
      <c r="E179" s="224" t="s">
        <v>4267</v>
      </c>
      <c r="F179" s="224" t="s">
        <v>3457</v>
      </c>
      <c r="G179" s="224" t="s">
        <v>3455</v>
      </c>
      <c r="H179" s="224" t="s">
        <v>986</v>
      </c>
      <c r="I179" s="223"/>
      <c r="J179" s="225"/>
      <c r="K179" s="225" t="s">
        <v>987</v>
      </c>
      <c r="L179" s="227"/>
      <c r="M179" s="224" t="s">
        <v>180</v>
      </c>
      <c r="N179" s="227" t="s">
        <v>448</v>
      </c>
      <c r="O179" s="228" t="s">
        <v>449</v>
      </c>
      <c r="P179" s="229"/>
      <c r="Q179" s="245" t="s">
        <v>983</v>
      </c>
      <c r="R179" s="245" t="s">
        <v>988</v>
      </c>
      <c r="S179" s="224" t="s">
        <v>3457</v>
      </c>
      <c r="T179" s="212" t="s">
        <v>3429</v>
      </c>
      <c r="U179" s="224" t="s">
        <v>3456</v>
      </c>
      <c r="V179" s="224" t="s">
        <v>4756</v>
      </c>
      <c r="W179" s="231"/>
      <c r="AB179" s="221">
        <f>IF(OR(J179="Fail",ISBLANK(J179)),INDEX('Issue Code Table'!C:C,MATCH(N:N,'Issue Code Table'!A:A,0)),IF(M179="Critical",6,IF(M179="Significant",5,IF(M179="Moderate",3,2))))</f>
        <v>5</v>
      </c>
    </row>
    <row r="180" spans="1:28" s="244" customFormat="1" ht="141.65" customHeight="1" x14ac:dyDescent="0.25">
      <c r="A180" s="211" t="s">
        <v>989</v>
      </c>
      <c r="B180" s="212" t="s">
        <v>962</v>
      </c>
      <c r="C180" s="212" t="s">
        <v>963</v>
      </c>
      <c r="D180" s="211" t="s">
        <v>176</v>
      </c>
      <c r="E180" s="212" t="s">
        <v>4268</v>
      </c>
      <c r="F180" s="212" t="s">
        <v>3454</v>
      </c>
      <c r="G180" s="212" t="s">
        <v>3452</v>
      </c>
      <c r="H180" s="212" t="s">
        <v>990</v>
      </c>
      <c r="I180" s="211"/>
      <c r="J180" s="213"/>
      <c r="K180" s="213" t="s">
        <v>991</v>
      </c>
      <c r="L180" s="215"/>
      <c r="M180" s="212" t="s">
        <v>180</v>
      </c>
      <c r="N180" s="215" t="s">
        <v>448</v>
      </c>
      <c r="O180" s="216" t="s">
        <v>449</v>
      </c>
      <c r="P180" s="217"/>
      <c r="Q180" s="241" t="s">
        <v>983</v>
      </c>
      <c r="R180" s="241" t="s">
        <v>992</v>
      </c>
      <c r="S180" s="212" t="s">
        <v>3454</v>
      </c>
      <c r="T180" s="212" t="s">
        <v>3429</v>
      </c>
      <c r="U180" s="212" t="s">
        <v>3453</v>
      </c>
      <c r="V180" s="212" t="s">
        <v>4757</v>
      </c>
      <c r="W180" s="219"/>
      <c r="AB180" s="221">
        <f>IF(OR(J180="Fail",ISBLANK(J180)),INDEX('Issue Code Table'!C:C,MATCH(N:N,'Issue Code Table'!A:A,0)),IF(M180="Critical",6,IF(M180="Significant",5,IF(M180="Moderate",3,2))))</f>
        <v>5</v>
      </c>
    </row>
    <row r="181" spans="1:28" s="244" customFormat="1" ht="141.65" customHeight="1" x14ac:dyDescent="0.25">
      <c r="A181" s="223" t="s">
        <v>993</v>
      </c>
      <c r="B181" s="224" t="s">
        <v>962</v>
      </c>
      <c r="C181" s="224" t="s">
        <v>963</v>
      </c>
      <c r="D181" s="223" t="s">
        <v>176</v>
      </c>
      <c r="E181" s="224" t="s">
        <v>4269</v>
      </c>
      <c r="F181" s="224" t="s">
        <v>3451</v>
      </c>
      <c r="G181" s="224" t="s">
        <v>3449</v>
      </c>
      <c r="H181" s="224" t="s">
        <v>994</v>
      </c>
      <c r="I181" s="223"/>
      <c r="J181" s="225"/>
      <c r="K181" s="225" t="s">
        <v>995</v>
      </c>
      <c r="L181" s="227"/>
      <c r="M181" s="224" t="s">
        <v>180</v>
      </c>
      <c r="N181" s="227" t="s">
        <v>448</v>
      </c>
      <c r="O181" s="228" t="s">
        <v>449</v>
      </c>
      <c r="P181" s="229"/>
      <c r="Q181" s="245" t="s">
        <v>983</v>
      </c>
      <c r="R181" s="245" t="s">
        <v>996</v>
      </c>
      <c r="S181" s="224" t="s">
        <v>3451</v>
      </c>
      <c r="T181" s="212" t="s">
        <v>3429</v>
      </c>
      <c r="U181" s="224" t="s">
        <v>3450</v>
      </c>
      <c r="V181" s="224" t="s">
        <v>4758</v>
      </c>
      <c r="W181" s="231"/>
      <c r="AB181" s="221">
        <f>IF(OR(J181="Fail",ISBLANK(J181)),INDEX('Issue Code Table'!C:C,MATCH(N:N,'Issue Code Table'!A:A,0)),IF(M181="Critical",6,IF(M181="Significant",5,IF(M181="Moderate",3,2))))</f>
        <v>5</v>
      </c>
    </row>
    <row r="182" spans="1:28" s="244" customFormat="1" ht="141.65" customHeight="1" x14ac:dyDescent="0.25">
      <c r="A182" s="211" t="s">
        <v>997</v>
      </c>
      <c r="B182" s="212" t="s">
        <v>962</v>
      </c>
      <c r="C182" s="212" t="s">
        <v>963</v>
      </c>
      <c r="D182" s="211" t="s">
        <v>176</v>
      </c>
      <c r="E182" s="212" t="s">
        <v>4270</v>
      </c>
      <c r="F182" s="212" t="s">
        <v>3448</v>
      </c>
      <c r="G182" s="212" t="s">
        <v>3446</v>
      </c>
      <c r="H182" s="212" t="s">
        <v>998</v>
      </c>
      <c r="I182" s="211"/>
      <c r="J182" s="213"/>
      <c r="K182" s="213" t="s">
        <v>999</v>
      </c>
      <c r="L182" s="215"/>
      <c r="M182" s="212" t="s">
        <v>180</v>
      </c>
      <c r="N182" s="215" t="s">
        <v>448</v>
      </c>
      <c r="O182" s="216" t="s">
        <v>449</v>
      </c>
      <c r="P182" s="217"/>
      <c r="Q182" s="241" t="s">
        <v>983</v>
      </c>
      <c r="R182" s="241" t="s">
        <v>1000</v>
      </c>
      <c r="S182" s="212" t="s">
        <v>3448</v>
      </c>
      <c r="T182" s="212" t="s">
        <v>3429</v>
      </c>
      <c r="U182" s="212" t="s">
        <v>3447</v>
      </c>
      <c r="V182" s="212" t="s">
        <v>4759</v>
      </c>
      <c r="W182" s="219"/>
      <c r="AB182" s="221">
        <f>IF(OR(J182="Fail",ISBLANK(J182)),INDEX('Issue Code Table'!C:C,MATCH(N:N,'Issue Code Table'!A:A,0)),IF(M182="Critical",6,IF(M182="Significant",5,IF(M182="Moderate",3,2))))</f>
        <v>5</v>
      </c>
    </row>
    <row r="183" spans="1:28" s="244" customFormat="1" ht="141.65" customHeight="1" x14ac:dyDescent="0.25">
      <c r="A183" s="223" t="s">
        <v>1001</v>
      </c>
      <c r="B183" s="224" t="s">
        <v>962</v>
      </c>
      <c r="C183" s="224" t="s">
        <v>963</v>
      </c>
      <c r="D183" s="223" t="s">
        <v>176</v>
      </c>
      <c r="E183" s="224" t="s">
        <v>4271</v>
      </c>
      <c r="F183" s="224" t="s">
        <v>3445</v>
      </c>
      <c r="G183" s="224" t="s">
        <v>3443</v>
      </c>
      <c r="H183" s="224" t="s">
        <v>1002</v>
      </c>
      <c r="I183" s="223"/>
      <c r="J183" s="225"/>
      <c r="K183" s="225" t="s">
        <v>1003</v>
      </c>
      <c r="L183" s="227"/>
      <c r="M183" s="224" t="s">
        <v>143</v>
      </c>
      <c r="N183" s="227" t="s">
        <v>836</v>
      </c>
      <c r="O183" s="228" t="s">
        <v>837</v>
      </c>
      <c r="P183" s="229"/>
      <c r="Q183" s="245" t="s">
        <v>1004</v>
      </c>
      <c r="R183" s="245" t="s">
        <v>1005</v>
      </c>
      <c r="S183" s="224" t="s">
        <v>3445</v>
      </c>
      <c r="T183" s="212" t="s">
        <v>3429</v>
      </c>
      <c r="U183" s="224" t="s">
        <v>3444</v>
      </c>
      <c r="V183" s="224" t="s">
        <v>4760</v>
      </c>
      <c r="W183" s="231" t="s">
        <v>191</v>
      </c>
      <c r="AB183" s="221">
        <f>IF(OR(J183="Fail",ISBLANK(J183)),INDEX('Issue Code Table'!C:C,MATCH(N:N,'Issue Code Table'!A:A,0)),IF(M183="Critical",6,IF(M183="Significant",5,IF(M183="Moderate",3,2))))</f>
        <v>5</v>
      </c>
    </row>
    <row r="184" spans="1:28" s="244" customFormat="1" ht="141.65" customHeight="1" x14ac:dyDescent="0.25">
      <c r="A184" s="211" t="s">
        <v>1006</v>
      </c>
      <c r="B184" s="212" t="s">
        <v>962</v>
      </c>
      <c r="C184" s="212" t="s">
        <v>963</v>
      </c>
      <c r="D184" s="211" t="s">
        <v>176</v>
      </c>
      <c r="E184" s="212" t="s">
        <v>4272</v>
      </c>
      <c r="F184" s="212" t="s">
        <v>3442</v>
      </c>
      <c r="G184" s="212" t="s">
        <v>3440</v>
      </c>
      <c r="H184" s="212" t="s">
        <v>1007</v>
      </c>
      <c r="I184" s="211"/>
      <c r="J184" s="213"/>
      <c r="K184" s="213" t="s">
        <v>1008</v>
      </c>
      <c r="L184" s="215"/>
      <c r="M184" s="212" t="s">
        <v>180</v>
      </c>
      <c r="N184" s="215" t="s">
        <v>448</v>
      </c>
      <c r="O184" s="216" t="s">
        <v>449</v>
      </c>
      <c r="P184" s="217"/>
      <c r="Q184" s="241" t="s">
        <v>1009</v>
      </c>
      <c r="R184" s="241" t="s">
        <v>1010</v>
      </c>
      <c r="S184" s="212" t="s">
        <v>3442</v>
      </c>
      <c r="T184" s="212" t="s">
        <v>3429</v>
      </c>
      <c r="U184" s="212" t="s">
        <v>3441</v>
      </c>
      <c r="V184" s="212" t="s">
        <v>4761</v>
      </c>
      <c r="W184" s="219"/>
      <c r="AB184" s="221">
        <f>IF(OR(J184="Fail",ISBLANK(J184)),INDEX('Issue Code Table'!C:C,MATCH(N:N,'Issue Code Table'!A:A,0)),IF(M184="Critical",6,IF(M184="Significant",5,IF(M184="Moderate",3,2))))</f>
        <v>5</v>
      </c>
    </row>
    <row r="185" spans="1:28" s="244" customFormat="1" ht="141.65" customHeight="1" x14ac:dyDescent="0.25">
      <c r="A185" s="223" t="s">
        <v>1011</v>
      </c>
      <c r="B185" s="224" t="s">
        <v>962</v>
      </c>
      <c r="C185" s="224" t="s">
        <v>963</v>
      </c>
      <c r="D185" s="223" t="s">
        <v>176</v>
      </c>
      <c r="E185" s="224" t="s">
        <v>4273</v>
      </c>
      <c r="F185" s="224" t="s">
        <v>3439</v>
      </c>
      <c r="G185" s="224" t="s">
        <v>3437</v>
      </c>
      <c r="H185" s="224" t="s">
        <v>1012</v>
      </c>
      <c r="I185" s="223"/>
      <c r="J185" s="225"/>
      <c r="K185" s="225" t="s">
        <v>1013</v>
      </c>
      <c r="L185" s="227"/>
      <c r="M185" s="224" t="s">
        <v>143</v>
      </c>
      <c r="N185" s="227" t="s">
        <v>448</v>
      </c>
      <c r="O185" s="228" t="s">
        <v>449</v>
      </c>
      <c r="P185" s="229"/>
      <c r="Q185" s="245" t="s">
        <v>1009</v>
      </c>
      <c r="R185" s="245" t="s">
        <v>1014</v>
      </c>
      <c r="S185" s="224" t="s">
        <v>3439</v>
      </c>
      <c r="T185" s="212" t="s">
        <v>3429</v>
      </c>
      <c r="U185" s="224" t="s">
        <v>3438</v>
      </c>
      <c r="V185" s="224" t="s">
        <v>4762</v>
      </c>
      <c r="W185" s="231" t="s">
        <v>191</v>
      </c>
      <c r="AB185" s="221">
        <f>IF(OR(J185="Fail",ISBLANK(J185)),INDEX('Issue Code Table'!C:C,MATCH(N:N,'Issue Code Table'!A:A,0)),IF(M185="Critical",6,IF(M185="Significant",5,IF(M185="Moderate",3,2))))</f>
        <v>5</v>
      </c>
    </row>
    <row r="186" spans="1:28" s="244" customFormat="1" ht="141.65" customHeight="1" x14ac:dyDescent="0.25">
      <c r="A186" s="211" t="s">
        <v>1015</v>
      </c>
      <c r="B186" s="212" t="s">
        <v>962</v>
      </c>
      <c r="C186" s="212" t="s">
        <v>963</v>
      </c>
      <c r="D186" s="211" t="s">
        <v>176</v>
      </c>
      <c r="E186" s="212" t="s">
        <v>4274</v>
      </c>
      <c r="F186" s="212" t="s">
        <v>3436</v>
      </c>
      <c r="G186" s="212" t="s">
        <v>3434</v>
      </c>
      <c r="H186" s="212" t="s">
        <v>4957</v>
      </c>
      <c r="I186" s="211"/>
      <c r="J186" s="213"/>
      <c r="K186" s="213" t="s">
        <v>4956</v>
      </c>
      <c r="L186" s="246"/>
      <c r="M186" s="212" t="s">
        <v>143</v>
      </c>
      <c r="N186" s="215" t="s">
        <v>448</v>
      </c>
      <c r="O186" s="216" t="s">
        <v>449</v>
      </c>
      <c r="P186" s="217"/>
      <c r="Q186" s="241" t="s">
        <v>1009</v>
      </c>
      <c r="R186" s="241" t="s">
        <v>1016</v>
      </c>
      <c r="S186" s="212" t="s">
        <v>3436</v>
      </c>
      <c r="T186" s="212" t="s">
        <v>3429</v>
      </c>
      <c r="U186" s="212" t="s">
        <v>3435</v>
      </c>
      <c r="V186" s="212" t="s">
        <v>4763</v>
      </c>
      <c r="W186" s="219" t="s">
        <v>191</v>
      </c>
      <c r="AB186" s="221">
        <f>IF(OR(J186="Fail",ISBLANK(J186)),INDEX('Issue Code Table'!C:C,MATCH(N:N,'Issue Code Table'!A:A,0)),IF(M186="Critical",6,IF(M186="Significant",5,IF(M186="Moderate",3,2))))</f>
        <v>5</v>
      </c>
    </row>
    <row r="187" spans="1:28" s="244" customFormat="1" ht="141.65" customHeight="1" x14ac:dyDescent="0.25">
      <c r="A187" s="223" t="s">
        <v>1017</v>
      </c>
      <c r="B187" s="224" t="s">
        <v>962</v>
      </c>
      <c r="C187" s="224" t="s">
        <v>963</v>
      </c>
      <c r="D187" s="223" t="s">
        <v>176</v>
      </c>
      <c r="E187" s="224" t="s">
        <v>4275</v>
      </c>
      <c r="F187" s="224" t="s">
        <v>3433</v>
      </c>
      <c r="G187" s="224" t="s">
        <v>3431</v>
      </c>
      <c r="H187" s="224" t="s">
        <v>1018</v>
      </c>
      <c r="I187" s="223"/>
      <c r="J187" s="225"/>
      <c r="K187" s="225" t="s">
        <v>1019</v>
      </c>
      <c r="L187" s="227"/>
      <c r="M187" s="224" t="s">
        <v>180</v>
      </c>
      <c r="N187" s="227" t="s">
        <v>915</v>
      </c>
      <c r="O187" s="228" t="s">
        <v>916</v>
      </c>
      <c r="P187" s="229"/>
      <c r="Q187" s="245" t="s">
        <v>1009</v>
      </c>
      <c r="R187" s="245" t="s">
        <v>1020</v>
      </c>
      <c r="S187" s="224" t="s">
        <v>3433</v>
      </c>
      <c r="T187" s="212" t="s">
        <v>3429</v>
      </c>
      <c r="U187" s="224" t="s">
        <v>3432</v>
      </c>
      <c r="V187" s="224" t="s">
        <v>4764</v>
      </c>
      <c r="W187" s="231"/>
      <c r="AB187" s="221">
        <f>IF(OR(J187="Fail",ISBLANK(J187)),INDEX('Issue Code Table'!C:C,MATCH(N:N,'Issue Code Table'!A:A,0)),IF(M187="Critical",6,IF(M187="Significant",5,IF(M187="Moderate",3,2))))</f>
        <v>4</v>
      </c>
    </row>
    <row r="188" spans="1:28" s="244" customFormat="1" ht="141.65" customHeight="1" x14ac:dyDescent="0.25">
      <c r="A188" s="211" t="s">
        <v>1021</v>
      </c>
      <c r="B188" s="212" t="s">
        <v>962</v>
      </c>
      <c r="C188" s="212" t="s">
        <v>963</v>
      </c>
      <c r="D188" s="211" t="s">
        <v>176</v>
      </c>
      <c r="E188" s="212" t="s">
        <v>4276</v>
      </c>
      <c r="F188" s="212" t="s">
        <v>3430</v>
      </c>
      <c r="G188" s="212" t="s">
        <v>3427</v>
      </c>
      <c r="H188" s="212" t="s">
        <v>1022</v>
      </c>
      <c r="I188" s="211"/>
      <c r="J188" s="213"/>
      <c r="K188" s="213" t="s">
        <v>1023</v>
      </c>
      <c r="L188" s="215"/>
      <c r="M188" s="212" t="s">
        <v>180</v>
      </c>
      <c r="N188" s="215" t="s">
        <v>448</v>
      </c>
      <c r="O188" s="216" t="s">
        <v>449</v>
      </c>
      <c r="P188" s="217"/>
      <c r="Q188" s="241" t="s">
        <v>1009</v>
      </c>
      <c r="R188" s="241" t="s">
        <v>1024</v>
      </c>
      <c r="S188" s="212" t="s">
        <v>3430</v>
      </c>
      <c r="T188" s="212" t="s">
        <v>3429</v>
      </c>
      <c r="U188" s="212" t="s">
        <v>3428</v>
      </c>
      <c r="V188" s="212" t="s">
        <v>4765</v>
      </c>
      <c r="W188" s="219"/>
      <c r="AB188" s="221">
        <f>IF(OR(J188="Fail",ISBLANK(J188)),INDEX('Issue Code Table'!C:C,MATCH(N:N,'Issue Code Table'!A:A,0)),IF(M188="Critical",6,IF(M188="Significant",5,IF(M188="Moderate",3,2))))</f>
        <v>5</v>
      </c>
    </row>
    <row r="189" spans="1:28" s="244" customFormat="1" ht="141.65" customHeight="1" x14ac:dyDescent="0.25">
      <c r="A189" s="223" t="s">
        <v>1025</v>
      </c>
      <c r="B189" s="224" t="s">
        <v>258</v>
      </c>
      <c r="C189" s="224" t="s">
        <v>259</v>
      </c>
      <c r="D189" s="223" t="s">
        <v>176</v>
      </c>
      <c r="E189" s="224" t="s">
        <v>4277</v>
      </c>
      <c r="F189" s="224" t="s">
        <v>3426</v>
      </c>
      <c r="G189" s="224" t="s">
        <v>3423</v>
      </c>
      <c r="H189" s="224" t="s">
        <v>1026</v>
      </c>
      <c r="I189" s="223"/>
      <c r="J189" s="225"/>
      <c r="K189" s="225" t="s">
        <v>1027</v>
      </c>
      <c r="L189" s="227"/>
      <c r="M189" s="224" t="s">
        <v>180</v>
      </c>
      <c r="N189" s="227" t="s">
        <v>705</v>
      </c>
      <c r="O189" s="228" t="s">
        <v>706</v>
      </c>
      <c r="P189" s="229"/>
      <c r="Q189" s="245" t="s">
        <v>1028</v>
      </c>
      <c r="R189" s="245" t="s">
        <v>1029</v>
      </c>
      <c r="S189" s="224" t="s">
        <v>3426</v>
      </c>
      <c r="T189" s="212" t="s">
        <v>3425</v>
      </c>
      <c r="U189" s="224" t="s">
        <v>3424</v>
      </c>
      <c r="V189" s="224" t="s">
        <v>4766</v>
      </c>
      <c r="W189" s="231"/>
      <c r="AB189" s="221">
        <f>IF(OR(J189="Fail",ISBLANK(J189)),INDEX('Issue Code Table'!C:C,MATCH(N:N,'Issue Code Table'!A:A,0)),IF(M189="Critical",6,IF(M189="Significant",5,IF(M189="Moderate",3,2))))</f>
        <v>3</v>
      </c>
    </row>
    <row r="190" spans="1:28" s="244" customFormat="1" ht="141.65" customHeight="1" x14ac:dyDescent="0.25">
      <c r="A190" s="211" t="s">
        <v>1030</v>
      </c>
      <c r="B190" s="212" t="s">
        <v>258</v>
      </c>
      <c r="C190" s="212" t="s">
        <v>259</v>
      </c>
      <c r="D190" s="211" t="s">
        <v>176</v>
      </c>
      <c r="E190" s="212" t="s">
        <v>4278</v>
      </c>
      <c r="F190" s="212" t="s">
        <v>3422</v>
      </c>
      <c r="G190" s="212" t="s">
        <v>3419</v>
      </c>
      <c r="H190" s="212" t="s">
        <v>1031</v>
      </c>
      <c r="I190" s="211"/>
      <c r="J190" s="213"/>
      <c r="K190" s="213" t="s">
        <v>1032</v>
      </c>
      <c r="L190" s="215"/>
      <c r="M190" s="212" t="s">
        <v>180</v>
      </c>
      <c r="N190" s="215" t="s">
        <v>417</v>
      </c>
      <c r="O190" s="216" t="s">
        <v>418</v>
      </c>
      <c r="P190" s="217"/>
      <c r="Q190" s="241" t="s">
        <v>1028</v>
      </c>
      <c r="R190" s="241" t="s">
        <v>1033</v>
      </c>
      <c r="S190" s="212" t="s">
        <v>3422</v>
      </c>
      <c r="T190" s="212" t="s">
        <v>3421</v>
      </c>
      <c r="U190" s="212" t="s">
        <v>3420</v>
      </c>
      <c r="V190" s="212" t="s">
        <v>4767</v>
      </c>
      <c r="W190" s="219"/>
      <c r="AB190" s="221">
        <f>IF(OR(J190="Fail",ISBLANK(J190)),INDEX('Issue Code Table'!C:C,MATCH(N:N,'Issue Code Table'!A:A,0)),IF(M190="Critical",6,IF(M190="Significant",5,IF(M190="Moderate",3,2))))</f>
        <v>4</v>
      </c>
    </row>
    <row r="191" spans="1:28" s="244" customFormat="1" ht="141.65" customHeight="1" x14ac:dyDescent="0.25">
      <c r="A191" s="223" t="s">
        <v>1034</v>
      </c>
      <c r="B191" s="248" t="s">
        <v>245</v>
      </c>
      <c r="C191" s="248" t="s">
        <v>246</v>
      </c>
      <c r="D191" s="223" t="s">
        <v>176</v>
      </c>
      <c r="E191" s="224" t="s">
        <v>4279</v>
      </c>
      <c r="F191" s="224" t="s">
        <v>3418</v>
      </c>
      <c r="G191" s="224" t="s">
        <v>3415</v>
      </c>
      <c r="H191" s="224" t="s">
        <v>1035</v>
      </c>
      <c r="I191" s="223"/>
      <c r="J191" s="225"/>
      <c r="K191" s="225" t="s">
        <v>1036</v>
      </c>
      <c r="L191" s="227"/>
      <c r="M191" s="224" t="s">
        <v>143</v>
      </c>
      <c r="N191" s="227" t="s">
        <v>428</v>
      </c>
      <c r="O191" s="228" t="s">
        <v>429</v>
      </c>
      <c r="P191" s="229"/>
      <c r="Q191" s="245" t="s">
        <v>1037</v>
      </c>
      <c r="R191" s="245" t="s">
        <v>1038</v>
      </c>
      <c r="S191" s="224" t="s">
        <v>3418</v>
      </c>
      <c r="T191" s="212" t="s">
        <v>3417</v>
      </c>
      <c r="U191" s="224" t="s">
        <v>3416</v>
      </c>
      <c r="V191" s="224" t="s">
        <v>4768</v>
      </c>
      <c r="W191" s="231" t="s">
        <v>191</v>
      </c>
      <c r="AB191" s="221">
        <f>IF(OR(J191="Fail",ISBLANK(J191)),INDEX('Issue Code Table'!C:C,MATCH(N:N,'Issue Code Table'!A:A,0)),IF(M191="Critical",6,IF(M191="Significant",5,IF(M191="Moderate",3,2))))</f>
        <v>5</v>
      </c>
    </row>
    <row r="192" spans="1:28" s="244" customFormat="1" ht="141.65" customHeight="1" x14ac:dyDescent="0.25">
      <c r="A192" s="211" t="s">
        <v>1039</v>
      </c>
      <c r="B192" s="254" t="s">
        <v>245</v>
      </c>
      <c r="C192" s="254" t="s">
        <v>246</v>
      </c>
      <c r="D192" s="211" t="s">
        <v>176</v>
      </c>
      <c r="E192" s="212" t="s">
        <v>4280</v>
      </c>
      <c r="F192" s="212" t="s">
        <v>4059</v>
      </c>
      <c r="G192" s="212" t="s">
        <v>4057</v>
      </c>
      <c r="H192" s="212" t="s">
        <v>1040</v>
      </c>
      <c r="I192" s="232"/>
      <c r="J192" s="213"/>
      <c r="K192" s="213" t="s">
        <v>1041</v>
      </c>
      <c r="L192" s="263"/>
      <c r="M192" s="212" t="s">
        <v>143</v>
      </c>
      <c r="N192" s="215" t="s">
        <v>249</v>
      </c>
      <c r="O192" s="216" t="s">
        <v>250</v>
      </c>
      <c r="P192" s="217"/>
      <c r="Q192" s="241" t="s">
        <v>1042</v>
      </c>
      <c r="R192" s="241" t="s">
        <v>1043</v>
      </c>
      <c r="S192" s="212" t="s">
        <v>4059</v>
      </c>
      <c r="T192" s="212" t="s">
        <v>2737</v>
      </c>
      <c r="U192" s="212" t="s">
        <v>4058</v>
      </c>
      <c r="V192" s="212" t="s">
        <v>4769</v>
      </c>
      <c r="W192" s="219" t="s">
        <v>191</v>
      </c>
      <c r="AB192" s="221">
        <f>IF(OR(J192="Fail",ISBLANK(J192)),INDEX('Issue Code Table'!C:C,MATCH(N:N,'Issue Code Table'!A:A,0)),IF(M192="Critical",6,IF(M192="Significant",5,IF(M192="Moderate",3,2))))</f>
        <v>5</v>
      </c>
    </row>
    <row r="193" spans="1:28" s="244" customFormat="1" ht="141.65" customHeight="1" x14ac:dyDescent="0.25">
      <c r="A193" s="223" t="s">
        <v>1044</v>
      </c>
      <c r="B193" s="224" t="s">
        <v>258</v>
      </c>
      <c r="C193" s="224" t="s">
        <v>259</v>
      </c>
      <c r="D193" s="223" t="s">
        <v>176</v>
      </c>
      <c r="E193" s="224" t="s">
        <v>4281</v>
      </c>
      <c r="F193" s="224" t="s">
        <v>3414</v>
      </c>
      <c r="G193" s="224" t="s">
        <v>3412</v>
      </c>
      <c r="H193" s="224" t="s">
        <v>1045</v>
      </c>
      <c r="I193" s="237"/>
      <c r="J193" s="225"/>
      <c r="K193" s="225" t="s">
        <v>1046</v>
      </c>
      <c r="L193" s="260"/>
      <c r="M193" s="224" t="s">
        <v>143</v>
      </c>
      <c r="N193" s="227" t="s">
        <v>428</v>
      </c>
      <c r="O193" s="228" t="s">
        <v>429</v>
      </c>
      <c r="P193" s="229"/>
      <c r="Q193" s="245" t="s">
        <v>1042</v>
      </c>
      <c r="R193" s="245" t="s">
        <v>1047</v>
      </c>
      <c r="S193" s="224" t="s">
        <v>3414</v>
      </c>
      <c r="T193" s="212" t="s">
        <v>3306</v>
      </c>
      <c r="U193" s="224" t="s">
        <v>3413</v>
      </c>
      <c r="V193" s="224" t="s">
        <v>4770</v>
      </c>
      <c r="W193" s="231" t="s">
        <v>191</v>
      </c>
      <c r="AB193" s="221">
        <f>IF(OR(J193="Fail",ISBLANK(J193)),INDEX('Issue Code Table'!C:C,MATCH(N:N,'Issue Code Table'!A:A,0)),IF(M193="Critical",6,IF(M193="Significant",5,IF(M193="Moderate",3,2))))</f>
        <v>5</v>
      </c>
    </row>
    <row r="194" spans="1:28" s="244" customFormat="1" ht="141.65" customHeight="1" x14ac:dyDescent="0.25">
      <c r="A194" s="211" t="s">
        <v>1048</v>
      </c>
      <c r="B194" s="212" t="s">
        <v>258</v>
      </c>
      <c r="C194" s="212" t="s">
        <v>259</v>
      </c>
      <c r="D194" s="211" t="s">
        <v>176</v>
      </c>
      <c r="E194" s="212" t="s">
        <v>4282</v>
      </c>
      <c r="F194" s="212" t="s">
        <v>3411</v>
      </c>
      <c r="G194" s="212" t="s">
        <v>3409</v>
      </c>
      <c r="H194" s="212" t="s">
        <v>1049</v>
      </c>
      <c r="I194" s="232"/>
      <c r="J194" s="213"/>
      <c r="K194" s="213" t="s">
        <v>1050</v>
      </c>
      <c r="L194" s="263"/>
      <c r="M194" s="212" t="s">
        <v>143</v>
      </c>
      <c r="N194" s="215" t="s">
        <v>428</v>
      </c>
      <c r="O194" s="216" t="s">
        <v>429</v>
      </c>
      <c r="P194" s="217"/>
      <c r="Q194" s="241" t="s">
        <v>1042</v>
      </c>
      <c r="R194" s="241" t="s">
        <v>1051</v>
      </c>
      <c r="S194" s="212" t="s">
        <v>3411</v>
      </c>
      <c r="T194" s="212" t="s">
        <v>3407</v>
      </c>
      <c r="U194" s="212" t="s">
        <v>3410</v>
      </c>
      <c r="V194" s="212" t="s">
        <v>4771</v>
      </c>
      <c r="W194" s="219" t="s">
        <v>191</v>
      </c>
      <c r="AB194" s="221">
        <f>IF(OR(J194="Fail",ISBLANK(J194)),INDEX('Issue Code Table'!C:C,MATCH(N:N,'Issue Code Table'!A:A,0)),IF(M194="Critical",6,IF(M194="Significant",5,IF(M194="Moderate",3,2))))</f>
        <v>5</v>
      </c>
    </row>
    <row r="195" spans="1:28" s="244" customFormat="1" ht="141.65" customHeight="1" x14ac:dyDescent="0.25">
      <c r="A195" s="223" t="s">
        <v>1052</v>
      </c>
      <c r="B195" s="224" t="s">
        <v>258</v>
      </c>
      <c r="C195" s="224" t="s">
        <v>259</v>
      </c>
      <c r="D195" s="223" t="s">
        <v>176</v>
      </c>
      <c r="E195" s="224" t="s">
        <v>4283</v>
      </c>
      <c r="F195" s="224" t="s">
        <v>3408</v>
      </c>
      <c r="G195" s="224" t="s">
        <v>3405</v>
      </c>
      <c r="H195" s="224" t="s">
        <v>1053</v>
      </c>
      <c r="I195" s="237"/>
      <c r="J195" s="225"/>
      <c r="K195" s="225" t="s">
        <v>1054</v>
      </c>
      <c r="L195" s="260"/>
      <c r="M195" s="224" t="s">
        <v>180</v>
      </c>
      <c r="N195" s="227" t="s">
        <v>711</v>
      </c>
      <c r="O195" s="228" t="s">
        <v>1055</v>
      </c>
      <c r="P195" s="229"/>
      <c r="Q195" s="245" t="s">
        <v>1042</v>
      </c>
      <c r="R195" s="245" t="s">
        <v>1056</v>
      </c>
      <c r="S195" s="224" t="s">
        <v>3408</v>
      </c>
      <c r="T195" s="212" t="s">
        <v>3407</v>
      </c>
      <c r="U195" s="224" t="s">
        <v>3406</v>
      </c>
      <c r="V195" s="224" t="s">
        <v>4772</v>
      </c>
      <c r="W195" s="231"/>
      <c r="AB195" s="221">
        <f>IF(OR(J195="Fail",ISBLANK(J195)),INDEX('Issue Code Table'!C:C,MATCH(N:N,'Issue Code Table'!A:A,0)),IF(M195="Critical",6,IF(M195="Significant",5,IF(M195="Moderate",3,2))))</f>
        <v>5</v>
      </c>
    </row>
    <row r="196" spans="1:28" s="244" customFormat="1" ht="141.65" customHeight="1" x14ac:dyDescent="0.25">
      <c r="A196" s="262" t="s">
        <v>4548</v>
      </c>
      <c r="B196" s="212" t="s">
        <v>4477</v>
      </c>
      <c r="C196" s="212" t="s">
        <v>4478</v>
      </c>
      <c r="D196" s="211" t="s">
        <v>176</v>
      </c>
      <c r="E196" s="212" t="s">
        <v>4284</v>
      </c>
      <c r="F196" s="212" t="s">
        <v>3404</v>
      </c>
      <c r="G196" s="212" t="s">
        <v>3401</v>
      </c>
      <c r="H196" s="212" t="s">
        <v>4492</v>
      </c>
      <c r="I196" s="232"/>
      <c r="J196" s="213"/>
      <c r="K196" s="213" t="s">
        <v>4509</v>
      </c>
      <c r="L196" s="263"/>
      <c r="M196" s="212" t="s">
        <v>143</v>
      </c>
      <c r="N196" s="215" t="s">
        <v>428</v>
      </c>
      <c r="O196" s="216" t="s">
        <v>429</v>
      </c>
      <c r="P196" s="217"/>
      <c r="Q196" s="241">
        <v>18.399999999999999</v>
      </c>
      <c r="R196" s="241" t="s">
        <v>1060</v>
      </c>
      <c r="S196" s="212" t="s">
        <v>3404</v>
      </c>
      <c r="T196" s="212" t="s">
        <v>3403</v>
      </c>
      <c r="U196" s="212" t="s">
        <v>3402</v>
      </c>
      <c r="V196" s="212" t="s">
        <v>4773</v>
      </c>
      <c r="W196" s="219" t="s">
        <v>191</v>
      </c>
      <c r="AB196" s="221">
        <f>IF(OR(J196="Fail",ISBLANK(J196)),INDEX('Issue Code Table'!C:C,MATCH(N:N,'Issue Code Table'!A:A,0)),IF(M196="Critical",6,IF(M196="Significant",5,IF(M196="Moderate",3,2))))</f>
        <v>5</v>
      </c>
    </row>
    <row r="197" spans="1:28" s="244" customFormat="1" ht="141.65" customHeight="1" x14ac:dyDescent="0.25">
      <c r="A197" s="223" t="s">
        <v>1057</v>
      </c>
      <c r="B197" s="224" t="s">
        <v>258</v>
      </c>
      <c r="C197" s="224" t="s">
        <v>259</v>
      </c>
      <c r="D197" s="223" t="s">
        <v>176</v>
      </c>
      <c r="E197" s="224" t="s">
        <v>4285</v>
      </c>
      <c r="F197" s="224" t="s">
        <v>3400</v>
      </c>
      <c r="G197" s="224" t="s">
        <v>3397</v>
      </c>
      <c r="H197" s="224" t="s">
        <v>1058</v>
      </c>
      <c r="I197" s="237"/>
      <c r="J197" s="225"/>
      <c r="K197" s="225" t="s">
        <v>1059</v>
      </c>
      <c r="L197" s="260"/>
      <c r="M197" s="224" t="s">
        <v>143</v>
      </c>
      <c r="N197" s="227" t="s">
        <v>428</v>
      </c>
      <c r="O197" s="228" t="s">
        <v>429</v>
      </c>
      <c r="P197" s="229"/>
      <c r="Q197" s="245" t="s">
        <v>1042</v>
      </c>
      <c r="R197" s="245" t="s">
        <v>1064</v>
      </c>
      <c r="S197" s="224" t="s">
        <v>3400</v>
      </c>
      <c r="T197" s="212" t="s">
        <v>3399</v>
      </c>
      <c r="U197" s="224" t="s">
        <v>3398</v>
      </c>
      <c r="V197" s="224" t="s">
        <v>4774</v>
      </c>
      <c r="W197" s="231" t="s">
        <v>191</v>
      </c>
      <c r="AB197" s="221">
        <f>IF(OR(J197="Fail",ISBLANK(J197)),INDEX('Issue Code Table'!C:C,MATCH(N:N,'Issue Code Table'!A:A,0)),IF(M197="Critical",6,IF(M197="Significant",5,IF(M197="Moderate",3,2))))</f>
        <v>5</v>
      </c>
    </row>
    <row r="198" spans="1:28" s="244" customFormat="1" ht="141.65" customHeight="1" x14ac:dyDescent="0.25">
      <c r="A198" s="211" t="s">
        <v>1061</v>
      </c>
      <c r="B198" s="212" t="s">
        <v>258</v>
      </c>
      <c r="C198" s="212" t="s">
        <v>259</v>
      </c>
      <c r="D198" s="211" t="s">
        <v>176</v>
      </c>
      <c r="E198" s="212" t="s">
        <v>4286</v>
      </c>
      <c r="F198" s="212" t="s">
        <v>3396</v>
      </c>
      <c r="G198" s="212" t="s">
        <v>3393</v>
      </c>
      <c r="H198" s="212" t="s">
        <v>1062</v>
      </c>
      <c r="I198" s="232"/>
      <c r="J198" s="213"/>
      <c r="K198" s="213" t="s">
        <v>1063</v>
      </c>
      <c r="L198" s="263"/>
      <c r="M198" s="212" t="s">
        <v>143</v>
      </c>
      <c r="N198" s="215" t="s">
        <v>428</v>
      </c>
      <c r="O198" s="216" t="s">
        <v>429</v>
      </c>
      <c r="P198" s="217"/>
      <c r="Q198" s="241" t="s">
        <v>1042</v>
      </c>
      <c r="R198" s="241" t="s">
        <v>1070</v>
      </c>
      <c r="S198" s="212" t="s">
        <v>3396</v>
      </c>
      <c r="T198" s="212" t="s">
        <v>3395</v>
      </c>
      <c r="U198" s="212" t="s">
        <v>3394</v>
      </c>
      <c r="V198" s="212" t="s">
        <v>4775</v>
      </c>
      <c r="W198" s="219" t="s">
        <v>191</v>
      </c>
      <c r="AB198" s="221">
        <f>IF(OR(J198="Fail",ISBLANK(J198)),INDEX('Issue Code Table'!C:C,MATCH(N:N,'Issue Code Table'!A:A,0)),IF(M198="Critical",6,IF(M198="Significant",5,IF(M198="Moderate",3,2))))</f>
        <v>5</v>
      </c>
    </row>
    <row r="199" spans="1:28" s="244" customFormat="1" ht="141.65" customHeight="1" x14ac:dyDescent="0.25">
      <c r="A199" s="223" t="s">
        <v>1065</v>
      </c>
      <c r="B199" s="224" t="s">
        <v>1066</v>
      </c>
      <c r="C199" s="224" t="s">
        <v>1067</v>
      </c>
      <c r="D199" s="223" t="s">
        <v>176</v>
      </c>
      <c r="E199" s="224" t="s">
        <v>4287</v>
      </c>
      <c r="F199" s="224" t="s">
        <v>3392</v>
      </c>
      <c r="G199" s="224" t="s">
        <v>3390</v>
      </c>
      <c r="H199" s="224" t="s">
        <v>1068</v>
      </c>
      <c r="I199" s="223"/>
      <c r="J199" s="225"/>
      <c r="K199" s="225" t="s">
        <v>1069</v>
      </c>
      <c r="L199" s="227"/>
      <c r="M199" s="224" t="s">
        <v>143</v>
      </c>
      <c r="N199" s="227" t="s">
        <v>428</v>
      </c>
      <c r="O199" s="228" t="s">
        <v>429</v>
      </c>
      <c r="P199" s="229"/>
      <c r="Q199" s="245" t="s">
        <v>1042</v>
      </c>
      <c r="R199" s="245" t="s">
        <v>1076</v>
      </c>
      <c r="S199" s="224" t="s">
        <v>3392</v>
      </c>
      <c r="T199" s="212" t="s">
        <v>3391</v>
      </c>
      <c r="U199" s="224" t="s">
        <v>4056</v>
      </c>
      <c r="V199" s="224" t="s">
        <v>4776</v>
      </c>
      <c r="W199" s="231" t="s">
        <v>191</v>
      </c>
      <c r="AB199" s="221">
        <f>IF(OR(J199="Fail",ISBLANK(J199)),INDEX('Issue Code Table'!C:C,MATCH(N:N,'Issue Code Table'!A:A,0)),IF(M199="Critical",6,IF(M199="Significant",5,IF(M199="Moderate",3,2))))</f>
        <v>5</v>
      </c>
    </row>
    <row r="200" spans="1:28" s="244" customFormat="1" ht="141.65" customHeight="1" x14ac:dyDescent="0.25">
      <c r="A200" s="211" t="s">
        <v>1071</v>
      </c>
      <c r="B200" s="212" t="s">
        <v>1159</v>
      </c>
      <c r="C200" s="212" t="s">
        <v>1160</v>
      </c>
      <c r="D200" s="211" t="s">
        <v>176</v>
      </c>
      <c r="E200" s="212" t="s">
        <v>4288</v>
      </c>
      <c r="F200" s="212" t="s">
        <v>3389</v>
      </c>
      <c r="G200" s="212" t="s">
        <v>3386</v>
      </c>
      <c r="H200" s="212" t="s">
        <v>1072</v>
      </c>
      <c r="I200" s="211"/>
      <c r="J200" s="213"/>
      <c r="K200" s="213" t="s">
        <v>1073</v>
      </c>
      <c r="L200" s="215"/>
      <c r="M200" s="212" t="s">
        <v>143</v>
      </c>
      <c r="N200" s="215" t="s">
        <v>1074</v>
      </c>
      <c r="O200" s="216" t="s">
        <v>1075</v>
      </c>
      <c r="P200" s="217"/>
      <c r="Q200" s="241" t="s">
        <v>1042</v>
      </c>
      <c r="R200" s="241" t="s">
        <v>4055</v>
      </c>
      <c r="S200" s="212" t="s">
        <v>3389</v>
      </c>
      <c r="T200" s="212" t="s">
        <v>3388</v>
      </c>
      <c r="U200" s="212" t="s">
        <v>3387</v>
      </c>
      <c r="V200" s="212" t="s">
        <v>4777</v>
      </c>
      <c r="W200" s="219" t="s">
        <v>191</v>
      </c>
      <c r="AB200" s="221">
        <f>IF(OR(J200="Fail",ISBLANK(J200)),INDEX('Issue Code Table'!C:C,MATCH(N:N,'Issue Code Table'!A:A,0)),IF(M200="Critical",6,IF(M200="Significant",5,IF(M200="Moderate",3,2))))</f>
        <v>6</v>
      </c>
    </row>
    <row r="201" spans="1:28" s="244" customFormat="1" ht="141.65" customHeight="1" x14ac:dyDescent="0.25">
      <c r="A201" s="223" t="s">
        <v>1077</v>
      </c>
      <c r="B201" s="224" t="s">
        <v>375</v>
      </c>
      <c r="C201" s="224" t="s">
        <v>376</v>
      </c>
      <c r="D201" s="223" t="s">
        <v>176</v>
      </c>
      <c r="E201" s="224" t="s">
        <v>4289</v>
      </c>
      <c r="F201" s="224" t="s">
        <v>3385</v>
      </c>
      <c r="G201" s="224" t="s">
        <v>4054</v>
      </c>
      <c r="H201" s="224" t="s">
        <v>1078</v>
      </c>
      <c r="I201" s="223"/>
      <c r="J201" s="225"/>
      <c r="K201" s="225" t="s">
        <v>1079</v>
      </c>
      <c r="L201" s="227"/>
      <c r="M201" s="224" t="s">
        <v>143</v>
      </c>
      <c r="N201" s="227" t="s">
        <v>428</v>
      </c>
      <c r="O201" s="228" t="s">
        <v>1080</v>
      </c>
      <c r="P201" s="229"/>
      <c r="Q201" s="245" t="s">
        <v>1081</v>
      </c>
      <c r="R201" s="245" t="s">
        <v>1082</v>
      </c>
      <c r="S201" s="224" t="s">
        <v>3385</v>
      </c>
      <c r="T201" s="212" t="s">
        <v>2737</v>
      </c>
      <c r="U201" s="224" t="s">
        <v>3384</v>
      </c>
      <c r="V201" s="224" t="s">
        <v>4778</v>
      </c>
      <c r="W201" s="231" t="s">
        <v>191</v>
      </c>
      <c r="AB201" s="221">
        <f>IF(OR(J201="Fail",ISBLANK(J201)),INDEX('Issue Code Table'!C:C,MATCH(N:N,'Issue Code Table'!A:A,0)),IF(M201="Critical",6,IF(M201="Significant",5,IF(M201="Moderate",3,2))))</f>
        <v>5</v>
      </c>
    </row>
    <row r="202" spans="1:28" s="244" customFormat="1" ht="141.65" customHeight="1" x14ac:dyDescent="0.25">
      <c r="A202" s="211" t="s">
        <v>1083</v>
      </c>
      <c r="B202" s="212" t="s">
        <v>805</v>
      </c>
      <c r="C202" s="212" t="s">
        <v>806</v>
      </c>
      <c r="D202" s="211" t="s">
        <v>176</v>
      </c>
      <c r="E202" s="212" t="s">
        <v>4290</v>
      </c>
      <c r="F202" s="212" t="s">
        <v>3383</v>
      </c>
      <c r="G202" s="212" t="s">
        <v>3381</v>
      </c>
      <c r="H202" s="212" t="s">
        <v>1084</v>
      </c>
      <c r="I202" s="211"/>
      <c r="J202" s="213"/>
      <c r="K202" s="213" t="s">
        <v>1085</v>
      </c>
      <c r="L202" s="215"/>
      <c r="M202" s="212" t="s">
        <v>143</v>
      </c>
      <c r="N202" s="215" t="s">
        <v>428</v>
      </c>
      <c r="O202" s="216" t="s">
        <v>429</v>
      </c>
      <c r="P202" s="217"/>
      <c r="Q202" s="241" t="s">
        <v>1081</v>
      </c>
      <c r="R202" s="241" t="s">
        <v>1086</v>
      </c>
      <c r="S202" s="212" t="s">
        <v>3383</v>
      </c>
      <c r="T202" s="212" t="s">
        <v>3379</v>
      </c>
      <c r="U202" s="212" t="s">
        <v>3382</v>
      </c>
      <c r="V202" s="212" t="s">
        <v>4779</v>
      </c>
      <c r="W202" s="219" t="s">
        <v>191</v>
      </c>
      <c r="AB202" s="221">
        <f>IF(OR(J202="Fail",ISBLANK(J202)),INDEX('Issue Code Table'!C:C,MATCH(N:N,'Issue Code Table'!A:A,0)),IF(M202="Critical",6,IF(M202="Significant",5,IF(M202="Moderate",3,2))))</f>
        <v>5</v>
      </c>
    </row>
    <row r="203" spans="1:28" s="244" customFormat="1" ht="141.65" customHeight="1" x14ac:dyDescent="0.25">
      <c r="A203" s="223" t="s">
        <v>1087</v>
      </c>
      <c r="B203" s="224" t="s">
        <v>805</v>
      </c>
      <c r="C203" s="224" t="s">
        <v>806</v>
      </c>
      <c r="D203" s="223" t="s">
        <v>176</v>
      </c>
      <c r="E203" s="224" t="s">
        <v>4291</v>
      </c>
      <c r="F203" s="224" t="s">
        <v>3380</v>
      </c>
      <c r="G203" s="224" t="s">
        <v>3377</v>
      </c>
      <c r="H203" s="224" t="s">
        <v>1088</v>
      </c>
      <c r="I203" s="223"/>
      <c r="J203" s="225"/>
      <c r="K203" s="225" t="s">
        <v>1089</v>
      </c>
      <c r="L203" s="227"/>
      <c r="M203" s="224" t="s">
        <v>143</v>
      </c>
      <c r="N203" s="227" t="s">
        <v>428</v>
      </c>
      <c r="O203" s="228" t="s">
        <v>429</v>
      </c>
      <c r="P203" s="229"/>
      <c r="Q203" s="245" t="s">
        <v>1081</v>
      </c>
      <c r="R203" s="245" t="s">
        <v>1090</v>
      </c>
      <c r="S203" s="224" t="s">
        <v>3380</v>
      </c>
      <c r="T203" s="212" t="s">
        <v>3379</v>
      </c>
      <c r="U203" s="224" t="s">
        <v>3378</v>
      </c>
      <c r="V203" s="224" t="s">
        <v>4780</v>
      </c>
      <c r="W203" s="231" t="s">
        <v>191</v>
      </c>
      <c r="AB203" s="221">
        <f>IF(OR(J203="Fail",ISBLANK(J203)),INDEX('Issue Code Table'!C:C,MATCH(N:N,'Issue Code Table'!A:A,0)),IF(M203="Critical",6,IF(M203="Significant",5,IF(M203="Moderate",3,2))))</f>
        <v>5</v>
      </c>
    </row>
    <row r="204" spans="1:28" s="244" customFormat="1" ht="141.65" customHeight="1" x14ac:dyDescent="0.25">
      <c r="A204" s="211" t="s">
        <v>1091</v>
      </c>
      <c r="B204" s="212" t="s">
        <v>805</v>
      </c>
      <c r="C204" s="212" t="s">
        <v>806</v>
      </c>
      <c r="D204" s="211" t="s">
        <v>176</v>
      </c>
      <c r="E204" s="212" t="s">
        <v>4292</v>
      </c>
      <c r="F204" s="212" t="s">
        <v>3376</v>
      </c>
      <c r="G204" s="212" t="s">
        <v>3373</v>
      </c>
      <c r="H204" s="212" t="s">
        <v>1092</v>
      </c>
      <c r="I204" s="211"/>
      <c r="J204" s="213"/>
      <c r="K204" s="213" t="s">
        <v>1093</v>
      </c>
      <c r="L204" s="215"/>
      <c r="M204" s="212" t="s">
        <v>143</v>
      </c>
      <c r="N204" s="215" t="s">
        <v>711</v>
      </c>
      <c r="O204" s="216" t="s">
        <v>1055</v>
      </c>
      <c r="P204" s="217"/>
      <c r="Q204" s="241" t="s">
        <v>1081</v>
      </c>
      <c r="R204" s="241" t="s">
        <v>1094</v>
      </c>
      <c r="S204" s="212" t="s">
        <v>3376</v>
      </c>
      <c r="T204" s="212" t="s">
        <v>3375</v>
      </c>
      <c r="U204" s="212" t="s">
        <v>3374</v>
      </c>
      <c r="V204" s="212" t="s">
        <v>4781</v>
      </c>
      <c r="W204" s="219" t="s">
        <v>191</v>
      </c>
      <c r="AB204" s="221">
        <f>IF(OR(J204="Fail",ISBLANK(J204)),INDEX('Issue Code Table'!C:C,MATCH(N:N,'Issue Code Table'!A:A,0)),IF(M204="Critical",6,IF(M204="Significant",5,IF(M204="Moderate",3,2))))</f>
        <v>5</v>
      </c>
    </row>
    <row r="205" spans="1:28" s="244" customFormat="1" ht="141.65" customHeight="1" x14ac:dyDescent="0.25">
      <c r="A205" s="223" t="s">
        <v>1095</v>
      </c>
      <c r="B205" s="224" t="s">
        <v>796</v>
      </c>
      <c r="C205" s="224" t="s">
        <v>797</v>
      </c>
      <c r="D205" s="223" t="s">
        <v>176</v>
      </c>
      <c r="E205" s="224" t="s">
        <v>4293</v>
      </c>
      <c r="F205" s="224" t="s">
        <v>3372</v>
      </c>
      <c r="G205" s="224" t="s">
        <v>3370</v>
      </c>
      <c r="H205" s="224" t="s">
        <v>1096</v>
      </c>
      <c r="I205" s="223"/>
      <c r="J205" s="225"/>
      <c r="K205" s="225" t="s">
        <v>1097</v>
      </c>
      <c r="L205" s="227"/>
      <c r="M205" s="224" t="s">
        <v>143</v>
      </c>
      <c r="N205" s="227" t="s">
        <v>1098</v>
      </c>
      <c r="O205" s="228" t="s">
        <v>1099</v>
      </c>
      <c r="P205" s="229"/>
      <c r="Q205" s="245" t="s">
        <v>1081</v>
      </c>
      <c r="R205" s="245" t="s">
        <v>1100</v>
      </c>
      <c r="S205" s="224" t="s">
        <v>3372</v>
      </c>
      <c r="T205" s="212" t="s">
        <v>2737</v>
      </c>
      <c r="U205" s="224" t="s">
        <v>3371</v>
      </c>
      <c r="V205" s="224" t="s">
        <v>4782</v>
      </c>
      <c r="W205" s="231" t="s">
        <v>191</v>
      </c>
      <c r="AB205" s="221">
        <f>IF(OR(J205="Fail",ISBLANK(J205)),INDEX('Issue Code Table'!C:C,MATCH(N:N,'Issue Code Table'!A:A,0)),IF(M205="Critical",6,IF(M205="Significant",5,IF(M205="Moderate",3,2))))</f>
        <v>5</v>
      </c>
    </row>
    <row r="206" spans="1:28" s="244" customFormat="1" ht="141.65" customHeight="1" x14ac:dyDescent="0.25">
      <c r="A206" s="211" t="s">
        <v>1101</v>
      </c>
      <c r="B206" s="212" t="s">
        <v>796</v>
      </c>
      <c r="C206" s="212" t="s">
        <v>797</v>
      </c>
      <c r="D206" s="211" t="s">
        <v>176</v>
      </c>
      <c r="E206" s="212" t="s">
        <v>4294</v>
      </c>
      <c r="F206" s="212" t="s">
        <v>3369</v>
      </c>
      <c r="G206" s="212" t="s">
        <v>3367</v>
      </c>
      <c r="H206" s="212" t="s">
        <v>1102</v>
      </c>
      <c r="I206" s="211"/>
      <c r="J206" s="213"/>
      <c r="K206" s="213" t="s">
        <v>1103</v>
      </c>
      <c r="L206" s="215"/>
      <c r="M206" s="212" t="s">
        <v>143</v>
      </c>
      <c r="N206" s="215" t="s">
        <v>711</v>
      </c>
      <c r="O206" s="216" t="s">
        <v>1055</v>
      </c>
      <c r="P206" s="217"/>
      <c r="Q206" s="241" t="s">
        <v>1081</v>
      </c>
      <c r="R206" s="241" t="s">
        <v>1104</v>
      </c>
      <c r="S206" s="212" t="s">
        <v>3369</v>
      </c>
      <c r="T206" s="212" t="s">
        <v>2737</v>
      </c>
      <c r="U206" s="212" t="s">
        <v>3368</v>
      </c>
      <c r="V206" s="212" t="s">
        <v>4783</v>
      </c>
      <c r="W206" s="219" t="s">
        <v>191</v>
      </c>
      <c r="AB206" s="221">
        <f>IF(OR(J206="Fail",ISBLANK(J206)),INDEX('Issue Code Table'!C:C,MATCH(N:N,'Issue Code Table'!A:A,0)),IF(M206="Critical",6,IF(M206="Significant",5,IF(M206="Moderate",3,2))))</f>
        <v>5</v>
      </c>
    </row>
    <row r="207" spans="1:28" s="244" customFormat="1" ht="141.65" customHeight="1" x14ac:dyDescent="0.25">
      <c r="A207" s="223" t="s">
        <v>1105</v>
      </c>
      <c r="B207" s="224" t="s">
        <v>501</v>
      </c>
      <c r="C207" s="224" t="s">
        <v>502</v>
      </c>
      <c r="D207" s="223" t="s">
        <v>176</v>
      </c>
      <c r="E207" s="224" t="s">
        <v>4295</v>
      </c>
      <c r="F207" s="224" t="s">
        <v>3366</v>
      </c>
      <c r="G207" s="224" t="s">
        <v>3363</v>
      </c>
      <c r="H207" s="224" t="s">
        <v>1106</v>
      </c>
      <c r="I207" s="223"/>
      <c r="J207" s="225"/>
      <c r="K207" s="225" t="s">
        <v>1107</v>
      </c>
      <c r="L207" s="227"/>
      <c r="M207" s="224" t="s">
        <v>180</v>
      </c>
      <c r="N207" s="227" t="s">
        <v>428</v>
      </c>
      <c r="O207" s="228" t="s">
        <v>429</v>
      </c>
      <c r="P207" s="229"/>
      <c r="Q207" s="245" t="s">
        <v>1081</v>
      </c>
      <c r="R207" s="245" t="s">
        <v>1108</v>
      </c>
      <c r="S207" s="224" t="s">
        <v>3366</v>
      </c>
      <c r="T207" s="212" t="s">
        <v>3365</v>
      </c>
      <c r="U207" s="224" t="s">
        <v>3364</v>
      </c>
      <c r="V207" s="224" t="s">
        <v>4784</v>
      </c>
      <c r="W207" s="231"/>
      <c r="AB207" s="221">
        <f>IF(OR(J207="Fail",ISBLANK(J207)),INDEX('Issue Code Table'!C:C,MATCH(N:N,'Issue Code Table'!A:A,0)),IF(M207="Critical",6,IF(M207="Significant",5,IF(M207="Moderate",3,2))))</f>
        <v>5</v>
      </c>
    </row>
    <row r="208" spans="1:28" s="244" customFormat="1" ht="141.65" customHeight="1" x14ac:dyDescent="0.25">
      <c r="A208" s="211" t="s">
        <v>1109</v>
      </c>
      <c r="B208" s="212" t="s">
        <v>1110</v>
      </c>
      <c r="C208" s="212" t="s">
        <v>1111</v>
      </c>
      <c r="D208" s="211" t="s">
        <v>176</v>
      </c>
      <c r="E208" s="212" t="s">
        <v>4296</v>
      </c>
      <c r="F208" s="212" t="s">
        <v>3362</v>
      </c>
      <c r="G208" s="212" t="s">
        <v>3359</v>
      </c>
      <c r="H208" s="212" t="s">
        <v>1112</v>
      </c>
      <c r="I208" s="211"/>
      <c r="J208" s="213"/>
      <c r="K208" s="213" t="s">
        <v>1113</v>
      </c>
      <c r="L208" s="215"/>
      <c r="M208" s="212" t="s">
        <v>296</v>
      </c>
      <c r="N208" s="263" t="s">
        <v>1114</v>
      </c>
      <c r="O208" s="253" t="s">
        <v>1115</v>
      </c>
      <c r="P208" s="217"/>
      <c r="Q208" s="241" t="s">
        <v>1081</v>
      </c>
      <c r="R208" s="241" t="s">
        <v>1116</v>
      </c>
      <c r="S208" s="212" t="s">
        <v>3362</v>
      </c>
      <c r="T208" s="212" t="s">
        <v>3361</v>
      </c>
      <c r="U208" s="212" t="s">
        <v>3360</v>
      </c>
      <c r="V208" s="212" t="s">
        <v>4785</v>
      </c>
      <c r="W208" s="219"/>
      <c r="AB208" s="221">
        <f>IF(OR(J208="Fail",ISBLANK(J208)),INDEX('Issue Code Table'!C:C,MATCH(N:N,'Issue Code Table'!A:A,0)),IF(M208="Critical",6,IF(M208="Significant",5,IF(M208="Moderate",3,2))))</f>
        <v>2</v>
      </c>
    </row>
    <row r="209" spans="1:28" s="244" customFormat="1" ht="141.65" customHeight="1" x14ac:dyDescent="0.25">
      <c r="A209" s="223" t="s">
        <v>1117</v>
      </c>
      <c r="B209" s="224" t="s">
        <v>796</v>
      </c>
      <c r="C209" s="224" t="s">
        <v>797</v>
      </c>
      <c r="D209" s="223" t="s">
        <v>176</v>
      </c>
      <c r="E209" s="224" t="s">
        <v>4297</v>
      </c>
      <c r="F209" s="224" t="s">
        <v>4053</v>
      </c>
      <c r="G209" s="224" t="s">
        <v>4051</v>
      </c>
      <c r="H209" s="224" t="s">
        <v>1118</v>
      </c>
      <c r="I209" s="223"/>
      <c r="J209" s="225"/>
      <c r="K209" s="225" t="s">
        <v>1119</v>
      </c>
      <c r="L209" s="227"/>
      <c r="M209" s="224" t="s">
        <v>143</v>
      </c>
      <c r="N209" s="227" t="s">
        <v>428</v>
      </c>
      <c r="O209" s="228" t="s">
        <v>429</v>
      </c>
      <c r="P209" s="229"/>
      <c r="Q209" s="245" t="s">
        <v>1120</v>
      </c>
      <c r="R209" s="245" t="s">
        <v>1121</v>
      </c>
      <c r="S209" s="224" t="s">
        <v>4053</v>
      </c>
      <c r="T209" s="212" t="s">
        <v>2737</v>
      </c>
      <c r="U209" s="224" t="s">
        <v>4052</v>
      </c>
      <c r="V209" s="224" t="s">
        <v>4786</v>
      </c>
      <c r="W209" s="231" t="s">
        <v>191</v>
      </c>
      <c r="AB209" s="221">
        <f>IF(OR(J209="Fail",ISBLANK(J209)),INDEX('Issue Code Table'!C:C,MATCH(N:N,'Issue Code Table'!A:A,0)),IF(M209="Critical",6,IF(M209="Significant",5,IF(M209="Moderate",3,2))))</f>
        <v>5</v>
      </c>
    </row>
    <row r="210" spans="1:28" s="244" customFormat="1" ht="141.65" customHeight="1" x14ac:dyDescent="0.25">
      <c r="A210" s="211" t="s">
        <v>1122</v>
      </c>
      <c r="B210" s="212" t="s">
        <v>1066</v>
      </c>
      <c r="C210" s="212" t="s">
        <v>1067</v>
      </c>
      <c r="D210" s="211" t="s">
        <v>176</v>
      </c>
      <c r="E210" s="212" t="s">
        <v>4298</v>
      </c>
      <c r="F210" s="212" t="s">
        <v>4050</v>
      </c>
      <c r="G210" s="212" t="s">
        <v>4047</v>
      </c>
      <c r="H210" s="212" t="s">
        <v>1123</v>
      </c>
      <c r="I210" s="232"/>
      <c r="J210" s="213"/>
      <c r="K210" s="213" t="s">
        <v>1124</v>
      </c>
      <c r="L210" s="263"/>
      <c r="M210" s="212" t="s">
        <v>143</v>
      </c>
      <c r="N210" s="215" t="s">
        <v>428</v>
      </c>
      <c r="O210" s="216" t="s">
        <v>429</v>
      </c>
      <c r="P210" s="217"/>
      <c r="Q210" s="241" t="s">
        <v>1120</v>
      </c>
      <c r="R210" s="241" t="s">
        <v>1125</v>
      </c>
      <c r="S210" s="212" t="s">
        <v>4050</v>
      </c>
      <c r="T210" s="212" t="s">
        <v>4049</v>
      </c>
      <c r="U210" s="212" t="s">
        <v>4048</v>
      </c>
      <c r="V210" s="212" t="s">
        <v>4787</v>
      </c>
      <c r="W210" s="219" t="s">
        <v>191</v>
      </c>
      <c r="AB210" s="221">
        <f>IF(OR(J210="Fail",ISBLANK(J210)),INDEX('Issue Code Table'!C:C,MATCH(N:N,'Issue Code Table'!A:A,0)),IF(M210="Critical",6,IF(M210="Significant",5,IF(M210="Moderate",3,2))))</f>
        <v>5</v>
      </c>
    </row>
    <row r="211" spans="1:28" s="244" customFormat="1" ht="141.65" customHeight="1" x14ac:dyDescent="0.25">
      <c r="A211" s="223" t="s">
        <v>1126</v>
      </c>
      <c r="B211" s="224" t="s">
        <v>174</v>
      </c>
      <c r="C211" s="224" t="s">
        <v>175</v>
      </c>
      <c r="D211" s="223" t="s">
        <v>176</v>
      </c>
      <c r="E211" s="224" t="s">
        <v>4299</v>
      </c>
      <c r="F211" s="224" t="s">
        <v>3358</v>
      </c>
      <c r="G211" s="224" t="s">
        <v>3355</v>
      </c>
      <c r="H211" s="224" t="s">
        <v>1127</v>
      </c>
      <c r="I211" s="237"/>
      <c r="J211" s="225"/>
      <c r="K211" s="225" t="s">
        <v>1128</v>
      </c>
      <c r="L211" s="260"/>
      <c r="M211" s="224" t="s">
        <v>180</v>
      </c>
      <c r="N211" s="227" t="s">
        <v>417</v>
      </c>
      <c r="O211" s="228" t="s">
        <v>418</v>
      </c>
      <c r="P211" s="229"/>
      <c r="Q211" s="245" t="s">
        <v>1129</v>
      </c>
      <c r="R211" s="245" t="s">
        <v>1130</v>
      </c>
      <c r="S211" s="224" t="s">
        <v>3358</v>
      </c>
      <c r="T211" s="212" t="s">
        <v>3357</v>
      </c>
      <c r="U211" s="224" t="s">
        <v>3356</v>
      </c>
      <c r="V211" s="224" t="s">
        <v>4788</v>
      </c>
      <c r="W211" s="231"/>
      <c r="AB211" s="221">
        <f>IF(OR(J211="Fail",ISBLANK(J211)),INDEX('Issue Code Table'!C:C,MATCH(N:N,'Issue Code Table'!A:A,0)),IF(M211="Critical",6,IF(M211="Significant",5,IF(M211="Moderate",3,2))))</f>
        <v>4</v>
      </c>
    </row>
    <row r="212" spans="1:28" s="244" customFormat="1" ht="141.65" customHeight="1" x14ac:dyDescent="0.25">
      <c r="A212" s="211" t="s">
        <v>1131</v>
      </c>
      <c r="B212" s="212" t="s">
        <v>812</v>
      </c>
      <c r="C212" s="212" t="s">
        <v>813</v>
      </c>
      <c r="D212" s="211" t="s">
        <v>176</v>
      </c>
      <c r="E212" s="212" t="s">
        <v>4300</v>
      </c>
      <c r="F212" s="212" t="s">
        <v>3354</v>
      </c>
      <c r="G212" s="212" t="s">
        <v>3351</v>
      </c>
      <c r="H212" s="212" t="s">
        <v>1132</v>
      </c>
      <c r="I212" s="211"/>
      <c r="J212" s="213"/>
      <c r="K212" s="213" t="s">
        <v>1133</v>
      </c>
      <c r="L212" s="215"/>
      <c r="M212" s="212" t="s">
        <v>143</v>
      </c>
      <c r="N212" s="215" t="s">
        <v>249</v>
      </c>
      <c r="O212" s="216" t="s">
        <v>250</v>
      </c>
      <c r="P212" s="217"/>
      <c r="Q212" s="241" t="s">
        <v>1134</v>
      </c>
      <c r="R212" s="241" t="s">
        <v>1135</v>
      </c>
      <c r="S212" s="212" t="s">
        <v>3354</v>
      </c>
      <c r="T212" s="212" t="s">
        <v>3353</v>
      </c>
      <c r="U212" s="212" t="s">
        <v>3352</v>
      </c>
      <c r="V212" s="212" t="s">
        <v>4789</v>
      </c>
      <c r="W212" s="219" t="s">
        <v>191</v>
      </c>
      <c r="AB212" s="221">
        <f>IF(OR(J212="Fail",ISBLANK(J212)),INDEX('Issue Code Table'!C:C,MATCH(N:N,'Issue Code Table'!A:A,0)),IF(M212="Critical",6,IF(M212="Significant",5,IF(M212="Moderate",3,2))))</f>
        <v>5</v>
      </c>
    </row>
    <row r="213" spans="1:28" s="244" customFormat="1" ht="141.65" customHeight="1" x14ac:dyDescent="0.25">
      <c r="A213" s="223" t="s">
        <v>1136</v>
      </c>
      <c r="B213" s="248" t="s">
        <v>245</v>
      </c>
      <c r="C213" s="248" t="s">
        <v>246</v>
      </c>
      <c r="D213" s="223" t="s">
        <v>176</v>
      </c>
      <c r="E213" s="224" t="s">
        <v>4301</v>
      </c>
      <c r="F213" s="224" t="s">
        <v>3350</v>
      </c>
      <c r="G213" s="224" t="s">
        <v>3347</v>
      </c>
      <c r="H213" s="224" t="s">
        <v>1137</v>
      </c>
      <c r="I213" s="237"/>
      <c r="J213" s="225"/>
      <c r="K213" s="225" t="s">
        <v>1138</v>
      </c>
      <c r="L213" s="260"/>
      <c r="M213" s="224" t="s">
        <v>143</v>
      </c>
      <c r="N213" s="227" t="s">
        <v>249</v>
      </c>
      <c r="O213" s="228" t="s">
        <v>250</v>
      </c>
      <c r="P213" s="229"/>
      <c r="Q213" s="245" t="s">
        <v>1134</v>
      </c>
      <c r="R213" s="245" t="s">
        <v>1139</v>
      </c>
      <c r="S213" s="224" t="s">
        <v>3350</v>
      </c>
      <c r="T213" s="212" t="s">
        <v>3349</v>
      </c>
      <c r="U213" s="224" t="s">
        <v>3348</v>
      </c>
      <c r="V213" s="224" t="s">
        <v>4790</v>
      </c>
      <c r="W213" s="231" t="s">
        <v>191</v>
      </c>
      <c r="AB213" s="221">
        <f>IF(OR(J213="Fail",ISBLANK(J213)),INDEX('Issue Code Table'!C:C,MATCH(N:N,'Issue Code Table'!A:A,0)),IF(M213="Critical",6,IF(M213="Significant",5,IF(M213="Moderate",3,2))))</f>
        <v>5</v>
      </c>
    </row>
    <row r="214" spans="1:28" s="244" customFormat="1" ht="141.65" customHeight="1" x14ac:dyDescent="0.25">
      <c r="A214" s="211" t="s">
        <v>1140</v>
      </c>
      <c r="B214" s="212" t="s">
        <v>258</v>
      </c>
      <c r="C214" s="212" t="s">
        <v>259</v>
      </c>
      <c r="D214" s="211" t="s">
        <v>176</v>
      </c>
      <c r="E214" s="212" t="s">
        <v>4302</v>
      </c>
      <c r="F214" s="212" t="s">
        <v>4046</v>
      </c>
      <c r="G214" s="212" t="s">
        <v>4043</v>
      </c>
      <c r="H214" s="212" t="s">
        <v>1141</v>
      </c>
      <c r="I214" s="211"/>
      <c r="J214" s="213"/>
      <c r="K214" s="213" t="s">
        <v>1142</v>
      </c>
      <c r="L214" s="215"/>
      <c r="M214" s="212" t="s">
        <v>143</v>
      </c>
      <c r="N214" s="215" t="s">
        <v>249</v>
      </c>
      <c r="O214" s="216" t="s">
        <v>250</v>
      </c>
      <c r="P214" s="217"/>
      <c r="Q214" s="241" t="s">
        <v>1134</v>
      </c>
      <c r="R214" s="241" t="s">
        <v>1143</v>
      </c>
      <c r="S214" s="212" t="s">
        <v>4046</v>
      </c>
      <c r="T214" s="212" t="s">
        <v>4045</v>
      </c>
      <c r="U214" s="212" t="s">
        <v>4044</v>
      </c>
      <c r="V214" s="212" t="s">
        <v>4791</v>
      </c>
      <c r="W214" s="219" t="s">
        <v>191</v>
      </c>
      <c r="AB214" s="221">
        <f>IF(OR(J214="Fail",ISBLANK(J214)),INDEX('Issue Code Table'!C:C,MATCH(N:N,'Issue Code Table'!A:A,0)),IF(M214="Critical",6,IF(M214="Significant",5,IF(M214="Moderate",3,2))))</f>
        <v>5</v>
      </c>
    </row>
    <row r="215" spans="1:28" s="244" customFormat="1" ht="141.65" customHeight="1" x14ac:dyDescent="0.25">
      <c r="A215" s="223" t="s">
        <v>1144</v>
      </c>
      <c r="B215" s="224" t="s">
        <v>149</v>
      </c>
      <c r="C215" s="224" t="s">
        <v>150</v>
      </c>
      <c r="D215" s="223" t="s">
        <v>176</v>
      </c>
      <c r="E215" s="224" t="s">
        <v>4303</v>
      </c>
      <c r="F215" s="224" t="s">
        <v>3346</v>
      </c>
      <c r="G215" s="224" t="s">
        <v>3343</v>
      </c>
      <c r="H215" s="224" t="s">
        <v>1145</v>
      </c>
      <c r="I215" s="223"/>
      <c r="J215" s="225"/>
      <c r="K215" s="225" t="s">
        <v>1146</v>
      </c>
      <c r="L215" s="227"/>
      <c r="M215" s="224" t="s">
        <v>143</v>
      </c>
      <c r="N215" s="227" t="s">
        <v>1098</v>
      </c>
      <c r="O215" s="228" t="s">
        <v>1099</v>
      </c>
      <c r="P215" s="229"/>
      <c r="Q215" s="245" t="s">
        <v>1147</v>
      </c>
      <c r="R215" s="245" t="s">
        <v>1148</v>
      </c>
      <c r="S215" s="224" t="s">
        <v>3346</v>
      </c>
      <c r="T215" s="212" t="s">
        <v>3345</v>
      </c>
      <c r="U215" s="224" t="s">
        <v>3344</v>
      </c>
      <c r="V215" s="224" t="s">
        <v>4792</v>
      </c>
      <c r="W215" s="231" t="s">
        <v>191</v>
      </c>
      <c r="AB215" s="221">
        <f>IF(OR(J215="Fail",ISBLANK(J215)),INDEX('Issue Code Table'!C:C,MATCH(N:N,'Issue Code Table'!A:A,0)),IF(M215="Critical",6,IF(M215="Significant",5,IF(M215="Moderate",3,2))))</f>
        <v>5</v>
      </c>
    </row>
    <row r="216" spans="1:28" s="244" customFormat="1" ht="141.65" customHeight="1" x14ac:dyDescent="0.25">
      <c r="A216" s="211" t="s">
        <v>1149</v>
      </c>
      <c r="B216" s="212" t="s">
        <v>620</v>
      </c>
      <c r="C216" s="212" t="s">
        <v>621</v>
      </c>
      <c r="D216" s="211" t="s">
        <v>176</v>
      </c>
      <c r="E216" s="212" t="s">
        <v>4304</v>
      </c>
      <c r="F216" s="212" t="s">
        <v>3342</v>
      </c>
      <c r="G216" s="212" t="s">
        <v>3339</v>
      </c>
      <c r="H216" s="212" t="s">
        <v>1150</v>
      </c>
      <c r="I216" s="232"/>
      <c r="J216" s="213"/>
      <c r="K216" s="213" t="s">
        <v>1151</v>
      </c>
      <c r="L216" s="263"/>
      <c r="M216" s="212" t="s">
        <v>143</v>
      </c>
      <c r="N216" s="215" t="s">
        <v>428</v>
      </c>
      <c r="O216" s="216" t="s">
        <v>429</v>
      </c>
      <c r="P216" s="217"/>
      <c r="Q216" s="241" t="s">
        <v>1152</v>
      </c>
      <c r="R216" s="241" t="s">
        <v>1153</v>
      </c>
      <c r="S216" s="212" t="s">
        <v>3342</v>
      </c>
      <c r="T216" s="212" t="s">
        <v>3341</v>
      </c>
      <c r="U216" s="212" t="s">
        <v>3340</v>
      </c>
      <c r="V216" s="212" t="s">
        <v>4793</v>
      </c>
      <c r="W216" s="219" t="s">
        <v>191</v>
      </c>
      <c r="AB216" s="221">
        <f>IF(OR(J216="Fail",ISBLANK(J216)),INDEX('Issue Code Table'!C:C,MATCH(N:N,'Issue Code Table'!A:A,0)),IF(M216="Critical",6,IF(M216="Significant",5,IF(M216="Moderate",3,2))))</f>
        <v>5</v>
      </c>
    </row>
    <row r="217" spans="1:28" s="244" customFormat="1" ht="141.65" customHeight="1" x14ac:dyDescent="0.25">
      <c r="A217" s="223" t="s">
        <v>1154</v>
      </c>
      <c r="B217" s="224" t="s">
        <v>805</v>
      </c>
      <c r="C217" s="224" t="s">
        <v>806</v>
      </c>
      <c r="D217" s="223" t="s">
        <v>176</v>
      </c>
      <c r="E217" s="224" t="s">
        <v>4305</v>
      </c>
      <c r="F217" s="224" t="s">
        <v>4042</v>
      </c>
      <c r="G217" s="224" t="s">
        <v>4039</v>
      </c>
      <c r="H217" s="224" t="s">
        <v>1155</v>
      </c>
      <c r="I217" s="223"/>
      <c r="J217" s="225"/>
      <c r="K217" s="225" t="s">
        <v>1156</v>
      </c>
      <c r="L217" s="227"/>
      <c r="M217" s="224" t="s">
        <v>143</v>
      </c>
      <c r="N217" s="227" t="s">
        <v>428</v>
      </c>
      <c r="O217" s="228" t="s">
        <v>429</v>
      </c>
      <c r="P217" s="229"/>
      <c r="Q217" s="245" t="s">
        <v>1152</v>
      </c>
      <c r="R217" s="245" t="s">
        <v>1157</v>
      </c>
      <c r="S217" s="224" t="s">
        <v>4042</v>
      </c>
      <c r="T217" s="212" t="s">
        <v>4041</v>
      </c>
      <c r="U217" s="224" t="s">
        <v>4040</v>
      </c>
      <c r="V217" s="224" t="s">
        <v>4794</v>
      </c>
      <c r="W217" s="231" t="s">
        <v>191</v>
      </c>
      <c r="AB217" s="221">
        <f>IF(OR(J217="Fail",ISBLANK(J217)),INDEX('Issue Code Table'!C:C,MATCH(N:N,'Issue Code Table'!A:A,0)),IF(M217="Critical",6,IF(M217="Significant",5,IF(M217="Moderate",3,2))))</f>
        <v>5</v>
      </c>
    </row>
    <row r="218" spans="1:28" s="244" customFormat="1" ht="141.65" customHeight="1" x14ac:dyDescent="0.25">
      <c r="A218" s="211" t="s">
        <v>1158</v>
      </c>
      <c r="B218" s="212" t="s">
        <v>1159</v>
      </c>
      <c r="C218" s="212" t="s">
        <v>1160</v>
      </c>
      <c r="D218" s="211" t="s">
        <v>176</v>
      </c>
      <c r="E218" s="212" t="s">
        <v>4306</v>
      </c>
      <c r="F218" s="212" t="s">
        <v>3338</v>
      </c>
      <c r="G218" s="212" t="s">
        <v>3335</v>
      </c>
      <c r="H218" s="212" t="s">
        <v>1161</v>
      </c>
      <c r="I218" s="211"/>
      <c r="J218" s="213"/>
      <c r="K218" s="213" t="s">
        <v>1162</v>
      </c>
      <c r="L218" s="215"/>
      <c r="M218" s="212" t="s">
        <v>143</v>
      </c>
      <c r="N218" s="215" t="s">
        <v>1163</v>
      </c>
      <c r="O218" s="216" t="s">
        <v>1164</v>
      </c>
      <c r="P218" s="217"/>
      <c r="Q218" s="241" t="s">
        <v>1165</v>
      </c>
      <c r="R218" s="241" t="s">
        <v>1166</v>
      </c>
      <c r="S218" s="212" t="s">
        <v>3338</v>
      </c>
      <c r="T218" s="212" t="s">
        <v>3337</v>
      </c>
      <c r="U218" s="212" t="s">
        <v>3336</v>
      </c>
      <c r="V218" s="212" t="s">
        <v>4795</v>
      </c>
      <c r="W218" s="219" t="s">
        <v>191</v>
      </c>
      <c r="AB218" s="221">
        <f>IF(OR(J218="Fail",ISBLANK(J218)),INDEX('Issue Code Table'!C:C,MATCH(N:N,'Issue Code Table'!A:A,0)),IF(M218="Critical",6,IF(M218="Significant",5,IF(M218="Moderate",3,2))))</f>
        <v>5</v>
      </c>
    </row>
    <row r="219" spans="1:28" s="244" customFormat="1" ht="141.65" customHeight="1" x14ac:dyDescent="0.25">
      <c r="A219" s="223" t="s">
        <v>1167</v>
      </c>
      <c r="B219" s="224" t="s">
        <v>258</v>
      </c>
      <c r="C219" s="224" t="s">
        <v>259</v>
      </c>
      <c r="D219" s="223" t="s">
        <v>176</v>
      </c>
      <c r="E219" s="224" t="s">
        <v>4307</v>
      </c>
      <c r="F219" s="224" t="s">
        <v>3334</v>
      </c>
      <c r="G219" s="224" t="s">
        <v>3331</v>
      </c>
      <c r="H219" s="224" t="s">
        <v>1168</v>
      </c>
      <c r="I219" s="223"/>
      <c r="J219" s="225"/>
      <c r="K219" s="225" t="s">
        <v>1169</v>
      </c>
      <c r="L219" s="227"/>
      <c r="M219" s="224" t="s">
        <v>180</v>
      </c>
      <c r="N219" s="227" t="s">
        <v>1170</v>
      </c>
      <c r="O219" s="228" t="s">
        <v>1171</v>
      </c>
      <c r="P219" s="229"/>
      <c r="Q219" s="245" t="s">
        <v>1172</v>
      </c>
      <c r="R219" s="245" t="s">
        <v>1173</v>
      </c>
      <c r="S219" s="224" t="s">
        <v>3334</v>
      </c>
      <c r="T219" s="212" t="s">
        <v>3333</v>
      </c>
      <c r="U219" s="224" t="s">
        <v>3332</v>
      </c>
      <c r="V219" s="224" t="s">
        <v>4796</v>
      </c>
      <c r="W219" s="231"/>
      <c r="AB219" s="221">
        <f>IF(OR(J219="Fail",ISBLANK(J219)),INDEX('Issue Code Table'!C:C,MATCH(N:N,'Issue Code Table'!A:A,0)),IF(M219="Critical",6,IF(M219="Significant",5,IF(M219="Moderate",3,2))))</f>
        <v>4</v>
      </c>
    </row>
    <row r="220" spans="1:28" s="244" customFormat="1" ht="141.65" customHeight="1" x14ac:dyDescent="0.25">
      <c r="A220" s="211" t="s">
        <v>1174</v>
      </c>
      <c r="B220" s="212" t="s">
        <v>258</v>
      </c>
      <c r="C220" s="212" t="s">
        <v>259</v>
      </c>
      <c r="D220" s="211" t="s">
        <v>176</v>
      </c>
      <c r="E220" s="212" t="s">
        <v>4308</v>
      </c>
      <c r="F220" s="212" t="s">
        <v>3330</v>
      </c>
      <c r="G220" s="212" t="s">
        <v>3328</v>
      </c>
      <c r="H220" s="212" t="s">
        <v>1175</v>
      </c>
      <c r="I220" s="211"/>
      <c r="J220" s="213"/>
      <c r="K220" s="213" t="s">
        <v>1176</v>
      </c>
      <c r="L220" s="215"/>
      <c r="M220" s="212" t="s">
        <v>180</v>
      </c>
      <c r="N220" s="215" t="s">
        <v>1170</v>
      </c>
      <c r="O220" s="216" t="s">
        <v>1171</v>
      </c>
      <c r="P220" s="217"/>
      <c r="Q220" s="241" t="s">
        <v>1172</v>
      </c>
      <c r="R220" s="241" t="s">
        <v>1177</v>
      </c>
      <c r="S220" s="212" t="s">
        <v>3330</v>
      </c>
      <c r="T220" s="212" t="s">
        <v>3306</v>
      </c>
      <c r="U220" s="212" t="s">
        <v>3329</v>
      </c>
      <c r="V220" s="212" t="s">
        <v>4797</v>
      </c>
      <c r="W220" s="219"/>
      <c r="AB220" s="221">
        <f>IF(OR(J220="Fail",ISBLANK(J220)),INDEX('Issue Code Table'!C:C,MATCH(N:N,'Issue Code Table'!A:A,0)),IF(M220="Critical",6,IF(M220="Significant",5,IF(M220="Moderate",3,2))))</f>
        <v>4</v>
      </c>
    </row>
    <row r="221" spans="1:28" s="244" customFormat="1" ht="141.65" customHeight="1" x14ac:dyDescent="0.25">
      <c r="A221" s="223" t="s">
        <v>1178</v>
      </c>
      <c r="B221" s="224" t="s">
        <v>258</v>
      </c>
      <c r="C221" s="224" t="s">
        <v>259</v>
      </c>
      <c r="D221" s="223" t="s">
        <v>176</v>
      </c>
      <c r="E221" s="224" t="s">
        <v>4309</v>
      </c>
      <c r="F221" s="224" t="s">
        <v>3327</v>
      </c>
      <c r="G221" s="224" t="s">
        <v>3325</v>
      </c>
      <c r="H221" s="224" t="s">
        <v>1179</v>
      </c>
      <c r="I221" s="223"/>
      <c r="J221" s="225"/>
      <c r="K221" s="225" t="s">
        <v>1180</v>
      </c>
      <c r="L221" s="227"/>
      <c r="M221" s="224" t="s">
        <v>143</v>
      </c>
      <c r="N221" s="227" t="s">
        <v>428</v>
      </c>
      <c r="O221" s="228" t="s">
        <v>429</v>
      </c>
      <c r="P221" s="229"/>
      <c r="Q221" s="245" t="s">
        <v>1172</v>
      </c>
      <c r="R221" s="245" t="s">
        <v>1181</v>
      </c>
      <c r="S221" s="224" t="s">
        <v>3327</v>
      </c>
      <c r="T221" s="212" t="s">
        <v>3317</v>
      </c>
      <c r="U221" s="224" t="s">
        <v>3326</v>
      </c>
      <c r="V221" s="224" t="s">
        <v>4798</v>
      </c>
      <c r="W221" s="231" t="s">
        <v>191</v>
      </c>
      <c r="AB221" s="221">
        <f>IF(OR(J221="Fail",ISBLANK(J221)),INDEX('Issue Code Table'!C:C,MATCH(N:N,'Issue Code Table'!A:A,0)),IF(M221="Critical",6,IF(M221="Significant",5,IF(M221="Moderate",3,2))))</f>
        <v>5</v>
      </c>
    </row>
    <row r="222" spans="1:28" s="244" customFormat="1" ht="141.65" customHeight="1" x14ac:dyDescent="0.25">
      <c r="A222" s="211" t="s">
        <v>1182</v>
      </c>
      <c r="B222" s="212" t="s">
        <v>258</v>
      </c>
      <c r="C222" s="212" t="s">
        <v>259</v>
      </c>
      <c r="D222" s="211" t="s">
        <v>176</v>
      </c>
      <c r="E222" s="212" t="s">
        <v>4310</v>
      </c>
      <c r="F222" s="212" t="s">
        <v>3324</v>
      </c>
      <c r="G222" s="212" t="s">
        <v>3322</v>
      </c>
      <c r="H222" s="212" t="s">
        <v>1183</v>
      </c>
      <c r="I222" s="211"/>
      <c r="J222" s="213"/>
      <c r="K222" s="213" t="s">
        <v>1184</v>
      </c>
      <c r="L222" s="215"/>
      <c r="M222" s="212" t="s">
        <v>143</v>
      </c>
      <c r="N222" s="215" t="s">
        <v>428</v>
      </c>
      <c r="O222" s="216" t="s">
        <v>429</v>
      </c>
      <c r="P222" s="217"/>
      <c r="Q222" s="241" t="s">
        <v>1172</v>
      </c>
      <c r="R222" s="241" t="s">
        <v>1185</v>
      </c>
      <c r="S222" s="212" t="s">
        <v>3324</v>
      </c>
      <c r="T222" s="212" t="s">
        <v>3317</v>
      </c>
      <c r="U222" s="212" t="s">
        <v>3323</v>
      </c>
      <c r="V222" s="212" t="s">
        <v>4799</v>
      </c>
      <c r="W222" s="219" t="s">
        <v>191</v>
      </c>
      <c r="AB222" s="221">
        <f>IF(OR(J222="Fail",ISBLANK(J222)),INDEX('Issue Code Table'!C:C,MATCH(N:N,'Issue Code Table'!A:A,0)),IF(M222="Critical",6,IF(M222="Significant",5,IF(M222="Moderate",3,2))))</f>
        <v>5</v>
      </c>
    </row>
    <row r="223" spans="1:28" s="244" customFormat="1" ht="141.65" customHeight="1" x14ac:dyDescent="0.25">
      <c r="A223" s="223" t="s">
        <v>1186</v>
      </c>
      <c r="B223" s="224" t="s">
        <v>258</v>
      </c>
      <c r="C223" s="224" t="s">
        <v>259</v>
      </c>
      <c r="D223" s="223" t="s">
        <v>176</v>
      </c>
      <c r="E223" s="224" t="s">
        <v>4311</v>
      </c>
      <c r="F223" s="224" t="s">
        <v>3321</v>
      </c>
      <c r="G223" s="224" t="s">
        <v>3319</v>
      </c>
      <c r="H223" s="224" t="s">
        <v>1187</v>
      </c>
      <c r="I223" s="223"/>
      <c r="J223" s="225"/>
      <c r="K223" s="225" t="s">
        <v>1188</v>
      </c>
      <c r="L223" s="227"/>
      <c r="M223" s="224" t="s">
        <v>143</v>
      </c>
      <c r="N223" s="227" t="s">
        <v>428</v>
      </c>
      <c r="O223" s="228" t="s">
        <v>429</v>
      </c>
      <c r="P223" s="229"/>
      <c r="Q223" s="245" t="s">
        <v>1172</v>
      </c>
      <c r="R223" s="245" t="s">
        <v>1189</v>
      </c>
      <c r="S223" s="224" t="s">
        <v>3321</v>
      </c>
      <c r="T223" s="212" t="s">
        <v>3317</v>
      </c>
      <c r="U223" s="224" t="s">
        <v>3320</v>
      </c>
      <c r="V223" s="224" t="s">
        <v>4800</v>
      </c>
      <c r="W223" s="231" t="s">
        <v>191</v>
      </c>
      <c r="AB223" s="221">
        <f>IF(OR(J223="Fail",ISBLANK(J223)),INDEX('Issue Code Table'!C:C,MATCH(N:N,'Issue Code Table'!A:A,0)),IF(M223="Critical",6,IF(M223="Significant",5,IF(M223="Moderate",3,2))))</f>
        <v>5</v>
      </c>
    </row>
    <row r="224" spans="1:28" s="244" customFormat="1" ht="141.65" customHeight="1" x14ac:dyDescent="0.25">
      <c r="A224" s="211" t="s">
        <v>1190</v>
      </c>
      <c r="B224" s="212" t="s">
        <v>258</v>
      </c>
      <c r="C224" s="212" t="s">
        <v>259</v>
      </c>
      <c r="D224" s="211" t="s">
        <v>176</v>
      </c>
      <c r="E224" s="212" t="s">
        <v>4312</v>
      </c>
      <c r="F224" s="212" t="s">
        <v>3318</v>
      </c>
      <c r="G224" s="212" t="s">
        <v>3315</v>
      </c>
      <c r="H224" s="212" t="s">
        <v>1191</v>
      </c>
      <c r="I224" s="211"/>
      <c r="J224" s="213"/>
      <c r="K224" s="213" t="s">
        <v>1192</v>
      </c>
      <c r="L224" s="215"/>
      <c r="M224" s="212" t="s">
        <v>143</v>
      </c>
      <c r="N224" s="215" t="s">
        <v>428</v>
      </c>
      <c r="O224" s="216" t="s">
        <v>429</v>
      </c>
      <c r="P224" s="217"/>
      <c r="Q224" s="241" t="s">
        <v>1172</v>
      </c>
      <c r="R224" s="241" t="s">
        <v>1193</v>
      </c>
      <c r="S224" s="212" t="s">
        <v>3318</v>
      </c>
      <c r="T224" s="212" t="s">
        <v>3317</v>
      </c>
      <c r="U224" s="212" t="s">
        <v>3316</v>
      </c>
      <c r="V224" s="212" t="s">
        <v>4801</v>
      </c>
      <c r="W224" s="219" t="s">
        <v>191</v>
      </c>
      <c r="AB224" s="221">
        <f>IF(OR(J224="Fail",ISBLANK(J224)),INDEX('Issue Code Table'!C:C,MATCH(N:N,'Issue Code Table'!A:A,0)),IF(M224="Critical",6,IF(M224="Significant",5,IF(M224="Moderate",3,2))))</f>
        <v>5</v>
      </c>
    </row>
    <row r="225" spans="1:28" s="244" customFormat="1" ht="141.65" customHeight="1" x14ac:dyDescent="0.25">
      <c r="A225" s="223" t="s">
        <v>1194</v>
      </c>
      <c r="B225" s="224" t="s">
        <v>258</v>
      </c>
      <c r="C225" s="224" t="s">
        <v>259</v>
      </c>
      <c r="D225" s="223" t="s">
        <v>176</v>
      </c>
      <c r="E225" s="224" t="s">
        <v>4313</v>
      </c>
      <c r="F225" s="224" t="s">
        <v>3314</v>
      </c>
      <c r="G225" s="224" t="s">
        <v>3311</v>
      </c>
      <c r="H225" s="224" t="s">
        <v>1195</v>
      </c>
      <c r="I225" s="223"/>
      <c r="J225" s="225"/>
      <c r="K225" s="225" t="s">
        <v>1196</v>
      </c>
      <c r="L225" s="227"/>
      <c r="M225" s="224" t="s">
        <v>143</v>
      </c>
      <c r="N225" s="227" t="s">
        <v>428</v>
      </c>
      <c r="O225" s="228" t="s">
        <v>429</v>
      </c>
      <c r="P225" s="229"/>
      <c r="Q225" s="245" t="s">
        <v>1172</v>
      </c>
      <c r="R225" s="245" t="s">
        <v>1197</v>
      </c>
      <c r="S225" s="224" t="s">
        <v>3314</v>
      </c>
      <c r="T225" s="212" t="s">
        <v>3313</v>
      </c>
      <c r="U225" s="224" t="s">
        <v>3312</v>
      </c>
      <c r="V225" s="224" t="s">
        <v>4802</v>
      </c>
      <c r="W225" s="231" t="s">
        <v>191</v>
      </c>
      <c r="AB225" s="221">
        <f>IF(OR(J225="Fail",ISBLANK(J225)),INDEX('Issue Code Table'!C:C,MATCH(N:N,'Issue Code Table'!A:A,0)),IF(M225="Critical",6,IF(M225="Significant",5,IF(M225="Moderate",3,2))))</f>
        <v>5</v>
      </c>
    </row>
    <row r="226" spans="1:28" s="244" customFormat="1" ht="141.65" customHeight="1" x14ac:dyDescent="0.25">
      <c r="A226" s="211" t="s">
        <v>1198</v>
      </c>
      <c r="B226" s="212" t="s">
        <v>258</v>
      </c>
      <c r="C226" s="212" t="s">
        <v>259</v>
      </c>
      <c r="D226" s="211" t="s">
        <v>176</v>
      </c>
      <c r="E226" s="212" t="s">
        <v>4314</v>
      </c>
      <c r="F226" s="212" t="s">
        <v>3310</v>
      </c>
      <c r="G226" s="212" t="s">
        <v>3308</v>
      </c>
      <c r="H226" s="212" t="s">
        <v>1199</v>
      </c>
      <c r="I226" s="211"/>
      <c r="J226" s="213"/>
      <c r="K226" s="213" t="s">
        <v>1200</v>
      </c>
      <c r="L226" s="215"/>
      <c r="M226" s="212" t="s">
        <v>143</v>
      </c>
      <c r="N226" s="215" t="s">
        <v>687</v>
      </c>
      <c r="O226" s="216" t="s">
        <v>688</v>
      </c>
      <c r="P226" s="217"/>
      <c r="Q226" s="241" t="s">
        <v>1172</v>
      </c>
      <c r="R226" s="241" t="s">
        <v>1201</v>
      </c>
      <c r="S226" s="212" t="s">
        <v>3310</v>
      </c>
      <c r="T226" s="212" t="s">
        <v>2737</v>
      </c>
      <c r="U226" s="212" t="s">
        <v>3309</v>
      </c>
      <c r="V226" s="212" t="s">
        <v>4803</v>
      </c>
      <c r="W226" s="219" t="s">
        <v>191</v>
      </c>
      <c r="AB226" s="221">
        <f>IF(OR(J226="Fail",ISBLANK(J226)),INDEX('Issue Code Table'!C:C,MATCH(N:N,'Issue Code Table'!A:A,0)),IF(M226="Critical",6,IF(M226="Significant",5,IF(M226="Moderate",3,2))))</f>
        <v>5</v>
      </c>
    </row>
    <row r="227" spans="1:28" s="244" customFormat="1" ht="141.65" customHeight="1" x14ac:dyDescent="0.25">
      <c r="A227" s="223" t="s">
        <v>1202</v>
      </c>
      <c r="B227" s="224" t="s">
        <v>258</v>
      </c>
      <c r="C227" s="224" t="s">
        <v>259</v>
      </c>
      <c r="D227" s="223" t="s">
        <v>176</v>
      </c>
      <c r="E227" s="224" t="s">
        <v>4315</v>
      </c>
      <c r="F227" s="224" t="s">
        <v>3307</v>
      </c>
      <c r="G227" s="224" t="s">
        <v>3304</v>
      </c>
      <c r="H227" s="224" t="s">
        <v>1203</v>
      </c>
      <c r="I227" s="223"/>
      <c r="J227" s="225"/>
      <c r="K227" s="225" t="s">
        <v>1204</v>
      </c>
      <c r="L227" s="227"/>
      <c r="M227" s="224" t="s">
        <v>143</v>
      </c>
      <c r="N227" s="227" t="s">
        <v>428</v>
      </c>
      <c r="O227" s="228" t="s">
        <v>429</v>
      </c>
      <c r="P227" s="229"/>
      <c r="Q227" s="245" t="s">
        <v>1172</v>
      </c>
      <c r="R227" s="245" t="s">
        <v>1205</v>
      </c>
      <c r="S227" s="224" t="s">
        <v>3307</v>
      </c>
      <c r="T227" s="212" t="s">
        <v>3306</v>
      </c>
      <c r="U227" s="224" t="s">
        <v>3305</v>
      </c>
      <c r="V227" s="224" t="s">
        <v>4804</v>
      </c>
      <c r="W227" s="231" t="s">
        <v>191</v>
      </c>
      <c r="AB227" s="221">
        <f>IF(OR(J227="Fail",ISBLANK(J227)),INDEX('Issue Code Table'!C:C,MATCH(N:N,'Issue Code Table'!A:A,0)),IF(M227="Critical",6,IF(M227="Significant",5,IF(M227="Moderate",3,2))))</f>
        <v>5</v>
      </c>
    </row>
    <row r="228" spans="1:28" s="244" customFormat="1" ht="141.65" customHeight="1" x14ac:dyDescent="0.25">
      <c r="A228" s="211" t="s">
        <v>1206</v>
      </c>
      <c r="B228" s="212" t="s">
        <v>258</v>
      </c>
      <c r="C228" s="212" t="s">
        <v>259</v>
      </c>
      <c r="D228" s="211" t="s">
        <v>176</v>
      </c>
      <c r="E228" s="212" t="s">
        <v>4316</v>
      </c>
      <c r="F228" s="212" t="s">
        <v>3303</v>
      </c>
      <c r="G228" s="212" t="s">
        <v>3301</v>
      </c>
      <c r="H228" s="212" t="s">
        <v>1207</v>
      </c>
      <c r="I228" s="211"/>
      <c r="J228" s="213"/>
      <c r="K228" s="213" t="s">
        <v>1208</v>
      </c>
      <c r="L228" s="215"/>
      <c r="M228" s="212" t="s">
        <v>143</v>
      </c>
      <c r="N228" s="215" t="s">
        <v>687</v>
      </c>
      <c r="O228" s="216" t="s">
        <v>688</v>
      </c>
      <c r="P228" s="217"/>
      <c r="Q228" s="241" t="s">
        <v>1172</v>
      </c>
      <c r="R228" s="241" t="s">
        <v>1209</v>
      </c>
      <c r="S228" s="212" t="s">
        <v>3303</v>
      </c>
      <c r="T228" s="212" t="s">
        <v>2737</v>
      </c>
      <c r="U228" s="212" t="s">
        <v>3302</v>
      </c>
      <c r="V228" s="212" t="s">
        <v>4805</v>
      </c>
      <c r="W228" s="219" t="s">
        <v>191</v>
      </c>
      <c r="AB228" s="221">
        <f>IF(OR(J228="Fail",ISBLANK(J228)),INDEX('Issue Code Table'!C:C,MATCH(N:N,'Issue Code Table'!A:A,0)),IF(M228="Critical",6,IF(M228="Significant",5,IF(M228="Moderate",3,2))))</f>
        <v>5</v>
      </c>
    </row>
    <row r="229" spans="1:28" s="244" customFormat="1" ht="141.65" customHeight="1" x14ac:dyDescent="0.25">
      <c r="A229" s="223" t="s">
        <v>1210</v>
      </c>
      <c r="B229" s="224" t="s">
        <v>258</v>
      </c>
      <c r="C229" s="224" t="s">
        <v>259</v>
      </c>
      <c r="D229" s="223" t="s">
        <v>176</v>
      </c>
      <c r="E229" s="224" t="s">
        <v>4317</v>
      </c>
      <c r="F229" s="224" t="s">
        <v>3300</v>
      </c>
      <c r="G229" s="224" t="s">
        <v>3298</v>
      </c>
      <c r="H229" s="224" t="s">
        <v>1211</v>
      </c>
      <c r="I229" s="223"/>
      <c r="J229" s="225"/>
      <c r="K229" s="225" t="s">
        <v>1212</v>
      </c>
      <c r="L229" s="227"/>
      <c r="M229" s="224" t="s">
        <v>143</v>
      </c>
      <c r="N229" s="227" t="s">
        <v>687</v>
      </c>
      <c r="O229" s="228" t="s">
        <v>688</v>
      </c>
      <c r="P229" s="229"/>
      <c r="Q229" s="245" t="s">
        <v>1172</v>
      </c>
      <c r="R229" s="245" t="s">
        <v>1213</v>
      </c>
      <c r="S229" s="224" t="s">
        <v>3300</v>
      </c>
      <c r="T229" s="212" t="s">
        <v>2737</v>
      </c>
      <c r="U229" s="224" t="s">
        <v>3299</v>
      </c>
      <c r="V229" s="224" t="s">
        <v>4806</v>
      </c>
      <c r="W229" s="231" t="s">
        <v>191</v>
      </c>
      <c r="AB229" s="221">
        <f>IF(OR(J229="Fail",ISBLANK(J229)),INDEX('Issue Code Table'!C:C,MATCH(N:N,'Issue Code Table'!A:A,0)),IF(M229="Critical",6,IF(M229="Significant",5,IF(M229="Moderate",3,2))))</f>
        <v>5</v>
      </c>
    </row>
    <row r="230" spans="1:28" s="244" customFormat="1" ht="141.65" customHeight="1" x14ac:dyDescent="0.25">
      <c r="A230" s="211" t="s">
        <v>1214</v>
      </c>
      <c r="B230" s="212" t="s">
        <v>962</v>
      </c>
      <c r="C230" s="212" t="s">
        <v>963</v>
      </c>
      <c r="D230" s="211" t="s">
        <v>176</v>
      </c>
      <c r="E230" s="212" t="s">
        <v>4318</v>
      </c>
      <c r="F230" s="212" t="s">
        <v>3297</v>
      </c>
      <c r="G230" s="212" t="s">
        <v>3294</v>
      </c>
      <c r="H230" s="212" t="s">
        <v>1215</v>
      </c>
      <c r="I230" s="211"/>
      <c r="J230" s="213"/>
      <c r="K230" s="213" t="s">
        <v>1216</v>
      </c>
      <c r="L230" s="215"/>
      <c r="M230" s="212" t="s">
        <v>180</v>
      </c>
      <c r="N230" s="263" t="s">
        <v>1217</v>
      </c>
      <c r="O230" s="253" t="s">
        <v>1218</v>
      </c>
      <c r="P230" s="217"/>
      <c r="Q230" s="241" t="s">
        <v>1219</v>
      </c>
      <c r="R230" s="241" t="s">
        <v>1220</v>
      </c>
      <c r="S230" s="212" t="s">
        <v>3297</v>
      </c>
      <c r="T230" s="212" t="s">
        <v>3296</v>
      </c>
      <c r="U230" s="212" t="s">
        <v>3295</v>
      </c>
      <c r="V230" s="212" t="s">
        <v>4807</v>
      </c>
      <c r="W230" s="219"/>
      <c r="AB230" s="221">
        <f>IF(OR(J230="Fail",ISBLANK(J230)),INDEX('Issue Code Table'!C:C,MATCH(N:N,'Issue Code Table'!A:A,0)),IF(M230="Critical",6,IF(M230="Significant",5,IF(M230="Moderate",3,2))))</f>
        <v>4</v>
      </c>
    </row>
    <row r="231" spans="1:28" s="244" customFormat="1" ht="141.65" customHeight="1" x14ac:dyDescent="0.25">
      <c r="A231" s="223" t="s">
        <v>1221</v>
      </c>
      <c r="B231" s="224" t="s">
        <v>461</v>
      </c>
      <c r="C231" s="224" t="s">
        <v>462</v>
      </c>
      <c r="D231" s="223" t="s">
        <v>176</v>
      </c>
      <c r="E231" s="224" t="s">
        <v>4319</v>
      </c>
      <c r="F231" s="224" t="s">
        <v>3293</v>
      </c>
      <c r="G231" s="224" t="s">
        <v>3290</v>
      </c>
      <c r="H231" s="224" t="s">
        <v>1222</v>
      </c>
      <c r="I231" s="237"/>
      <c r="J231" s="225"/>
      <c r="K231" s="225" t="s">
        <v>1223</v>
      </c>
      <c r="L231" s="264"/>
      <c r="M231" s="224" t="s">
        <v>143</v>
      </c>
      <c r="N231" s="227" t="s">
        <v>169</v>
      </c>
      <c r="O231" s="228" t="s">
        <v>170</v>
      </c>
      <c r="P231" s="229"/>
      <c r="Q231" s="245" t="s">
        <v>1224</v>
      </c>
      <c r="R231" s="245" t="s">
        <v>1225</v>
      </c>
      <c r="S231" s="224" t="s">
        <v>3293</v>
      </c>
      <c r="T231" s="212" t="s">
        <v>3292</v>
      </c>
      <c r="U231" s="224" t="s">
        <v>3291</v>
      </c>
      <c r="V231" s="224" t="s">
        <v>4808</v>
      </c>
      <c r="W231" s="231" t="s">
        <v>191</v>
      </c>
      <c r="AB231" s="221">
        <f>IF(OR(J231="Fail",ISBLANK(J231)),INDEX('Issue Code Table'!C:C,MATCH(N:N,'Issue Code Table'!A:A,0)),IF(M231="Critical",6,IF(M231="Significant",5,IF(M231="Moderate",3,2))))</f>
        <v>6</v>
      </c>
    </row>
    <row r="232" spans="1:28" s="244" customFormat="1" ht="141.65" customHeight="1" x14ac:dyDescent="0.25">
      <c r="A232" s="211" t="s">
        <v>1226</v>
      </c>
      <c r="B232" s="212" t="s">
        <v>174</v>
      </c>
      <c r="C232" s="212" t="s">
        <v>175</v>
      </c>
      <c r="D232" s="211" t="s">
        <v>176</v>
      </c>
      <c r="E232" s="212" t="s">
        <v>4320</v>
      </c>
      <c r="F232" s="212" t="s">
        <v>3289</v>
      </c>
      <c r="G232" s="212" t="s">
        <v>3286</v>
      </c>
      <c r="H232" s="212" t="s">
        <v>1227</v>
      </c>
      <c r="I232" s="232"/>
      <c r="J232" s="213"/>
      <c r="K232" s="213" t="s">
        <v>1228</v>
      </c>
      <c r="L232" s="263"/>
      <c r="M232" s="212" t="s">
        <v>180</v>
      </c>
      <c r="N232" s="215" t="s">
        <v>417</v>
      </c>
      <c r="O232" s="216" t="s">
        <v>418</v>
      </c>
      <c r="P232" s="217"/>
      <c r="Q232" s="241" t="s">
        <v>1224</v>
      </c>
      <c r="R232" s="241" t="s">
        <v>1229</v>
      </c>
      <c r="S232" s="212" t="s">
        <v>3289</v>
      </c>
      <c r="T232" s="212" t="s">
        <v>3288</v>
      </c>
      <c r="U232" s="212" t="s">
        <v>3287</v>
      </c>
      <c r="V232" s="212" t="s">
        <v>4809</v>
      </c>
      <c r="W232" s="219"/>
      <c r="AB232" s="221">
        <f>IF(OR(J232="Fail",ISBLANK(J232)),INDEX('Issue Code Table'!C:C,MATCH(N:N,'Issue Code Table'!A:A,0)),IF(M232="Critical",6,IF(M232="Significant",5,IF(M232="Moderate",3,2))))</f>
        <v>4</v>
      </c>
    </row>
    <row r="233" spans="1:28" s="244" customFormat="1" ht="141.65" customHeight="1" x14ac:dyDescent="0.25">
      <c r="A233" s="223" t="s">
        <v>1230</v>
      </c>
      <c r="B233" s="224" t="s">
        <v>258</v>
      </c>
      <c r="C233" s="224" t="s">
        <v>259</v>
      </c>
      <c r="D233" s="223" t="s">
        <v>176</v>
      </c>
      <c r="E233" s="224" t="s">
        <v>4321</v>
      </c>
      <c r="F233" s="224" t="s">
        <v>3285</v>
      </c>
      <c r="G233" s="224" t="s">
        <v>3282</v>
      </c>
      <c r="H233" s="224" t="s">
        <v>1231</v>
      </c>
      <c r="I233" s="237"/>
      <c r="J233" s="225"/>
      <c r="K233" s="225" t="s">
        <v>1232</v>
      </c>
      <c r="L233" s="260"/>
      <c r="M233" s="224" t="s">
        <v>143</v>
      </c>
      <c r="N233" s="227" t="s">
        <v>687</v>
      </c>
      <c r="O233" s="228" t="s">
        <v>688</v>
      </c>
      <c r="P233" s="229"/>
      <c r="Q233" s="245" t="s">
        <v>1233</v>
      </c>
      <c r="R233" s="245" t="s">
        <v>1234</v>
      </c>
      <c r="S233" s="224" t="s">
        <v>3285</v>
      </c>
      <c r="T233" s="212" t="s">
        <v>3284</v>
      </c>
      <c r="U233" s="224" t="s">
        <v>3283</v>
      </c>
      <c r="V233" s="224" t="s">
        <v>4810</v>
      </c>
      <c r="W233" s="231" t="s">
        <v>191</v>
      </c>
      <c r="AB233" s="221">
        <f>IF(OR(J233="Fail",ISBLANK(J233)),INDEX('Issue Code Table'!C:C,MATCH(N:N,'Issue Code Table'!A:A,0)),IF(M233="Critical",6,IF(M233="Significant",5,IF(M233="Moderate",3,2))))</f>
        <v>5</v>
      </c>
    </row>
    <row r="234" spans="1:28" s="244" customFormat="1" ht="141.65" customHeight="1" x14ac:dyDescent="0.25">
      <c r="A234" s="211" t="s">
        <v>1235</v>
      </c>
      <c r="B234" s="212" t="s">
        <v>1236</v>
      </c>
      <c r="C234" s="212" t="s">
        <v>1237</v>
      </c>
      <c r="D234" s="211" t="s">
        <v>176</v>
      </c>
      <c r="E234" s="212" t="s">
        <v>4322</v>
      </c>
      <c r="F234" s="212" t="s">
        <v>3281</v>
      </c>
      <c r="G234" s="212" t="s">
        <v>3279</v>
      </c>
      <c r="H234" s="212" t="s">
        <v>1238</v>
      </c>
      <c r="I234" s="211"/>
      <c r="J234" s="213"/>
      <c r="K234" s="213" t="s">
        <v>1239</v>
      </c>
      <c r="L234" s="215"/>
      <c r="M234" s="212" t="s">
        <v>180</v>
      </c>
      <c r="N234" s="215" t="s">
        <v>1240</v>
      </c>
      <c r="O234" s="216" t="s">
        <v>1241</v>
      </c>
      <c r="P234" s="217"/>
      <c r="Q234" s="241" t="s">
        <v>1242</v>
      </c>
      <c r="R234" s="241" t="s">
        <v>1243</v>
      </c>
      <c r="S234" s="212" t="s">
        <v>3281</v>
      </c>
      <c r="T234" s="212" t="s">
        <v>2737</v>
      </c>
      <c r="U234" s="212" t="s">
        <v>3280</v>
      </c>
      <c r="V234" s="212" t="s">
        <v>4811</v>
      </c>
      <c r="W234" s="219"/>
      <c r="AB234" s="221">
        <f>IF(OR(J234="Fail",ISBLANK(J234)),INDEX('Issue Code Table'!C:C,MATCH(N:N,'Issue Code Table'!A:A,0)),IF(M234="Critical",6,IF(M234="Significant",5,IF(M234="Moderate",3,2))))</f>
        <v>5</v>
      </c>
    </row>
    <row r="235" spans="1:28" s="244" customFormat="1" ht="141.65" customHeight="1" x14ac:dyDescent="0.25">
      <c r="A235" s="223" t="s">
        <v>1244</v>
      </c>
      <c r="B235" s="224" t="s">
        <v>812</v>
      </c>
      <c r="C235" s="224" t="s">
        <v>813</v>
      </c>
      <c r="D235" s="223" t="s">
        <v>176</v>
      </c>
      <c r="E235" s="224" t="s">
        <v>4323</v>
      </c>
      <c r="F235" s="224" t="s">
        <v>4038</v>
      </c>
      <c r="G235" s="224" t="s">
        <v>4035</v>
      </c>
      <c r="H235" s="224" t="s">
        <v>1245</v>
      </c>
      <c r="I235" s="223"/>
      <c r="J235" s="225"/>
      <c r="K235" s="225" t="s">
        <v>1246</v>
      </c>
      <c r="L235" s="227"/>
      <c r="M235" s="224" t="s">
        <v>180</v>
      </c>
      <c r="N235" s="227" t="s">
        <v>1247</v>
      </c>
      <c r="O235" s="228" t="s">
        <v>1248</v>
      </c>
      <c r="P235" s="229"/>
      <c r="Q235" s="245" t="s">
        <v>1249</v>
      </c>
      <c r="R235" s="245" t="s">
        <v>1250</v>
      </c>
      <c r="S235" s="224" t="s">
        <v>4038</v>
      </c>
      <c r="T235" s="212" t="s">
        <v>4037</v>
      </c>
      <c r="U235" s="224" t="s">
        <v>4036</v>
      </c>
      <c r="V235" s="224" t="s">
        <v>4812</v>
      </c>
      <c r="W235" s="231"/>
      <c r="AB235" s="221">
        <f>IF(OR(J235="Fail",ISBLANK(J235)),INDEX('Issue Code Table'!C:C,MATCH(N:N,'Issue Code Table'!A:A,0)),IF(M235="Critical",6,IF(M235="Significant",5,IF(M235="Moderate",3,2))))</f>
        <v>5</v>
      </c>
    </row>
    <row r="236" spans="1:28" s="244" customFormat="1" ht="141.65" customHeight="1" x14ac:dyDescent="0.25">
      <c r="A236" s="211" t="s">
        <v>1251</v>
      </c>
      <c r="B236" s="212" t="s">
        <v>812</v>
      </c>
      <c r="C236" s="212" t="s">
        <v>813</v>
      </c>
      <c r="D236" s="211" t="s">
        <v>176</v>
      </c>
      <c r="E236" s="212" t="s">
        <v>4324</v>
      </c>
      <c r="F236" s="212" t="s">
        <v>4034</v>
      </c>
      <c r="G236" s="212" t="s">
        <v>4031</v>
      </c>
      <c r="H236" s="212" t="s">
        <v>1252</v>
      </c>
      <c r="I236" s="211"/>
      <c r="J236" s="213"/>
      <c r="K236" s="213" t="s">
        <v>1253</v>
      </c>
      <c r="L236" s="215"/>
      <c r="M236" s="212" t="s">
        <v>180</v>
      </c>
      <c r="N236" s="215" t="s">
        <v>1247</v>
      </c>
      <c r="O236" s="216" t="s">
        <v>1248</v>
      </c>
      <c r="P236" s="217"/>
      <c r="Q236" s="241" t="s">
        <v>1249</v>
      </c>
      <c r="R236" s="241" t="s">
        <v>1254</v>
      </c>
      <c r="S236" s="212" t="s">
        <v>4034</v>
      </c>
      <c r="T236" s="212" t="s">
        <v>4033</v>
      </c>
      <c r="U236" s="212" t="s">
        <v>4032</v>
      </c>
      <c r="V236" s="212" t="s">
        <v>4813</v>
      </c>
      <c r="W236" s="219"/>
      <c r="AB236" s="221">
        <f>IF(OR(J236="Fail",ISBLANK(J236)),INDEX('Issue Code Table'!C:C,MATCH(N:N,'Issue Code Table'!A:A,0)),IF(M236="Critical",6,IF(M236="Significant",5,IF(M236="Moderate",3,2))))</f>
        <v>5</v>
      </c>
    </row>
    <row r="237" spans="1:28" s="244" customFormat="1" ht="141.65" customHeight="1" x14ac:dyDescent="0.25">
      <c r="A237" s="261" t="s">
        <v>4549</v>
      </c>
      <c r="B237" s="224" t="s">
        <v>812</v>
      </c>
      <c r="C237" s="224" t="s">
        <v>813</v>
      </c>
      <c r="D237" s="223" t="s">
        <v>176</v>
      </c>
      <c r="E237" s="224" t="s">
        <v>4325</v>
      </c>
      <c r="F237" s="224" t="s">
        <v>4030</v>
      </c>
      <c r="G237" s="224" t="s">
        <v>4027</v>
      </c>
      <c r="H237" s="224" t="s">
        <v>4493</v>
      </c>
      <c r="I237" s="223"/>
      <c r="J237" s="225"/>
      <c r="K237" s="225" t="s">
        <v>4510</v>
      </c>
      <c r="L237" s="227"/>
      <c r="M237" s="224" t="s">
        <v>180</v>
      </c>
      <c r="N237" s="227" t="s">
        <v>1247</v>
      </c>
      <c r="O237" s="228" t="s">
        <v>1248</v>
      </c>
      <c r="P237" s="229"/>
      <c r="Q237" s="245" t="s">
        <v>1249</v>
      </c>
      <c r="R237" s="245" t="s">
        <v>1258</v>
      </c>
      <c r="S237" s="224" t="s">
        <v>4030</v>
      </c>
      <c r="T237" s="212" t="s">
        <v>4029</v>
      </c>
      <c r="U237" s="224" t="s">
        <v>4028</v>
      </c>
      <c r="V237" s="224" t="s">
        <v>4814</v>
      </c>
      <c r="W237" s="231"/>
      <c r="AB237" s="221"/>
    </row>
    <row r="238" spans="1:28" s="244" customFormat="1" ht="141.65" customHeight="1" x14ac:dyDescent="0.25">
      <c r="A238" s="262" t="s">
        <v>4550</v>
      </c>
      <c r="B238" s="212" t="s">
        <v>812</v>
      </c>
      <c r="C238" s="212" t="s">
        <v>813</v>
      </c>
      <c r="D238" s="211" t="s">
        <v>176</v>
      </c>
      <c r="E238" s="212" t="s">
        <v>4326</v>
      </c>
      <c r="F238" s="212" t="s">
        <v>4026</v>
      </c>
      <c r="G238" s="212" t="s">
        <v>4023</v>
      </c>
      <c r="H238" s="212" t="s">
        <v>4494</v>
      </c>
      <c r="I238" s="211"/>
      <c r="J238" s="213"/>
      <c r="K238" s="213" t="s">
        <v>4511</v>
      </c>
      <c r="L238" s="215"/>
      <c r="M238" s="212" t="s">
        <v>180</v>
      </c>
      <c r="N238" s="215" t="s">
        <v>1247</v>
      </c>
      <c r="O238" s="216" t="s">
        <v>1248</v>
      </c>
      <c r="P238" s="217"/>
      <c r="Q238" s="241" t="s">
        <v>1249</v>
      </c>
      <c r="R238" s="241" t="s">
        <v>1262</v>
      </c>
      <c r="S238" s="212" t="s">
        <v>4026</v>
      </c>
      <c r="T238" s="212" t="s">
        <v>4025</v>
      </c>
      <c r="U238" s="212" t="s">
        <v>4024</v>
      </c>
      <c r="V238" s="212" t="s">
        <v>4815</v>
      </c>
      <c r="W238" s="219"/>
      <c r="AB238" s="221"/>
    </row>
    <row r="239" spans="1:28" s="244" customFormat="1" ht="141.65" customHeight="1" x14ac:dyDescent="0.25">
      <c r="A239" s="223" t="s">
        <v>1255</v>
      </c>
      <c r="B239" s="248" t="s">
        <v>245</v>
      </c>
      <c r="C239" s="248" t="s">
        <v>246</v>
      </c>
      <c r="D239" s="223" t="s">
        <v>176</v>
      </c>
      <c r="E239" s="224" t="s">
        <v>4327</v>
      </c>
      <c r="F239" s="224" t="s">
        <v>3278</v>
      </c>
      <c r="G239" s="224" t="s">
        <v>3275</v>
      </c>
      <c r="H239" s="224" t="s">
        <v>1256</v>
      </c>
      <c r="I239" s="223"/>
      <c r="J239" s="225"/>
      <c r="K239" s="225" t="s">
        <v>1257</v>
      </c>
      <c r="L239" s="227"/>
      <c r="M239" s="224" t="s">
        <v>143</v>
      </c>
      <c r="N239" s="227" t="s">
        <v>428</v>
      </c>
      <c r="O239" s="228" t="s">
        <v>429</v>
      </c>
      <c r="P239" s="229"/>
      <c r="Q239" s="245" t="s">
        <v>1249</v>
      </c>
      <c r="R239" s="245" t="s">
        <v>4022</v>
      </c>
      <c r="S239" s="224" t="s">
        <v>3278</v>
      </c>
      <c r="T239" s="212" t="s">
        <v>3277</v>
      </c>
      <c r="U239" s="224" t="s">
        <v>3276</v>
      </c>
      <c r="V239" s="224" t="s">
        <v>4816</v>
      </c>
      <c r="W239" s="231" t="s">
        <v>191</v>
      </c>
      <c r="AB239" s="221">
        <f>IF(OR(J239="Fail",ISBLANK(J239)),INDEX('Issue Code Table'!C:C,MATCH(N:N,'Issue Code Table'!A:A,0)),IF(M239="Critical",6,IF(M239="Significant",5,IF(M239="Moderate",3,2))))</f>
        <v>5</v>
      </c>
    </row>
    <row r="240" spans="1:28" s="244" customFormat="1" ht="141.65" customHeight="1" x14ac:dyDescent="0.25">
      <c r="A240" s="211" t="s">
        <v>1259</v>
      </c>
      <c r="B240" s="212" t="s">
        <v>258</v>
      </c>
      <c r="C240" s="212" t="s">
        <v>259</v>
      </c>
      <c r="D240" s="211" t="s">
        <v>176</v>
      </c>
      <c r="E240" s="212" t="s">
        <v>4328</v>
      </c>
      <c r="F240" s="212" t="s">
        <v>4020</v>
      </c>
      <c r="G240" s="212" t="s">
        <v>4018</v>
      </c>
      <c r="H240" s="212" t="s">
        <v>1260</v>
      </c>
      <c r="I240" s="211"/>
      <c r="J240" s="213"/>
      <c r="K240" s="213" t="s">
        <v>1261</v>
      </c>
      <c r="L240" s="215"/>
      <c r="M240" s="212" t="s">
        <v>180</v>
      </c>
      <c r="N240" s="215" t="s">
        <v>1247</v>
      </c>
      <c r="O240" s="216" t="s">
        <v>1248</v>
      </c>
      <c r="P240" s="217"/>
      <c r="Q240" s="241" t="s">
        <v>1249</v>
      </c>
      <c r="R240" s="241" t="s">
        <v>4021</v>
      </c>
      <c r="S240" s="212" t="s">
        <v>4020</v>
      </c>
      <c r="T240" s="212" t="s">
        <v>2737</v>
      </c>
      <c r="U240" s="212" t="s">
        <v>4019</v>
      </c>
      <c r="V240" s="212" t="s">
        <v>4817</v>
      </c>
      <c r="W240" s="219"/>
      <c r="AB240" s="221">
        <f>IF(OR(J240="Fail",ISBLANK(J240)),INDEX('Issue Code Table'!C:C,MATCH(N:N,'Issue Code Table'!A:A,0)),IF(M240="Critical",6,IF(M240="Significant",5,IF(M240="Moderate",3,2))))</f>
        <v>5</v>
      </c>
    </row>
    <row r="241" spans="1:28" s="244" customFormat="1" ht="141.65" customHeight="1" x14ac:dyDescent="0.25">
      <c r="A241" s="223" t="s">
        <v>1263</v>
      </c>
      <c r="B241" s="224" t="s">
        <v>812</v>
      </c>
      <c r="C241" s="224" t="s">
        <v>813</v>
      </c>
      <c r="D241" s="223" t="s">
        <v>176</v>
      </c>
      <c r="E241" s="224" t="s">
        <v>4329</v>
      </c>
      <c r="F241" s="224" t="s">
        <v>3274</v>
      </c>
      <c r="G241" s="224" t="s">
        <v>3271</v>
      </c>
      <c r="H241" s="224" t="s">
        <v>1264</v>
      </c>
      <c r="I241" s="237"/>
      <c r="J241" s="225"/>
      <c r="K241" s="225" t="s">
        <v>1265</v>
      </c>
      <c r="L241" s="260"/>
      <c r="M241" s="224" t="s">
        <v>143</v>
      </c>
      <c r="N241" s="227" t="s">
        <v>428</v>
      </c>
      <c r="O241" s="228" t="s">
        <v>429</v>
      </c>
      <c r="P241" s="229"/>
      <c r="Q241" s="245" t="s">
        <v>1266</v>
      </c>
      <c r="R241" s="245" t="s">
        <v>1267</v>
      </c>
      <c r="S241" s="224" t="s">
        <v>3274</v>
      </c>
      <c r="T241" s="212" t="s">
        <v>3273</v>
      </c>
      <c r="U241" s="224" t="s">
        <v>3272</v>
      </c>
      <c r="V241" s="224" t="s">
        <v>4818</v>
      </c>
      <c r="W241" s="231" t="s">
        <v>191</v>
      </c>
      <c r="AB241" s="221">
        <f>IF(OR(J241="Fail",ISBLANK(J241)),INDEX('Issue Code Table'!C:C,MATCH(N:N,'Issue Code Table'!A:A,0)),IF(M241="Critical",6,IF(M241="Significant",5,IF(M241="Moderate",3,2))))</f>
        <v>5</v>
      </c>
    </row>
    <row r="242" spans="1:28" s="244" customFormat="1" ht="141.65" customHeight="1" x14ac:dyDescent="0.25">
      <c r="A242" s="211" t="s">
        <v>1268</v>
      </c>
      <c r="B242" s="212" t="s">
        <v>812</v>
      </c>
      <c r="C242" s="212" t="s">
        <v>813</v>
      </c>
      <c r="D242" s="211" t="s">
        <v>176</v>
      </c>
      <c r="E242" s="212" t="s">
        <v>4330</v>
      </c>
      <c r="F242" s="212" t="s">
        <v>3270</v>
      </c>
      <c r="G242" s="212" t="s">
        <v>3267</v>
      </c>
      <c r="H242" s="212" t="s">
        <v>1269</v>
      </c>
      <c r="I242" s="232"/>
      <c r="J242" s="213"/>
      <c r="K242" s="213" t="s">
        <v>1270</v>
      </c>
      <c r="L242" s="263"/>
      <c r="M242" s="212" t="s">
        <v>143</v>
      </c>
      <c r="N242" s="215" t="s">
        <v>428</v>
      </c>
      <c r="O242" s="216" t="s">
        <v>429</v>
      </c>
      <c r="P242" s="217"/>
      <c r="Q242" s="241" t="s">
        <v>1266</v>
      </c>
      <c r="R242" s="241" t="s">
        <v>1271</v>
      </c>
      <c r="S242" s="212" t="s">
        <v>3270</v>
      </c>
      <c r="T242" s="212" t="s">
        <v>3269</v>
      </c>
      <c r="U242" s="212" t="s">
        <v>3268</v>
      </c>
      <c r="V242" s="212" t="s">
        <v>4819</v>
      </c>
      <c r="W242" s="219" t="s">
        <v>191</v>
      </c>
      <c r="AB242" s="221">
        <f>IF(OR(J242="Fail",ISBLANK(J242)),INDEX('Issue Code Table'!C:C,MATCH(N:N,'Issue Code Table'!A:A,0)),IF(M242="Critical",6,IF(M242="Significant",5,IF(M242="Moderate",3,2))))</f>
        <v>5</v>
      </c>
    </row>
    <row r="243" spans="1:28" s="244" customFormat="1" ht="141.65" customHeight="1" x14ac:dyDescent="0.25">
      <c r="A243" s="261" t="s">
        <v>4551</v>
      </c>
      <c r="B243" s="224" t="s">
        <v>258</v>
      </c>
      <c r="C243" s="224" t="s">
        <v>259</v>
      </c>
      <c r="D243" s="223" t="s">
        <v>176</v>
      </c>
      <c r="E243" s="224" t="s">
        <v>4331</v>
      </c>
      <c r="F243" s="224" t="s">
        <v>4017</v>
      </c>
      <c r="G243" s="224" t="s">
        <v>4014</v>
      </c>
      <c r="H243" s="224" t="s">
        <v>4495</v>
      </c>
      <c r="I243" s="237"/>
      <c r="J243" s="225"/>
      <c r="K243" s="225" t="s">
        <v>4512</v>
      </c>
      <c r="L243" s="260"/>
      <c r="M243" s="224" t="s">
        <v>143</v>
      </c>
      <c r="N243" s="227" t="s">
        <v>428</v>
      </c>
      <c r="O243" s="228" t="s">
        <v>429</v>
      </c>
      <c r="P243" s="229"/>
      <c r="Q243" s="245" t="s">
        <v>1275</v>
      </c>
      <c r="R243" s="245" t="s">
        <v>1276</v>
      </c>
      <c r="S243" s="224" t="s">
        <v>4017</v>
      </c>
      <c r="T243" s="212" t="s">
        <v>4016</v>
      </c>
      <c r="U243" s="224" t="s">
        <v>4015</v>
      </c>
      <c r="V243" s="224" t="s">
        <v>4820</v>
      </c>
      <c r="W243" s="231" t="s">
        <v>191</v>
      </c>
      <c r="AB243" s="221">
        <f>IF(OR(J243="Fail",ISBLANK(J243)),INDEX('Issue Code Table'!C:C,MATCH(N:N,'Issue Code Table'!A:A,0)),IF(M243="Critical",6,IF(M243="Significant",5,IF(M243="Moderate",3,2))))</f>
        <v>5</v>
      </c>
    </row>
    <row r="244" spans="1:28" s="244" customFormat="1" ht="141.65" customHeight="1" x14ac:dyDescent="0.25">
      <c r="A244" s="262" t="s">
        <v>4552</v>
      </c>
      <c r="B244" s="212" t="s">
        <v>258</v>
      </c>
      <c r="C244" s="212" t="s">
        <v>259</v>
      </c>
      <c r="D244" s="211" t="s">
        <v>176</v>
      </c>
      <c r="E244" s="212" t="s">
        <v>4332</v>
      </c>
      <c r="F244" s="212" t="s">
        <v>4012</v>
      </c>
      <c r="G244" s="212" t="s">
        <v>4009</v>
      </c>
      <c r="H244" s="212" t="s">
        <v>4496</v>
      </c>
      <c r="I244" s="232"/>
      <c r="J244" s="213"/>
      <c r="K244" s="213" t="s">
        <v>4513</v>
      </c>
      <c r="L244" s="263"/>
      <c r="M244" s="212" t="s">
        <v>143</v>
      </c>
      <c r="N244" s="215" t="s">
        <v>188</v>
      </c>
      <c r="O244" s="216" t="s">
        <v>189</v>
      </c>
      <c r="P244" s="217"/>
      <c r="Q244" s="241" t="s">
        <v>1275</v>
      </c>
      <c r="R244" s="241" t="s">
        <v>4013</v>
      </c>
      <c r="S244" s="212" t="s">
        <v>4012</v>
      </c>
      <c r="T244" s="212" t="s">
        <v>4011</v>
      </c>
      <c r="U244" s="212" t="s">
        <v>4010</v>
      </c>
      <c r="V244" s="212" t="s">
        <v>4821</v>
      </c>
      <c r="W244" s="219" t="s">
        <v>191</v>
      </c>
      <c r="AB244" s="221">
        <f>IF(OR(J244="Fail",ISBLANK(J244)),INDEX('Issue Code Table'!C:C,MATCH(N:N,'Issue Code Table'!A:A,0)),IF(M244="Critical",6,IF(M244="Significant",5,IF(M244="Moderate",3,2))))</f>
        <v>5</v>
      </c>
    </row>
    <row r="245" spans="1:28" s="244" customFormat="1" ht="141.65" customHeight="1" x14ac:dyDescent="0.25">
      <c r="A245" s="261" t="s">
        <v>4553</v>
      </c>
      <c r="B245" s="224" t="s">
        <v>461</v>
      </c>
      <c r="C245" s="224" t="s">
        <v>462</v>
      </c>
      <c r="D245" s="223" t="s">
        <v>176</v>
      </c>
      <c r="E245" s="224" t="s">
        <v>4333</v>
      </c>
      <c r="F245" s="224" t="s">
        <v>4007</v>
      </c>
      <c r="G245" s="224" t="s">
        <v>4004</v>
      </c>
      <c r="H245" s="224" t="s">
        <v>4497</v>
      </c>
      <c r="I245" s="237"/>
      <c r="J245" s="225"/>
      <c r="K245" s="225" t="s">
        <v>4514</v>
      </c>
      <c r="L245" s="260"/>
      <c r="M245" s="224" t="s">
        <v>143</v>
      </c>
      <c r="N245" s="227" t="s">
        <v>428</v>
      </c>
      <c r="O245" s="228" t="s">
        <v>429</v>
      </c>
      <c r="P245" s="229"/>
      <c r="Q245" s="245" t="s">
        <v>1275</v>
      </c>
      <c r="R245" s="245" t="s">
        <v>4008</v>
      </c>
      <c r="S245" s="224" t="s">
        <v>4007</v>
      </c>
      <c r="T245" s="212" t="s">
        <v>4006</v>
      </c>
      <c r="U245" s="224" t="s">
        <v>4005</v>
      </c>
      <c r="V245" s="224" t="s">
        <v>4822</v>
      </c>
      <c r="W245" s="231" t="s">
        <v>191</v>
      </c>
      <c r="AB245" s="221">
        <f>IF(OR(J245="Fail",ISBLANK(J245)),INDEX('Issue Code Table'!C:C,MATCH(N:N,'Issue Code Table'!A:A,0)),IF(M245="Critical",6,IF(M245="Significant",5,IF(M245="Moderate",3,2))))</f>
        <v>5</v>
      </c>
    </row>
    <row r="246" spans="1:28" s="244" customFormat="1" ht="141.65" customHeight="1" x14ac:dyDescent="0.25">
      <c r="A246" s="262" t="s">
        <v>4554</v>
      </c>
      <c r="B246" s="212" t="s">
        <v>258</v>
      </c>
      <c r="C246" s="212" t="s">
        <v>259</v>
      </c>
      <c r="D246" s="211" t="s">
        <v>176</v>
      </c>
      <c r="E246" s="212" t="s">
        <v>4334</v>
      </c>
      <c r="F246" s="212" t="s">
        <v>4002</v>
      </c>
      <c r="G246" s="212" t="s">
        <v>4000</v>
      </c>
      <c r="H246" s="212" t="s">
        <v>4498</v>
      </c>
      <c r="I246" s="232"/>
      <c r="J246" s="213"/>
      <c r="K246" s="213" t="s">
        <v>4515</v>
      </c>
      <c r="L246" s="263"/>
      <c r="M246" s="212" t="s">
        <v>143</v>
      </c>
      <c r="N246" s="215" t="s">
        <v>428</v>
      </c>
      <c r="O246" s="216" t="s">
        <v>429</v>
      </c>
      <c r="P246" s="217"/>
      <c r="Q246" s="241" t="s">
        <v>1275</v>
      </c>
      <c r="R246" s="241" t="s">
        <v>4003</v>
      </c>
      <c r="S246" s="212" t="s">
        <v>4002</v>
      </c>
      <c r="T246" s="212" t="s">
        <v>2737</v>
      </c>
      <c r="U246" s="212" t="s">
        <v>4001</v>
      </c>
      <c r="V246" s="212" t="s">
        <v>4823</v>
      </c>
      <c r="W246" s="219" t="s">
        <v>191</v>
      </c>
      <c r="AB246" s="221">
        <f>IF(OR(J246="Fail",ISBLANK(J246)),INDEX('Issue Code Table'!C:C,MATCH(N:N,'Issue Code Table'!A:A,0)),IF(M246="Critical",6,IF(M246="Significant",5,IF(M246="Moderate",3,2))))</f>
        <v>5</v>
      </c>
    </row>
    <row r="247" spans="1:28" s="244" customFormat="1" ht="141.65" customHeight="1" x14ac:dyDescent="0.25">
      <c r="A247" s="261" t="s">
        <v>4555</v>
      </c>
      <c r="B247" s="224" t="s">
        <v>258</v>
      </c>
      <c r="C247" s="224" t="s">
        <v>259</v>
      </c>
      <c r="D247" s="223" t="s">
        <v>176</v>
      </c>
      <c r="E247" s="224" t="s">
        <v>4335</v>
      </c>
      <c r="F247" s="224" t="s">
        <v>3998</v>
      </c>
      <c r="G247" s="224" t="s">
        <v>3995</v>
      </c>
      <c r="H247" s="224" t="s">
        <v>4499</v>
      </c>
      <c r="I247" s="237"/>
      <c r="J247" s="225"/>
      <c r="K247" s="225" t="s">
        <v>4516</v>
      </c>
      <c r="L247" s="260"/>
      <c r="M247" s="224" t="s">
        <v>143</v>
      </c>
      <c r="N247" s="227" t="s">
        <v>428</v>
      </c>
      <c r="O247" s="228" t="s">
        <v>429</v>
      </c>
      <c r="P247" s="229"/>
      <c r="Q247" s="245" t="s">
        <v>1275</v>
      </c>
      <c r="R247" s="245" t="s">
        <v>3999</v>
      </c>
      <c r="S247" s="224" t="s">
        <v>3998</v>
      </c>
      <c r="T247" s="212" t="s">
        <v>3997</v>
      </c>
      <c r="U247" s="224" t="s">
        <v>3996</v>
      </c>
      <c r="V247" s="224" t="s">
        <v>4824</v>
      </c>
      <c r="W247" s="231" t="s">
        <v>191</v>
      </c>
      <c r="AB247" s="221">
        <f>IF(OR(J247="Fail",ISBLANK(J247)),INDEX('Issue Code Table'!C:C,MATCH(N:N,'Issue Code Table'!A:A,0)),IF(M247="Critical",6,IF(M247="Significant",5,IF(M247="Moderate",3,2))))</f>
        <v>5</v>
      </c>
    </row>
    <row r="248" spans="1:28" s="244" customFormat="1" ht="141.65" customHeight="1" x14ac:dyDescent="0.25">
      <c r="A248" s="262" t="s">
        <v>4556</v>
      </c>
      <c r="B248" s="212" t="s">
        <v>258</v>
      </c>
      <c r="C248" s="212" t="s">
        <v>259</v>
      </c>
      <c r="D248" s="211" t="s">
        <v>176</v>
      </c>
      <c r="E248" s="212" t="s">
        <v>4336</v>
      </c>
      <c r="F248" s="212" t="s">
        <v>4564</v>
      </c>
      <c r="G248" s="212" t="s">
        <v>3990</v>
      </c>
      <c r="H248" s="212" t="s">
        <v>4500</v>
      </c>
      <c r="I248" s="232"/>
      <c r="J248" s="213"/>
      <c r="K248" s="213" t="s">
        <v>4517</v>
      </c>
      <c r="L248" s="263"/>
      <c r="M248" s="212" t="s">
        <v>143</v>
      </c>
      <c r="N248" s="215" t="s">
        <v>428</v>
      </c>
      <c r="O248" s="216" t="s">
        <v>429</v>
      </c>
      <c r="P248" s="217"/>
      <c r="Q248" s="241" t="s">
        <v>1275</v>
      </c>
      <c r="R248" s="241" t="s">
        <v>3994</v>
      </c>
      <c r="S248" s="212" t="s">
        <v>3993</v>
      </c>
      <c r="T248" s="212" t="s">
        <v>3992</v>
      </c>
      <c r="U248" s="212" t="s">
        <v>3991</v>
      </c>
      <c r="V248" s="212" t="s">
        <v>4825</v>
      </c>
      <c r="W248" s="219" t="s">
        <v>191</v>
      </c>
      <c r="AB248" s="221">
        <f>IF(OR(J248="Fail",ISBLANK(J248)),INDEX('Issue Code Table'!C:C,MATCH(N:N,'Issue Code Table'!A:A,0)),IF(M248="Critical",6,IF(M248="Significant",5,IF(M248="Moderate",3,2))))</f>
        <v>5</v>
      </c>
    </row>
    <row r="249" spans="1:28" s="244" customFormat="1" ht="141.65" customHeight="1" x14ac:dyDescent="0.25">
      <c r="A249" s="261" t="s">
        <v>4557</v>
      </c>
      <c r="B249" s="224" t="s">
        <v>258</v>
      </c>
      <c r="C249" s="224" t="s">
        <v>259</v>
      </c>
      <c r="D249" s="223" t="s">
        <v>176</v>
      </c>
      <c r="E249" s="224" t="s">
        <v>4337</v>
      </c>
      <c r="F249" s="224" t="s">
        <v>3988</v>
      </c>
      <c r="G249" s="224" t="s">
        <v>3985</v>
      </c>
      <c r="H249" s="224" t="s">
        <v>4501</v>
      </c>
      <c r="I249" s="237"/>
      <c r="J249" s="225"/>
      <c r="K249" s="225" t="s">
        <v>4518</v>
      </c>
      <c r="L249" s="260"/>
      <c r="M249" s="224" t="s">
        <v>143</v>
      </c>
      <c r="N249" s="227" t="s">
        <v>428</v>
      </c>
      <c r="O249" s="228" t="s">
        <v>429</v>
      </c>
      <c r="P249" s="229"/>
      <c r="Q249" s="245" t="s">
        <v>1275</v>
      </c>
      <c r="R249" s="245" t="s">
        <v>3989</v>
      </c>
      <c r="S249" s="224" t="s">
        <v>3988</v>
      </c>
      <c r="T249" s="212" t="s">
        <v>3987</v>
      </c>
      <c r="U249" s="224" t="s">
        <v>3986</v>
      </c>
      <c r="V249" s="224" t="s">
        <v>4826</v>
      </c>
      <c r="W249" s="231" t="s">
        <v>191</v>
      </c>
      <c r="AB249" s="221">
        <f>IF(OR(J249="Fail",ISBLANK(J249)),INDEX('Issue Code Table'!C:C,MATCH(N:N,'Issue Code Table'!A:A,0)),IF(M249="Critical",6,IF(M249="Significant",5,IF(M249="Moderate",3,2))))</f>
        <v>5</v>
      </c>
    </row>
    <row r="250" spans="1:28" s="244" customFormat="1" ht="141.65" customHeight="1" x14ac:dyDescent="0.25">
      <c r="A250" s="262" t="s">
        <v>4558</v>
      </c>
      <c r="B250" s="212" t="s">
        <v>258</v>
      </c>
      <c r="C250" s="212" t="s">
        <v>259</v>
      </c>
      <c r="D250" s="211" t="s">
        <v>176</v>
      </c>
      <c r="E250" s="212" t="s">
        <v>4338</v>
      </c>
      <c r="F250" s="212" t="s">
        <v>3983</v>
      </c>
      <c r="G250" s="212" t="s">
        <v>3980</v>
      </c>
      <c r="H250" s="212" t="s">
        <v>4502</v>
      </c>
      <c r="I250" s="232"/>
      <c r="J250" s="213"/>
      <c r="K250" s="213" t="s">
        <v>4519</v>
      </c>
      <c r="L250" s="263"/>
      <c r="M250" s="212" t="s">
        <v>180</v>
      </c>
      <c r="N250" s="215" t="s">
        <v>428</v>
      </c>
      <c r="O250" s="216" t="s">
        <v>429</v>
      </c>
      <c r="P250" s="217"/>
      <c r="Q250" s="241" t="s">
        <v>1275</v>
      </c>
      <c r="R250" s="241" t="s">
        <v>3984</v>
      </c>
      <c r="S250" s="212" t="s">
        <v>3983</v>
      </c>
      <c r="T250" s="212" t="s">
        <v>3982</v>
      </c>
      <c r="U250" s="212" t="s">
        <v>3981</v>
      </c>
      <c r="V250" s="212" t="s">
        <v>4827</v>
      </c>
      <c r="W250" s="219"/>
      <c r="AB250" s="221"/>
    </row>
    <row r="251" spans="1:28" s="244" customFormat="1" ht="141.65" customHeight="1" x14ac:dyDescent="0.25">
      <c r="A251" s="223" t="s">
        <v>1272</v>
      </c>
      <c r="B251" s="224" t="s">
        <v>812</v>
      </c>
      <c r="C251" s="224" t="s">
        <v>813</v>
      </c>
      <c r="D251" s="223" t="s">
        <v>176</v>
      </c>
      <c r="E251" s="224" t="s">
        <v>4339</v>
      </c>
      <c r="F251" s="224" t="s">
        <v>3264</v>
      </c>
      <c r="G251" s="224" t="s">
        <v>3261</v>
      </c>
      <c r="H251" s="224" t="s">
        <v>1273</v>
      </c>
      <c r="I251" s="237"/>
      <c r="J251" s="225"/>
      <c r="K251" s="225" t="s">
        <v>1274</v>
      </c>
      <c r="L251" s="260"/>
      <c r="M251" s="224" t="s">
        <v>143</v>
      </c>
      <c r="N251" s="227" t="s">
        <v>428</v>
      </c>
      <c r="O251" s="228" t="s">
        <v>429</v>
      </c>
      <c r="P251" s="229"/>
      <c r="Q251" s="245" t="s">
        <v>3266</v>
      </c>
      <c r="R251" s="245" t="s">
        <v>3265</v>
      </c>
      <c r="S251" s="224" t="s">
        <v>3264</v>
      </c>
      <c r="T251" s="212" t="s">
        <v>3263</v>
      </c>
      <c r="U251" s="224" t="s">
        <v>3262</v>
      </c>
      <c r="V251" s="224" t="s">
        <v>4828</v>
      </c>
      <c r="W251" s="231" t="s">
        <v>191</v>
      </c>
      <c r="AB251" s="221">
        <f>IF(OR(J251="Fail",ISBLANK(J251)),INDEX('Issue Code Table'!C:C,MATCH(N:N,'Issue Code Table'!A:A,0)),IF(M251="Critical",6,IF(M251="Significant",5,IF(M251="Moderate",3,2))))</f>
        <v>5</v>
      </c>
    </row>
    <row r="252" spans="1:28" s="244" customFormat="1" ht="141.65" customHeight="1" x14ac:dyDescent="0.25">
      <c r="A252" s="211" t="s">
        <v>1277</v>
      </c>
      <c r="B252" s="254" t="s">
        <v>245</v>
      </c>
      <c r="C252" s="254" t="s">
        <v>246</v>
      </c>
      <c r="D252" s="211" t="s">
        <v>176</v>
      </c>
      <c r="E252" s="212" t="s">
        <v>4340</v>
      </c>
      <c r="F252" s="212" t="s">
        <v>3259</v>
      </c>
      <c r="G252" s="212" t="s">
        <v>3256</v>
      </c>
      <c r="H252" s="212" t="s">
        <v>1278</v>
      </c>
      <c r="I252" s="232"/>
      <c r="J252" s="213"/>
      <c r="K252" s="213" t="s">
        <v>1279</v>
      </c>
      <c r="L252" s="263"/>
      <c r="M252" s="212" t="s">
        <v>143</v>
      </c>
      <c r="N252" s="215" t="s">
        <v>428</v>
      </c>
      <c r="O252" s="216" t="s">
        <v>429</v>
      </c>
      <c r="P252" s="217"/>
      <c r="Q252" s="241" t="s">
        <v>3245</v>
      </c>
      <c r="R252" s="241" t="s">
        <v>3260</v>
      </c>
      <c r="S252" s="212" t="s">
        <v>3259</v>
      </c>
      <c r="T252" s="212" t="s">
        <v>3258</v>
      </c>
      <c r="U252" s="212" t="s">
        <v>3257</v>
      </c>
      <c r="V252" s="212" t="s">
        <v>4829</v>
      </c>
      <c r="W252" s="219" t="s">
        <v>191</v>
      </c>
      <c r="AB252" s="221">
        <f>IF(OR(J252="Fail",ISBLANK(J252)),INDEX('Issue Code Table'!C:C,MATCH(N:N,'Issue Code Table'!A:A,0)),IF(M252="Critical",6,IF(M252="Significant",5,IF(M252="Moderate",3,2))))</f>
        <v>5</v>
      </c>
    </row>
    <row r="253" spans="1:28" s="244" customFormat="1" ht="141.65" customHeight="1" x14ac:dyDescent="0.25">
      <c r="A253" s="223" t="s">
        <v>1280</v>
      </c>
      <c r="B253" s="248" t="s">
        <v>245</v>
      </c>
      <c r="C253" s="248" t="s">
        <v>246</v>
      </c>
      <c r="D253" s="223" t="s">
        <v>176</v>
      </c>
      <c r="E253" s="224" t="s">
        <v>4341</v>
      </c>
      <c r="F253" s="224" t="s">
        <v>3254</v>
      </c>
      <c r="G253" s="224" t="s">
        <v>3251</v>
      </c>
      <c r="H253" s="224" t="s">
        <v>1281</v>
      </c>
      <c r="I253" s="223"/>
      <c r="J253" s="225"/>
      <c r="K253" s="225" t="s">
        <v>1282</v>
      </c>
      <c r="L253" s="227"/>
      <c r="M253" s="224" t="s">
        <v>143</v>
      </c>
      <c r="N253" s="227" t="s">
        <v>428</v>
      </c>
      <c r="O253" s="228" t="s">
        <v>429</v>
      </c>
      <c r="P253" s="229"/>
      <c r="Q253" s="245" t="s">
        <v>3245</v>
      </c>
      <c r="R253" s="245" t="s">
        <v>3255</v>
      </c>
      <c r="S253" s="224" t="s">
        <v>3254</v>
      </c>
      <c r="T253" s="212" t="s">
        <v>3253</v>
      </c>
      <c r="U253" s="224" t="s">
        <v>3252</v>
      </c>
      <c r="V253" s="224" t="s">
        <v>4830</v>
      </c>
      <c r="W253" s="231" t="s">
        <v>191</v>
      </c>
      <c r="AB253" s="221">
        <f>IF(OR(J253="Fail",ISBLANK(J253)),INDEX('Issue Code Table'!C:C,MATCH(N:N,'Issue Code Table'!A:A,0)),IF(M253="Critical",6,IF(M253="Significant",5,IF(M253="Moderate",3,2))))</f>
        <v>5</v>
      </c>
    </row>
    <row r="254" spans="1:28" s="244" customFormat="1" ht="141.65" customHeight="1" x14ac:dyDescent="0.25">
      <c r="A254" s="211" t="s">
        <v>1283</v>
      </c>
      <c r="B254" s="254" t="s">
        <v>245</v>
      </c>
      <c r="C254" s="254" t="s">
        <v>246</v>
      </c>
      <c r="D254" s="211" t="s">
        <v>176</v>
      </c>
      <c r="E254" s="212" t="s">
        <v>4342</v>
      </c>
      <c r="F254" s="212" t="s">
        <v>3979</v>
      </c>
      <c r="G254" s="212" t="s">
        <v>3976</v>
      </c>
      <c r="H254" s="212" t="s">
        <v>1284</v>
      </c>
      <c r="I254" s="211"/>
      <c r="J254" s="213"/>
      <c r="K254" s="213" t="s">
        <v>1285</v>
      </c>
      <c r="L254" s="215"/>
      <c r="M254" s="212" t="s">
        <v>143</v>
      </c>
      <c r="N254" s="215" t="s">
        <v>428</v>
      </c>
      <c r="O254" s="216" t="s">
        <v>429</v>
      </c>
      <c r="P254" s="217"/>
      <c r="Q254" s="241" t="s">
        <v>3245</v>
      </c>
      <c r="R254" s="241" t="s">
        <v>3250</v>
      </c>
      <c r="S254" s="212" t="s">
        <v>3979</v>
      </c>
      <c r="T254" s="212" t="s">
        <v>3978</v>
      </c>
      <c r="U254" s="212" t="s">
        <v>3977</v>
      </c>
      <c r="V254" s="212" t="s">
        <v>4831</v>
      </c>
      <c r="W254" s="219" t="s">
        <v>191</v>
      </c>
      <c r="AB254" s="221">
        <f>IF(OR(J254="Fail",ISBLANK(J254)),INDEX('Issue Code Table'!C:C,MATCH(N:N,'Issue Code Table'!A:A,0)),IF(M254="Critical",6,IF(M254="Significant",5,IF(M254="Moderate",3,2))))</f>
        <v>5</v>
      </c>
    </row>
    <row r="255" spans="1:28" s="244" customFormat="1" ht="141.65" customHeight="1" x14ac:dyDescent="0.25">
      <c r="A255" s="223" t="s">
        <v>1286</v>
      </c>
      <c r="B255" s="248" t="s">
        <v>245</v>
      </c>
      <c r="C255" s="248" t="s">
        <v>246</v>
      </c>
      <c r="D255" s="223" t="s">
        <v>176</v>
      </c>
      <c r="E255" s="224" t="s">
        <v>4343</v>
      </c>
      <c r="F255" s="224" t="s">
        <v>3975</v>
      </c>
      <c r="G255" s="224" t="s">
        <v>3973</v>
      </c>
      <c r="H255" s="224" t="s">
        <v>1287</v>
      </c>
      <c r="I255" s="223"/>
      <c r="J255" s="225"/>
      <c r="K255" s="225" t="s">
        <v>1288</v>
      </c>
      <c r="L255" s="227"/>
      <c r="M255" s="224" t="s">
        <v>143</v>
      </c>
      <c r="N255" s="227" t="s">
        <v>428</v>
      </c>
      <c r="O255" s="228" t="s">
        <v>429</v>
      </c>
      <c r="P255" s="229"/>
      <c r="Q255" s="245" t="s">
        <v>3245</v>
      </c>
      <c r="R255" s="245" t="s">
        <v>3244</v>
      </c>
      <c r="S255" s="224" t="s">
        <v>3975</v>
      </c>
      <c r="T255" s="212" t="s">
        <v>2737</v>
      </c>
      <c r="U255" s="224" t="s">
        <v>3974</v>
      </c>
      <c r="V255" s="224" t="s">
        <v>4832</v>
      </c>
      <c r="W255" s="231" t="s">
        <v>191</v>
      </c>
      <c r="AB255" s="221">
        <f>IF(OR(J255="Fail",ISBLANK(J255)),INDEX('Issue Code Table'!C:C,MATCH(N:N,'Issue Code Table'!A:A,0)),IF(M255="Critical",6,IF(M255="Significant",5,IF(M255="Moderate",3,2))))</f>
        <v>5</v>
      </c>
    </row>
    <row r="256" spans="1:28" s="244" customFormat="1" ht="141.65" customHeight="1" x14ac:dyDescent="0.25">
      <c r="A256" s="211" t="s">
        <v>1289</v>
      </c>
      <c r="B256" s="212" t="s">
        <v>258</v>
      </c>
      <c r="C256" s="212" t="s">
        <v>259</v>
      </c>
      <c r="D256" s="211" t="s">
        <v>176</v>
      </c>
      <c r="E256" s="212" t="s">
        <v>4344</v>
      </c>
      <c r="F256" s="212" t="s">
        <v>3249</v>
      </c>
      <c r="G256" s="212" t="s">
        <v>3246</v>
      </c>
      <c r="H256" s="212" t="s">
        <v>1290</v>
      </c>
      <c r="I256" s="211"/>
      <c r="J256" s="213"/>
      <c r="K256" s="213" t="s">
        <v>1291</v>
      </c>
      <c r="L256" s="215"/>
      <c r="M256" s="212" t="s">
        <v>180</v>
      </c>
      <c r="N256" s="215" t="s">
        <v>428</v>
      </c>
      <c r="O256" s="216" t="s">
        <v>429</v>
      </c>
      <c r="P256" s="217"/>
      <c r="Q256" s="241" t="s">
        <v>3245</v>
      </c>
      <c r="R256" s="241" t="s">
        <v>3972</v>
      </c>
      <c r="S256" s="212" t="s">
        <v>3249</v>
      </c>
      <c r="T256" s="212" t="s">
        <v>3248</v>
      </c>
      <c r="U256" s="212" t="s">
        <v>3247</v>
      </c>
      <c r="V256" s="212" t="s">
        <v>4833</v>
      </c>
      <c r="W256" s="219"/>
      <c r="AB256" s="221">
        <f>IF(OR(J256="Fail",ISBLANK(J256)),INDEX('Issue Code Table'!C:C,MATCH(N:N,'Issue Code Table'!A:A,0)),IF(M256="Critical",6,IF(M256="Significant",5,IF(M256="Moderate",3,2))))</f>
        <v>5</v>
      </c>
    </row>
    <row r="257" spans="1:28" s="244" customFormat="1" ht="141.65" customHeight="1" x14ac:dyDescent="0.25">
      <c r="A257" s="223" t="s">
        <v>1292</v>
      </c>
      <c r="B257" s="224" t="s">
        <v>486</v>
      </c>
      <c r="C257" s="224" t="s">
        <v>487</v>
      </c>
      <c r="D257" s="223" t="s">
        <v>176</v>
      </c>
      <c r="E257" s="224" t="s">
        <v>4345</v>
      </c>
      <c r="F257" s="224" t="s">
        <v>3970</v>
      </c>
      <c r="G257" s="224" t="s">
        <v>3967</v>
      </c>
      <c r="H257" s="224" t="s">
        <v>1293</v>
      </c>
      <c r="I257" s="237"/>
      <c r="J257" s="225"/>
      <c r="K257" s="225" t="s">
        <v>1294</v>
      </c>
      <c r="L257" s="260"/>
      <c r="M257" s="224" t="s">
        <v>143</v>
      </c>
      <c r="N257" s="227" t="s">
        <v>428</v>
      </c>
      <c r="O257" s="228" t="s">
        <v>429</v>
      </c>
      <c r="P257" s="229"/>
      <c r="Q257" s="245" t="s">
        <v>3245</v>
      </c>
      <c r="R257" s="245" t="s">
        <v>3971</v>
      </c>
      <c r="S257" s="224" t="s">
        <v>3970</v>
      </c>
      <c r="T257" s="212" t="s">
        <v>3969</v>
      </c>
      <c r="U257" s="224" t="s">
        <v>3968</v>
      </c>
      <c r="V257" s="224" t="s">
        <v>4834</v>
      </c>
      <c r="W257" s="231" t="s">
        <v>191</v>
      </c>
      <c r="AB257" s="221">
        <f>IF(OR(J257="Fail",ISBLANK(J257)),INDEX('Issue Code Table'!C:C,MATCH(N:N,'Issue Code Table'!A:A,0)),IF(M257="Critical",6,IF(M257="Significant",5,IF(M257="Moderate",3,2))))</f>
        <v>5</v>
      </c>
    </row>
    <row r="258" spans="1:28" s="244" customFormat="1" ht="141.65" customHeight="1" x14ac:dyDescent="0.25">
      <c r="A258" s="211" t="s">
        <v>1295</v>
      </c>
      <c r="B258" s="212" t="s">
        <v>258</v>
      </c>
      <c r="C258" s="212" t="s">
        <v>259</v>
      </c>
      <c r="D258" s="211" t="s">
        <v>176</v>
      </c>
      <c r="E258" s="212" t="s">
        <v>4346</v>
      </c>
      <c r="F258" s="212" t="s">
        <v>3243</v>
      </c>
      <c r="G258" s="212" t="s">
        <v>3241</v>
      </c>
      <c r="H258" s="212" t="s">
        <v>1296</v>
      </c>
      <c r="I258" s="211"/>
      <c r="J258" s="213"/>
      <c r="K258" s="213" t="s">
        <v>1297</v>
      </c>
      <c r="L258" s="215"/>
      <c r="M258" s="212" t="s">
        <v>143</v>
      </c>
      <c r="N258" s="215" t="s">
        <v>584</v>
      </c>
      <c r="O258" s="216" t="s">
        <v>585</v>
      </c>
      <c r="P258" s="217"/>
      <c r="Q258" s="241" t="s">
        <v>3245</v>
      </c>
      <c r="R258" s="241" t="s">
        <v>3966</v>
      </c>
      <c r="S258" s="212" t="s">
        <v>3243</v>
      </c>
      <c r="T258" s="212" t="s">
        <v>2737</v>
      </c>
      <c r="U258" s="212" t="s">
        <v>3242</v>
      </c>
      <c r="V258" s="212" t="s">
        <v>4835</v>
      </c>
      <c r="W258" s="219" t="s">
        <v>191</v>
      </c>
      <c r="AB258" s="221">
        <f>IF(OR(J258="Fail",ISBLANK(J258)),INDEX('Issue Code Table'!C:C,MATCH(N:N,'Issue Code Table'!A:A,0)),IF(M258="Critical",6,IF(M258="Significant",5,IF(M258="Moderate",3,2))))</f>
        <v>5</v>
      </c>
    </row>
    <row r="259" spans="1:28" s="244" customFormat="1" ht="141.65" customHeight="1" x14ac:dyDescent="0.25">
      <c r="A259" s="223" t="s">
        <v>1298</v>
      </c>
      <c r="B259" s="224" t="s">
        <v>258</v>
      </c>
      <c r="C259" s="224" t="s">
        <v>259</v>
      </c>
      <c r="D259" s="223" t="s">
        <v>176</v>
      </c>
      <c r="E259" s="224" t="s">
        <v>4347</v>
      </c>
      <c r="F259" s="224" t="s">
        <v>3235</v>
      </c>
      <c r="G259" s="224" t="s">
        <v>3237</v>
      </c>
      <c r="H259" s="224" t="s">
        <v>1299</v>
      </c>
      <c r="I259" s="223"/>
      <c r="J259" s="225"/>
      <c r="K259" s="225" t="s">
        <v>1300</v>
      </c>
      <c r="L259" s="227"/>
      <c r="M259" s="224" t="s">
        <v>180</v>
      </c>
      <c r="N259" s="227" t="s">
        <v>705</v>
      </c>
      <c r="O259" s="228" t="s">
        <v>706</v>
      </c>
      <c r="P259" s="229"/>
      <c r="Q259" s="245" t="s">
        <v>3228</v>
      </c>
      <c r="R259" s="245" t="s">
        <v>3240</v>
      </c>
      <c r="S259" s="224" t="s">
        <v>3235</v>
      </c>
      <c r="T259" s="212" t="s">
        <v>3239</v>
      </c>
      <c r="U259" s="224" t="s">
        <v>3238</v>
      </c>
      <c r="V259" s="224" t="s">
        <v>4836</v>
      </c>
      <c r="W259" s="231"/>
      <c r="AB259" s="221">
        <f>IF(OR(J259="Fail",ISBLANK(J259)),INDEX('Issue Code Table'!C:C,MATCH(N:N,'Issue Code Table'!A:A,0)),IF(M259="Critical",6,IF(M259="Significant",5,IF(M259="Moderate",3,2))))</f>
        <v>3</v>
      </c>
    </row>
    <row r="260" spans="1:28" s="244" customFormat="1" ht="141.65" customHeight="1" x14ac:dyDescent="0.25">
      <c r="A260" s="211" t="s">
        <v>1301</v>
      </c>
      <c r="B260" s="212" t="s">
        <v>258</v>
      </c>
      <c r="C260" s="212" t="s">
        <v>259</v>
      </c>
      <c r="D260" s="211" t="s">
        <v>176</v>
      </c>
      <c r="E260" s="212" t="s">
        <v>4348</v>
      </c>
      <c r="F260" s="212" t="s">
        <v>3235</v>
      </c>
      <c r="G260" s="212" t="s">
        <v>3232</v>
      </c>
      <c r="H260" s="212" t="s">
        <v>1302</v>
      </c>
      <c r="I260" s="211"/>
      <c r="J260" s="213"/>
      <c r="K260" s="213" t="s">
        <v>1303</v>
      </c>
      <c r="L260" s="215"/>
      <c r="M260" s="212" t="s">
        <v>180</v>
      </c>
      <c r="N260" s="215" t="s">
        <v>711</v>
      </c>
      <c r="O260" s="216" t="s">
        <v>1055</v>
      </c>
      <c r="P260" s="217"/>
      <c r="Q260" s="241" t="s">
        <v>3228</v>
      </c>
      <c r="R260" s="241" t="s">
        <v>3236</v>
      </c>
      <c r="S260" s="212" t="s">
        <v>3235</v>
      </c>
      <c r="T260" s="212" t="s">
        <v>3234</v>
      </c>
      <c r="U260" s="212" t="s">
        <v>3233</v>
      </c>
      <c r="V260" s="212" t="s">
        <v>4837</v>
      </c>
      <c r="W260" s="219"/>
      <c r="AB260" s="221">
        <f>IF(OR(J260="Fail",ISBLANK(J260)),INDEX('Issue Code Table'!C:C,MATCH(N:N,'Issue Code Table'!A:A,0)),IF(M260="Critical",6,IF(M260="Significant",5,IF(M260="Moderate",3,2))))</f>
        <v>5</v>
      </c>
    </row>
    <row r="261" spans="1:28" s="244" customFormat="1" ht="141.65" customHeight="1" x14ac:dyDescent="0.25">
      <c r="A261" s="223" t="s">
        <v>1304</v>
      </c>
      <c r="B261" s="224" t="s">
        <v>174</v>
      </c>
      <c r="C261" s="224" t="s">
        <v>175</v>
      </c>
      <c r="D261" s="223" t="s">
        <v>176</v>
      </c>
      <c r="E261" s="224" t="s">
        <v>4349</v>
      </c>
      <c r="F261" s="224" t="s">
        <v>3226</v>
      </c>
      <c r="G261" s="224" t="s">
        <v>3229</v>
      </c>
      <c r="H261" s="224" t="s">
        <v>1305</v>
      </c>
      <c r="I261" s="223"/>
      <c r="J261" s="225"/>
      <c r="K261" s="225" t="s">
        <v>1306</v>
      </c>
      <c r="L261" s="227"/>
      <c r="M261" s="224" t="s">
        <v>143</v>
      </c>
      <c r="N261" s="227" t="s">
        <v>428</v>
      </c>
      <c r="O261" s="228" t="s">
        <v>429</v>
      </c>
      <c r="P261" s="229"/>
      <c r="Q261" s="245" t="s">
        <v>3228</v>
      </c>
      <c r="R261" s="245" t="s">
        <v>3231</v>
      </c>
      <c r="S261" s="224" t="s">
        <v>3226</v>
      </c>
      <c r="T261" s="212" t="s">
        <v>2737</v>
      </c>
      <c r="U261" s="224" t="s">
        <v>3230</v>
      </c>
      <c r="V261" s="224" t="s">
        <v>4838</v>
      </c>
      <c r="W261" s="231" t="s">
        <v>191</v>
      </c>
      <c r="AB261" s="221">
        <f>IF(OR(J261="Fail",ISBLANK(J261)),INDEX('Issue Code Table'!C:C,MATCH(N:N,'Issue Code Table'!A:A,0)),IF(M261="Critical",6,IF(M261="Significant",5,IF(M261="Moderate",3,2))))</f>
        <v>5</v>
      </c>
    </row>
    <row r="262" spans="1:28" s="244" customFormat="1" ht="141.65" customHeight="1" x14ac:dyDescent="0.25">
      <c r="A262" s="211" t="s">
        <v>1307</v>
      </c>
      <c r="B262" s="212" t="s">
        <v>174</v>
      </c>
      <c r="C262" s="212" t="s">
        <v>175</v>
      </c>
      <c r="D262" s="211" t="s">
        <v>176</v>
      </c>
      <c r="E262" s="212" t="s">
        <v>4350</v>
      </c>
      <c r="F262" s="212" t="s">
        <v>3226</v>
      </c>
      <c r="G262" s="212" t="s">
        <v>3224</v>
      </c>
      <c r="H262" s="212" t="s">
        <v>1308</v>
      </c>
      <c r="I262" s="211"/>
      <c r="J262" s="213"/>
      <c r="K262" s="213" t="s">
        <v>1309</v>
      </c>
      <c r="L262" s="215"/>
      <c r="M262" s="212" t="s">
        <v>143</v>
      </c>
      <c r="N262" s="215" t="s">
        <v>428</v>
      </c>
      <c r="O262" s="216" t="s">
        <v>1310</v>
      </c>
      <c r="P262" s="217"/>
      <c r="Q262" s="241" t="s">
        <v>3228</v>
      </c>
      <c r="R262" s="241" t="s">
        <v>3227</v>
      </c>
      <c r="S262" s="212" t="s">
        <v>3226</v>
      </c>
      <c r="T262" s="212" t="s">
        <v>2737</v>
      </c>
      <c r="U262" s="212" t="s">
        <v>3225</v>
      </c>
      <c r="V262" s="212" t="s">
        <v>4839</v>
      </c>
      <c r="W262" s="219" t="s">
        <v>191</v>
      </c>
      <c r="AB262" s="221">
        <f>IF(OR(J262="Fail",ISBLANK(J262)),INDEX('Issue Code Table'!C:C,MATCH(N:N,'Issue Code Table'!A:A,0)),IF(M262="Critical",6,IF(M262="Significant",5,IF(M262="Moderate",3,2))))</f>
        <v>5</v>
      </c>
    </row>
    <row r="263" spans="1:28" s="244" customFormat="1" ht="141.65" customHeight="1" x14ac:dyDescent="0.25">
      <c r="A263" s="223" t="s">
        <v>1311</v>
      </c>
      <c r="B263" s="224" t="s">
        <v>812</v>
      </c>
      <c r="C263" s="224" t="s">
        <v>813</v>
      </c>
      <c r="D263" s="223" t="s">
        <v>176</v>
      </c>
      <c r="E263" s="224" t="s">
        <v>4351</v>
      </c>
      <c r="F263" s="224" t="s">
        <v>3223</v>
      </c>
      <c r="G263" s="224" t="s">
        <v>3221</v>
      </c>
      <c r="H263" s="224" t="s">
        <v>1312</v>
      </c>
      <c r="I263" s="223"/>
      <c r="J263" s="225"/>
      <c r="K263" s="225" t="s">
        <v>1313</v>
      </c>
      <c r="L263" s="227"/>
      <c r="M263" s="224" t="s">
        <v>143</v>
      </c>
      <c r="N263" s="227" t="s">
        <v>1314</v>
      </c>
      <c r="O263" s="228" t="s">
        <v>1315</v>
      </c>
      <c r="P263" s="229"/>
      <c r="Q263" s="245" t="s">
        <v>1322</v>
      </c>
      <c r="R263" s="245" t="s">
        <v>1323</v>
      </c>
      <c r="S263" s="224" t="s">
        <v>3223</v>
      </c>
      <c r="T263" s="212" t="s">
        <v>2737</v>
      </c>
      <c r="U263" s="224" t="s">
        <v>3222</v>
      </c>
      <c r="V263" s="224" t="s">
        <v>4840</v>
      </c>
      <c r="W263" s="231" t="s">
        <v>191</v>
      </c>
      <c r="AB263" s="221">
        <f>IF(OR(J263="Fail",ISBLANK(J263)),INDEX('Issue Code Table'!C:C,MATCH(N:N,'Issue Code Table'!A:A,0)),IF(M263="Critical",6,IF(M263="Significant",5,IF(M263="Moderate",3,2))))</f>
        <v>6</v>
      </c>
    </row>
    <row r="264" spans="1:28" s="244" customFormat="1" ht="141.65" customHeight="1" x14ac:dyDescent="0.25">
      <c r="A264" s="211" t="s">
        <v>1316</v>
      </c>
      <c r="B264" s="212" t="s">
        <v>1159</v>
      </c>
      <c r="C264" s="212" t="s">
        <v>1160</v>
      </c>
      <c r="D264" s="211" t="s">
        <v>176</v>
      </c>
      <c r="E264" s="212" t="s">
        <v>4352</v>
      </c>
      <c r="F264" s="212" t="s">
        <v>3220</v>
      </c>
      <c r="G264" s="212" t="s">
        <v>3217</v>
      </c>
      <c r="H264" s="212" t="s">
        <v>1317</v>
      </c>
      <c r="I264" s="211"/>
      <c r="J264" s="213"/>
      <c r="K264" s="213" t="s">
        <v>1318</v>
      </c>
      <c r="L264" s="215"/>
      <c r="M264" s="212" t="s">
        <v>143</v>
      </c>
      <c r="N264" s="215" t="s">
        <v>1314</v>
      </c>
      <c r="O264" s="216" t="s">
        <v>1315</v>
      </c>
      <c r="P264" s="217"/>
      <c r="Q264" s="241" t="s">
        <v>1322</v>
      </c>
      <c r="R264" s="241" t="s">
        <v>1327</v>
      </c>
      <c r="S264" s="212" t="s">
        <v>3220</v>
      </c>
      <c r="T264" s="212" t="s">
        <v>3219</v>
      </c>
      <c r="U264" s="212" t="s">
        <v>3218</v>
      </c>
      <c r="V264" s="212" t="s">
        <v>4841</v>
      </c>
      <c r="W264" s="219" t="s">
        <v>191</v>
      </c>
      <c r="AB264" s="221">
        <f>IF(OR(J264="Fail",ISBLANK(J264)),INDEX('Issue Code Table'!C:C,MATCH(N:N,'Issue Code Table'!A:A,0)),IF(M264="Critical",6,IF(M264="Significant",5,IF(M264="Moderate",3,2))))</f>
        <v>6</v>
      </c>
    </row>
    <row r="265" spans="1:28" s="244" customFormat="1" ht="141.65" customHeight="1" x14ac:dyDescent="0.25">
      <c r="A265" s="223" t="s">
        <v>1319</v>
      </c>
      <c r="B265" s="224" t="s">
        <v>258</v>
      </c>
      <c r="C265" s="224" t="s">
        <v>259</v>
      </c>
      <c r="D265" s="223" t="s">
        <v>176</v>
      </c>
      <c r="E265" s="224" t="s">
        <v>4353</v>
      </c>
      <c r="F265" s="224" t="s">
        <v>3215</v>
      </c>
      <c r="G265" s="224" t="s">
        <v>3212</v>
      </c>
      <c r="H265" s="224" t="s">
        <v>1320</v>
      </c>
      <c r="I265" s="223"/>
      <c r="J265" s="225"/>
      <c r="K265" s="225" t="s">
        <v>1321</v>
      </c>
      <c r="L265" s="227"/>
      <c r="M265" s="224" t="s">
        <v>180</v>
      </c>
      <c r="N265" s="227" t="s">
        <v>417</v>
      </c>
      <c r="O265" s="228" t="s">
        <v>418</v>
      </c>
      <c r="P265" s="229"/>
      <c r="Q265" s="245" t="s">
        <v>3211</v>
      </c>
      <c r="R265" s="245" t="s">
        <v>3216</v>
      </c>
      <c r="S265" s="224" t="s">
        <v>3215</v>
      </c>
      <c r="T265" s="212" t="s">
        <v>3214</v>
      </c>
      <c r="U265" s="224" t="s">
        <v>3213</v>
      </c>
      <c r="V265" s="224" t="s">
        <v>4842</v>
      </c>
      <c r="W265" s="231"/>
      <c r="AB265" s="221">
        <f>IF(OR(J265="Fail",ISBLANK(J265)),INDEX('Issue Code Table'!C:C,MATCH(N:N,'Issue Code Table'!A:A,0)),IF(M265="Critical",6,IF(M265="Significant",5,IF(M265="Moderate",3,2))))</f>
        <v>4</v>
      </c>
    </row>
    <row r="266" spans="1:28" s="244" customFormat="1" ht="141.65" customHeight="1" x14ac:dyDescent="0.25">
      <c r="A266" s="211" t="s">
        <v>1324</v>
      </c>
      <c r="B266" s="212" t="s">
        <v>258</v>
      </c>
      <c r="C266" s="212" t="s">
        <v>259</v>
      </c>
      <c r="D266" s="211" t="s">
        <v>176</v>
      </c>
      <c r="E266" s="212" t="s">
        <v>4354</v>
      </c>
      <c r="F266" s="212" t="s">
        <v>3209</v>
      </c>
      <c r="G266" s="212" t="s">
        <v>3207</v>
      </c>
      <c r="H266" s="212" t="s">
        <v>1325</v>
      </c>
      <c r="I266" s="211"/>
      <c r="J266" s="213"/>
      <c r="K266" s="213" t="s">
        <v>1326</v>
      </c>
      <c r="L266" s="215"/>
      <c r="M266" s="212" t="s">
        <v>180</v>
      </c>
      <c r="N266" s="215" t="s">
        <v>417</v>
      </c>
      <c r="O266" s="216" t="s">
        <v>418</v>
      </c>
      <c r="P266" s="217"/>
      <c r="Q266" s="241" t="s">
        <v>3211</v>
      </c>
      <c r="R266" s="241" t="s">
        <v>3210</v>
      </c>
      <c r="S266" s="212" t="s">
        <v>3209</v>
      </c>
      <c r="T266" s="212" t="s">
        <v>2737</v>
      </c>
      <c r="U266" s="212" t="s">
        <v>3208</v>
      </c>
      <c r="V266" s="212" t="s">
        <v>4843</v>
      </c>
      <c r="W266" s="219"/>
      <c r="AB266" s="221">
        <f>IF(OR(J266="Fail",ISBLANK(J266)),INDEX('Issue Code Table'!C:C,MATCH(N:N,'Issue Code Table'!A:A,0)),IF(M266="Critical",6,IF(M266="Significant",5,IF(M266="Moderate",3,2))))</f>
        <v>4</v>
      </c>
    </row>
    <row r="267" spans="1:28" s="244" customFormat="1" ht="141.65" customHeight="1" x14ac:dyDescent="0.25">
      <c r="A267" s="261" t="s">
        <v>4559</v>
      </c>
      <c r="B267" s="224" t="s">
        <v>4481</v>
      </c>
      <c r="C267" s="224" t="s">
        <v>4482</v>
      </c>
      <c r="D267" s="223" t="s">
        <v>176</v>
      </c>
      <c r="E267" s="224" t="s">
        <v>4355</v>
      </c>
      <c r="F267" s="224" t="s">
        <v>3204</v>
      </c>
      <c r="G267" s="224" t="s">
        <v>3201</v>
      </c>
      <c r="H267" s="224" t="s">
        <v>4503</v>
      </c>
      <c r="I267" s="223"/>
      <c r="J267" s="225"/>
      <c r="K267" s="225" t="s">
        <v>4520</v>
      </c>
      <c r="L267" s="227"/>
      <c r="M267" s="224" t="s">
        <v>180</v>
      </c>
      <c r="N267" s="227" t="s">
        <v>1867</v>
      </c>
      <c r="O267" s="228" t="s">
        <v>4483</v>
      </c>
      <c r="P267" s="229"/>
      <c r="Q267" s="245" t="s">
        <v>3206</v>
      </c>
      <c r="R267" s="245" t="s">
        <v>3205</v>
      </c>
      <c r="S267" s="224" t="s">
        <v>3204</v>
      </c>
      <c r="T267" s="212" t="s">
        <v>3203</v>
      </c>
      <c r="U267" s="224" t="s">
        <v>3202</v>
      </c>
      <c r="V267" s="224" t="s">
        <v>4844</v>
      </c>
      <c r="W267" s="231"/>
      <c r="AB267" s="221"/>
    </row>
    <row r="268" spans="1:28" s="244" customFormat="1" ht="141.65" customHeight="1" x14ac:dyDescent="0.25">
      <c r="A268" s="262" t="s">
        <v>4560</v>
      </c>
      <c r="B268" s="212" t="s">
        <v>4481</v>
      </c>
      <c r="C268" s="212" t="s">
        <v>4482</v>
      </c>
      <c r="D268" s="211" t="s">
        <v>176</v>
      </c>
      <c r="E268" s="212" t="s">
        <v>4356</v>
      </c>
      <c r="F268" s="212" t="s">
        <v>3964</v>
      </c>
      <c r="G268" s="212" t="s">
        <v>3962</v>
      </c>
      <c r="H268" s="212" t="s">
        <v>4504</v>
      </c>
      <c r="I268" s="211"/>
      <c r="J268" s="213"/>
      <c r="K268" s="213" t="s">
        <v>4521</v>
      </c>
      <c r="L268" s="215"/>
      <c r="M268" s="212" t="s">
        <v>180</v>
      </c>
      <c r="N268" s="215" t="s">
        <v>1867</v>
      </c>
      <c r="O268" s="216" t="s">
        <v>4483</v>
      </c>
      <c r="P268" s="217"/>
      <c r="Q268" s="241" t="s">
        <v>3206</v>
      </c>
      <c r="R268" s="241" t="s">
        <v>3965</v>
      </c>
      <c r="S268" s="212" t="s">
        <v>3964</v>
      </c>
      <c r="T268" s="212" t="s">
        <v>2737</v>
      </c>
      <c r="U268" s="212" t="s">
        <v>3963</v>
      </c>
      <c r="V268" s="212" t="s">
        <v>4845</v>
      </c>
      <c r="W268" s="219"/>
      <c r="AB268" s="221"/>
    </row>
    <row r="269" spans="1:28" s="244" customFormat="1" ht="141.65" customHeight="1" x14ac:dyDescent="0.25">
      <c r="A269" s="223" t="s">
        <v>1328</v>
      </c>
      <c r="B269" s="224" t="s">
        <v>258</v>
      </c>
      <c r="C269" s="224" t="s">
        <v>259</v>
      </c>
      <c r="D269" s="223" t="s">
        <v>176</v>
      </c>
      <c r="E269" s="224" t="s">
        <v>4357</v>
      </c>
      <c r="F269" s="224" t="s">
        <v>3200</v>
      </c>
      <c r="G269" s="224" t="s">
        <v>3197</v>
      </c>
      <c r="H269" s="224" t="s">
        <v>1329</v>
      </c>
      <c r="I269" s="223"/>
      <c r="J269" s="225"/>
      <c r="K269" s="225" t="s">
        <v>1330</v>
      </c>
      <c r="L269" s="227"/>
      <c r="M269" s="224" t="s">
        <v>143</v>
      </c>
      <c r="N269" s="227" t="s">
        <v>687</v>
      </c>
      <c r="O269" s="228" t="s">
        <v>688</v>
      </c>
      <c r="P269" s="229"/>
      <c r="Q269" s="245" t="s">
        <v>1331</v>
      </c>
      <c r="R269" s="245" t="s">
        <v>1332</v>
      </c>
      <c r="S269" s="224" t="s">
        <v>3200</v>
      </c>
      <c r="T269" s="212" t="s">
        <v>3199</v>
      </c>
      <c r="U269" s="224" t="s">
        <v>3198</v>
      </c>
      <c r="V269" s="224" t="s">
        <v>4846</v>
      </c>
      <c r="W269" s="231" t="s">
        <v>191</v>
      </c>
      <c r="AB269" s="221">
        <f>IF(OR(J269="Fail",ISBLANK(J269)),INDEX('Issue Code Table'!C:C,MATCH(N:N,'Issue Code Table'!A:A,0)),IF(M269="Critical",6,IF(M269="Significant",5,IF(M269="Moderate",3,2))))</f>
        <v>5</v>
      </c>
    </row>
    <row r="270" spans="1:28" s="244" customFormat="1" ht="141.65" customHeight="1" x14ac:dyDescent="0.25">
      <c r="A270" s="211" t="s">
        <v>1333</v>
      </c>
      <c r="B270" s="212" t="s">
        <v>174</v>
      </c>
      <c r="C270" s="212" t="s">
        <v>175</v>
      </c>
      <c r="D270" s="211" t="s">
        <v>176</v>
      </c>
      <c r="E270" s="212" t="s">
        <v>4358</v>
      </c>
      <c r="F270" s="212" t="s">
        <v>3196</v>
      </c>
      <c r="G270" s="212" t="s">
        <v>3193</v>
      </c>
      <c r="H270" s="212" t="s">
        <v>1334</v>
      </c>
      <c r="I270" s="211"/>
      <c r="J270" s="213"/>
      <c r="K270" s="213" t="s">
        <v>1335</v>
      </c>
      <c r="L270" s="215"/>
      <c r="M270" s="212" t="s">
        <v>180</v>
      </c>
      <c r="N270" s="215" t="s">
        <v>417</v>
      </c>
      <c r="O270" s="216" t="s">
        <v>418</v>
      </c>
      <c r="P270" s="217"/>
      <c r="Q270" s="241" t="s">
        <v>1336</v>
      </c>
      <c r="R270" s="241" t="s">
        <v>1337</v>
      </c>
      <c r="S270" s="212" t="s">
        <v>3196</v>
      </c>
      <c r="T270" s="212" t="s">
        <v>3195</v>
      </c>
      <c r="U270" s="212" t="s">
        <v>3194</v>
      </c>
      <c r="V270" s="212" t="s">
        <v>4847</v>
      </c>
      <c r="W270" s="219"/>
      <c r="AB270" s="221">
        <f>IF(OR(J270="Fail",ISBLANK(J270)),INDEX('Issue Code Table'!C:C,MATCH(N:N,'Issue Code Table'!A:A,0)),IF(M270="Critical",6,IF(M270="Significant",5,IF(M270="Moderate",3,2))))</f>
        <v>4</v>
      </c>
    </row>
    <row r="271" spans="1:28" s="244" customFormat="1" ht="141.65" customHeight="1" x14ac:dyDescent="0.25">
      <c r="A271" s="223" t="s">
        <v>1338</v>
      </c>
      <c r="B271" s="248" t="s">
        <v>1339</v>
      </c>
      <c r="C271" s="248" t="s">
        <v>1340</v>
      </c>
      <c r="D271" s="223" t="s">
        <v>176</v>
      </c>
      <c r="E271" s="224" t="s">
        <v>4359</v>
      </c>
      <c r="F271" s="224" t="s">
        <v>3192</v>
      </c>
      <c r="G271" s="224" t="s">
        <v>3189</v>
      </c>
      <c r="H271" s="224" t="s">
        <v>1341</v>
      </c>
      <c r="I271" s="223"/>
      <c r="J271" s="225"/>
      <c r="K271" s="225" t="s">
        <v>1342</v>
      </c>
      <c r="L271" s="227"/>
      <c r="M271" s="224" t="s">
        <v>180</v>
      </c>
      <c r="N271" s="227" t="s">
        <v>417</v>
      </c>
      <c r="O271" s="228" t="s">
        <v>418</v>
      </c>
      <c r="P271" s="229"/>
      <c r="Q271" s="245" t="s">
        <v>1343</v>
      </c>
      <c r="R271" s="245" t="s">
        <v>1344</v>
      </c>
      <c r="S271" s="224" t="s">
        <v>3192</v>
      </c>
      <c r="T271" s="212" t="s">
        <v>3191</v>
      </c>
      <c r="U271" s="224" t="s">
        <v>3190</v>
      </c>
      <c r="V271" s="224" t="s">
        <v>4848</v>
      </c>
      <c r="W271" s="231"/>
      <c r="AB271" s="221">
        <f>IF(OR(J271="Fail",ISBLANK(J271)),INDEX('Issue Code Table'!C:C,MATCH(N:N,'Issue Code Table'!A:A,0)),IF(M271="Critical",6,IF(M271="Significant",5,IF(M271="Moderate",3,2))))</f>
        <v>4</v>
      </c>
    </row>
    <row r="272" spans="1:28" s="244" customFormat="1" ht="141.65" customHeight="1" x14ac:dyDescent="0.25">
      <c r="A272" s="211" t="s">
        <v>1345</v>
      </c>
      <c r="B272" s="212" t="s">
        <v>258</v>
      </c>
      <c r="C272" s="212" t="s">
        <v>259</v>
      </c>
      <c r="D272" s="211" t="s">
        <v>176</v>
      </c>
      <c r="E272" s="212" t="s">
        <v>4360</v>
      </c>
      <c r="F272" s="212" t="s">
        <v>3188</v>
      </c>
      <c r="G272" s="212" t="s">
        <v>3185</v>
      </c>
      <c r="H272" s="212" t="s">
        <v>1346</v>
      </c>
      <c r="I272" s="211"/>
      <c r="J272" s="213"/>
      <c r="K272" s="213" t="s">
        <v>1347</v>
      </c>
      <c r="L272" s="215"/>
      <c r="M272" s="212" t="s">
        <v>143</v>
      </c>
      <c r="N272" s="215" t="s">
        <v>1348</v>
      </c>
      <c r="O272" s="216" t="s">
        <v>1349</v>
      </c>
      <c r="P272" s="217"/>
      <c r="Q272" s="241" t="s">
        <v>1350</v>
      </c>
      <c r="R272" s="241" t="s">
        <v>1351</v>
      </c>
      <c r="S272" s="212" t="s">
        <v>3188</v>
      </c>
      <c r="T272" s="212" t="s">
        <v>3187</v>
      </c>
      <c r="U272" s="212" t="s">
        <v>3186</v>
      </c>
      <c r="V272" s="212" t="s">
        <v>4849</v>
      </c>
      <c r="W272" s="219" t="s">
        <v>191</v>
      </c>
      <c r="AB272" s="221">
        <f>IF(OR(J272="Fail",ISBLANK(J272)),INDEX('Issue Code Table'!C:C,MATCH(N:N,'Issue Code Table'!A:A,0)),IF(M272="Critical",6,IF(M272="Significant",5,IF(M272="Moderate",3,2))))</f>
        <v>6</v>
      </c>
    </row>
    <row r="273" spans="1:28" s="244" customFormat="1" ht="141.65" customHeight="1" x14ac:dyDescent="0.25">
      <c r="A273" s="223" t="s">
        <v>1352</v>
      </c>
      <c r="B273" s="224" t="s">
        <v>258</v>
      </c>
      <c r="C273" s="224" t="s">
        <v>259</v>
      </c>
      <c r="D273" s="223" t="s">
        <v>176</v>
      </c>
      <c r="E273" s="224" t="s">
        <v>4361</v>
      </c>
      <c r="F273" s="224" t="s">
        <v>3184</v>
      </c>
      <c r="G273" s="224" t="s">
        <v>3181</v>
      </c>
      <c r="H273" s="224" t="s">
        <v>1353</v>
      </c>
      <c r="I273" s="223"/>
      <c r="J273" s="225"/>
      <c r="K273" s="225" t="s">
        <v>1354</v>
      </c>
      <c r="L273" s="227"/>
      <c r="M273" s="224" t="s">
        <v>143</v>
      </c>
      <c r="N273" s="227" t="s">
        <v>1348</v>
      </c>
      <c r="O273" s="228" t="s">
        <v>1349</v>
      </c>
      <c r="P273" s="229"/>
      <c r="Q273" s="245" t="s">
        <v>1350</v>
      </c>
      <c r="R273" s="245" t="s">
        <v>1355</v>
      </c>
      <c r="S273" s="224" t="s">
        <v>3184</v>
      </c>
      <c r="T273" s="212" t="s">
        <v>3183</v>
      </c>
      <c r="U273" s="224" t="s">
        <v>3182</v>
      </c>
      <c r="V273" s="224" t="s">
        <v>4850</v>
      </c>
      <c r="W273" s="231" t="s">
        <v>191</v>
      </c>
      <c r="AB273" s="221">
        <f>IF(OR(J273="Fail",ISBLANK(J273)),INDEX('Issue Code Table'!C:C,MATCH(N:N,'Issue Code Table'!A:A,0)),IF(M273="Critical",6,IF(M273="Significant",5,IF(M273="Moderate",3,2))))</f>
        <v>6</v>
      </c>
    </row>
    <row r="274" spans="1:28" s="244" customFormat="1" ht="141.65" customHeight="1" x14ac:dyDescent="0.25">
      <c r="A274" s="211" t="s">
        <v>1356</v>
      </c>
      <c r="B274" s="212" t="s">
        <v>258</v>
      </c>
      <c r="C274" s="212" t="s">
        <v>259</v>
      </c>
      <c r="D274" s="211" t="s">
        <v>176</v>
      </c>
      <c r="E274" s="212" t="s">
        <v>4362</v>
      </c>
      <c r="F274" s="212" t="s">
        <v>3180</v>
      </c>
      <c r="G274" s="212" t="s">
        <v>3177</v>
      </c>
      <c r="H274" s="212" t="s">
        <v>1357</v>
      </c>
      <c r="I274" s="211"/>
      <c r="J274" s="213"/>
      <c r="K274" s="213" t="s">
        <v>1358</v>
      </c>
      <c r="L274" s="215"/>
      <c r="M274" s="212" t="s">
        <v>143</v>
      </c>
      <c r="N274" s="215" t="s">
        <v>1348</v>
      </c>
      <c r="O274" s="216" t="s">
        <v>1349</v>
      </c>
      <c r="P274" s="217"/>
      <c r="Q274" s="241" t="s">
        <v>1350</v>
      </c>
      <c r="R274" s="241" t="s">
        <v>1359</v>
      </c>
      <c r="S274" s="212" t="s">
        <v>3180</v>
      </c>
      <c r="T274" s="212" t="s">
        <v>3179</v>
      </c>
      <c r="U274" s="212" t="s">
        <v>3178</v>
      </c>
      <c r="V274" s="212" t="s">
        <v>4851</v>
      </c>
      <c r="W274" s="219" t="s">
        <v>191</v>
      </c>
      <c r="AB274" s="221">
        <f>IF(OR(J274="Fail",ISBLANK(J274)),INDEX('Issue Code Table'!C:C,MATCH(N:N,'Issue Code Table'!A:A,0)),IF(M274="Critical",6,IF(M274="Significant",5,IF(M274="Moderate",3,2))))</f>
        <v>6</v>
      </c>
    </row>
    <row r="275" spans="1:28" s="244" customFormat="1" ht="141.65" customHeight="1" x14ac:dyDescent="0.25">
      <c r="A275" s="223" t="s">
        <v>1360</v>
      </c>
      <c r="B275" s="224" t="s">
        <v>258</v>
      </c>
      <c r="C275" s="224" t="s">
        <v>259</v>
      </c>
      <c r="D275" s="223" t="s">
        <v>176</v>
      </c>
      <c r="E275" s="224" t="s">
        <v>4363</v>
      </c>
      <c r="F275" s="224" t="s">
        <v>3176</v>
      </c>
      <c r="G275" s="224" t="s">
        <v>3173</v>
      </c>
      <c r="H275" s="224" t="s">
        <v>1361</v>
      </c>
      <c r="I275" s="237"/>
      <c r="J275" s="225"/>
      <c r="K275" s="225" t="s">
        <v>1362</v>
      </c>
      <c r="L275" s="260"/>
      <c r="M275" s="224" t="s">
        <v>143</v>
      </c>
      <c r="N275" s="227" t="s">
        <v>428</v>
      </c>
      <c r="O275" s="228" t="s">
        <v>1363</v>
      </c>
      <c r="P275" s="229"/>
      <c r="Q275" s="245" t="s">
        <v>1364</v>
      </c>
      <c r="R275" s="245" t="s">
        <v>1365</v>
      </c>
      <c r="S275" s="224" t="s">
        <v>3176</v>
      </c>
      <c r="T275" s="212" t="s">
        <v>3175</v>
      </c>
      <c r="U275" s="224" t="s">
        <v>3174</v>
      </c>
      <c r="V275" s="224" t="s">
        <v>4852</v>
      </c>
      <c r="W275" s="231" t="s">
        <v>191</v>
      </c>
      <c r="AB275" s="221">
        <f>IF(OR(J275="Fail",ISBLANK(J275)),INDEX('Issue Code Table'!C:C,MATCH(N:N,'Issue Code Table'!A:A,0)),IF(M275="Critical",6,IF(M275="Significant",5,IF(M275="Moderate",3,2))))</f>
        <v>5</v>
      </c>
    </row>
    <row r="276" spans="1:28" s="244" customFormat="1" ht="141.65" customHeight="1" x14ac:dyDescent="0.25">
      <c r="A276" s="211" t="s">
        <v>1366</v>
      </c>
      <c r="B276" s="212" t="s">
        <v>258</v>
      </c>
      <c r="C276" s="212" t="s">
        <v>259</v>
      </c>
      <c r="D276" s="211" t="s">
        <v>176</v>
      </c>
      <c r="E276" s="212" t="s">
        <v>4364</v>
      </c>
      <c r="F276" s="212" t="s">
        <v>3172</v>
      </c>
      <c r="G276" s="212" t="s">
        <v>3169</v>
      </c>
      <c r="H276" s="212" t="s">
        <v>1367</v>
      </c>
      <c r="I276" s="232"/>
      <c r="J276" s="213"/>
      <c r="K276" s="213" t="s">
        <v>1368</v>
      </c>
      <c r="L276" s="263"/>
      <c r="M276" s="212" t="s">
        <v>143</v>
      </c>
      <c r="N276" s="215" t="s">
        <v>428</v>
      </c>
      <c r="O276" s="216" t="s">
        <v>1363</v>
      </c>
      <c r="P276" s="217"/>
      <c r="Q276" s="241" t="s">
        <v>1369</v>
      </c>
      <c r="R276" s="241" t="s">
        <v>1370</v>
      </c>
      <c r="S276" s="212" t="s">
        <v>3172</v>
      </c>
      <c r="T276" s="212" t="s">
        <v>3171</v>
      </c>
      <c r="U276" s="212" t="s">
        <v>3170</v>
      </c>
      <c r="V276" s="212" t="s">
        <v>4853</v>
      </c>
      <c r="W276" s="219" t="s">
        <v>191</v>
      </c>
      <c r="AB276" s="221">
        <f>IF(OR(J276="Fail",ISBLANK(J276)),INDEX('Issue Code Table'!C:C,MATCH(N:N,'Issue Code Table'!A:A,0)),IF(M276="Critical",6,IF(M276="Significant",5,IF(M276="Moderate",3,2))))</f>
        <v>5</v>
      </c>
    </row>
    <row r="277" spans="1:28" s="244" customFormat="1" ht="141.65" customHeight="1" x14ac:dyDescent="0.25">
      <c r="A277" s="223" t="s">
        <v>1371</v>
      </c>
      <c r="B277" s="224" t="s">
        <v>258</v>
      </c>
      <c r="C277" s="224" t="s">
        <v>259</v>
      </c>
      <c r="D277" s="223" t="s">
        <v>176</v>
      </c>
      <c r="E277" s="224" t="s">
        <v>4365</v>
      </c>
      <c r="F277" s="224" t="s">
        <v>3168</v>
      </c>
      <c r="G277" s="224" t="s">
        <v>3165</v>
      </c>
      <c r="H277" s="224" t="s">
        <v>1372</v>
      </c>
      <c r="I277" s="237"/>
      <c r="J277" s="225"/>
      <c r="K277" s="225" t="s">
        <v>1373</v>
      </c>
      <c r="L277" s="260"/>
      <c r="M277" s="224" t="s">
        <v>143</v>
      </c>
      <c r="N277" s="227" t="s">
        <v>428</v>
      </c>
      <c r="O277" s="228" t="s">
        <v>1363</v>
      </c>
      <c r="P277" s="229"/>
      <c r="Q277" s="245" t="s">
        <v>1369</v>
      </c>
      <c r="R277" s="245" t="s">
        <v>1374</v>
      </c>
      <c r="S277" s="224" t="s">
        <v>3168</v>
      </c>
      <c r="T277" s="212" t="s">
        <v>3167</v>
      </c>
      <c r="U277" s="224" t="s">
        <v>3166</v>
      </c>
      <c r="V277" s="224" t="s">
        <v>4854</v>
      </c>
      <c r="W277" s="231" t="s">
        <v>191</v>
      </c>
      <c r="AB277" s="221">
        <f>IF(OR(J277="Fail",ISBLANK(J277)),INDEX('Issue Code Table'!C:C,MATCH(N:N,'Issue Code Table'!A:A,0)),IF(M277="Critical",6,IF(M277="Significant",5,IF(M277="Moderate",3,2))))</f>
        <v>5</v>
      </c>
    </row>
    <row r="278" spans="1:28" s="244" customFormat="1" ht="141.65" customHeight="1" x14ac:dyDescent="0.25">
      <c r="A278" s="211" t="s">
        <v>1375</v>
      </c>
      <c r="B278" s="212" t="s">
        <v>258</v>
      </c>
      <c r="C278" s="212" t="s">
        <v>259</v>
      </c>
      <c r="D278" s="211" t="s">
        <v>176</v>
      </c>
      <c r="E278" s="212" t="s">
        <v>4366</v>
      </c>
      <c r="F278" s="212" t="s">
        <v>3164</v>
      </c>
      <c r="G278" s="212" t="s">
        <v>3161</v>
      </c>
      <c r="H278" s="212" t="s">
        <v>1376</v>
      </c>
      <c r="I278" s="232"/>
      <c r="J278" s="213"/>
      <c r="K278" s="213" t="s">
        <v>1377</v>
      </c>
      <c r="L278" s="263"/>
      <c r="M278" s="212" t="s">
        <v>143</v>
      </c>
      <c r="N278" s="215" t="s">
        <v>428</v>
      </c>
      <c r="O278" s="216" t="s">
        <v>1363</v>
      </c>
      <c r="P278" s="217"/>
      <c r="Q278" s="241" t="s">
        <v>1378</v>
      </c>
      <c r="R278" s="241" t="s">
        <v>1379</v>
      </c>
      <c r="S278" s="212" t="s">
        <v>3164</v>
      </c>
      <c r="T278" s="212" t="s">
        <v>3163</v>
      </c>
      <c r="U278" s="212" t="s">
        <v>3162</v>
      </c>
      <c r="V278" s="212" t="s">
        <v>4855</v>
      </c>
      <c r="W278" s="219" t="s">
        <v>191</v>
      </c>
      <c r="AB278" s="221">
        <f>IF(OR(J278="Fail",ISBLANK(J278)),INDEX('Issue Code Table'!C:C,MATCH(N:N,'Issue Code Table'!A:A,0)),IF(M278="Critical",6,IF(M278="Significant",5,IF(M278="Moderate",3,2))))</f>
        <v>5</v>
      </c>
    </row>
    <row r="279" spans="1:28" s="244" customFormat="1" ht="141.65" customHeight="1" x14ac:dyDescent="0.25">
      <c r="A279" s="223" t="s">
        <v>1380</v>
      </c>
      <c r="B279" s="248" t="s">
        <v>1381</v>
      </c>
      <c r="C279" s="248" t="s">
        <v>1382</v>
      </c>
      <c r="D279" s="223" t="s">
        <v>176</v>
      </c>
      <c r="E279" s="224" t="s">
        <v>4367</v>
      </c>
      <c r="F279" s="224" t="s">
        <v>3160</v>
      </c>
      <c r="G279" s="224" t="s">
        <v>3157</v>
      </c>
      <c r="H279" s="224" t="s">
        <v>1383</v>
      </c>
      <c r="I279" s="223"/>
      <c r="J279" s="225"/>
      <c r="K279" s="225" t="s">
        <v>1384</v>
      </c>
      <c r="L279" s="227"/>
      <c r="M279" s="224" t="s">
        <v>143</v>
      </c>
      <c r="N279" s="227" t="s">
        <v>1385</v>
      </c>
      <c r="O279" s="228" t="s">
        <v>1386</v>
      </c>
      <c r="P279" s="229"/>
      <c r="Q279" s="245" t="s">
        <v>1387</v>
      </c>
      <c r="R279" s="245" t="s">
        <v>1388</v>
      </c>
      <c r="S279" s="224" t="s">
        <v>3160</v>
      </c>
      <c r="T279" s="212" t="s">
        <v>3159</v>
      </c>
      <c r="U279" s="224" t="s">
        <v>3158</v>
      </c>
      <c r="V279" s="224" t="s">
        <v>4856</v>
      </c>
      <c r="W279" s="231" t="s">
        <v>191</v>
      </c>
      <c r="AB279" s="221">
        <f>IF(OR(J279="Fail",ISBLANK(J279)),INDEX('Issue Code Table'!C:C,MATCH(N:N,'Issue Code Table'!A:A,0)),IF(M279="Critical",6,IF(M279="Significant",5,IF(M279="Moderate",3,2))))</f>
        <v>7</v>
      </c>
    </row>
    <row r="280" spans="1:28" s="244" customFormat="1" ht="141.65" customHeight="1" x14ac:dyDescent="0.25">
      <c r="A280" s="211" t="s">
        <v>1389</v>
      </c>
      <c r="B280" s="254" t="s">
        <v>245</v>
      </c>
      <c r="C280" s="254" t="s">
        <v>246</v>
      </c>
      <c r="D280" s="211" t="s">
        <v>176</v>
      </c>
      <c r="E280" s="212" t="s">
        <v>4368</v>
      </c>
      <c r="F280" s="212" t="s">
        <v>3156</v>
      </c>
      <c r="G280" s="212" t="s">
        <v>3154</v>
      </c>
      <c r="H280" s="212" t="s">
        <v>1390</v>
      </c>
      <c r="I280" s="211"/>
      <c r="J280" s="213"/>
      <c r="K280" s="213" t="s">
        <v>1391</v>
      </c>
      <c r="L280" s="215"/>
      <c r="M280" s="212" t="s">
        <v>143</v>
      </c>
      <c r="N280" s="215" t="s">
        <v>428</v>
      </c>
      <c r="O280" s="216" t="s">
        <v>429</v>
      </c>
      <c r="P280" s="217"/>
      <c r="Q280" s="241" t="s">
        <v>1387</v>
      </c>
      <c r="R280" s="241" t="s">
        <v>1392</v>
      </c>
      <c r="S280" s="212" t="s">
        <v>3156</v>
      </c>
      <c r="T280" s="212" t="s">
        <v>2737</v>
      </c>
      <c r="U280" s="212" t="s">
        <v>3155</v>
      </c>
      <c r="V280" s="212" t="s">
        <v>4857</v>
      </c>
      <c r="W280" s="219" t="s">
        <v>191</v>
      </c>
      <c r="AB280" s="221">
        <f>IF(OR(J280="Fail",ISBLANK(J280)),INDEX('Issue Code Table'!C:C,MATCH(N:N,'Issue Code Table'!A:A,0)),IF(M280="Critical",6,IF(M280="Significant",5,IF(M280="Moderate",3,2))))</f>
        <v>5</v>
      </c>
    </row>
    <row r="281" spans="1:28" s="244" customFormat="1" ht="141.65" customHeight="1" x14ac:dyDescent="0.25">
      <c r="A281" s="223" t="s">
        <v>1393</v>
      </c>
      <c r="B281" s="224" t="s">
        <v>174</v>
      </c>
      <c r="C281" s="224" t="s">
        <v>175</v>
      </c>
      <c r="D281" s="223" t="s">
        <v>176</v>
      </c>
      <c r="E281" s="224" t="s">
        <v>4369</v>
      </c>
      <c r="F281" s="224" t="s">
        <v>3153</v>
      </c>
      <c r="G281" s="224" t="s">
        <v>3150</v>
      </c>
      <c r="H281" s="224" t="s">
        <v>1394</v>
      </c>
      <c r="I281" s="223"/>
      <c r="J281" s="225"/>
      <c r="K281" s="225" t="s">
        <v>1395</v>
      </c>
      <c r="L281" s="227"/>
      <c r="M281" s="224" t="s">
        <v>180</v>
      </c>
      <c r="N281" s="227" t="s">
        <v>417</v>
      </c>
      <c r="O281" s="228" t="s">
        <v>418</v>
      </c>
      <c r="P281" s="229"/>
      <c r="Q281" s="245" t="s">
        <v>1387</v>
      </c>
      <c r="R281" s="245" t="s">
        <v>1396</v>
      </c>
      <c r="S281" s="224" t="s">
        <v>3153</v>
      </c>
      <c r="T281" s="212" t="s">
        <v>3152</v>
      </c>
      <c r="U281" s="224" t="s">
        <v>3151</v>
      </c>
      <c r="V281" s="224" t="s">
        <v>4858</v>
      </c>
      <c r="W281" s="231"/>
      <c r="AB281" s="221">
        <f>IF(OR(J281="Fail",ISBLANK(J281)),INDEX('Issue Code Table'!C:C,MATCH(N:N,'Issue Code Table'!A:A,0)),IF(M281="Critical",6,IF(M281="Significant",5,IF(M281="Moderate",3,2))))</f>
        <v>4</v>
      </c>
    </row>
    <row r="282" spans="1:28" s="244" customFormat="1" ht="141.65" customHeight="1" x14ac:dyDescent="0.25">
      <c r="A282" s="211" t="s">
        <v>1397</v>
      </c>
      <c r="B282" s="254" t="s">
        <v>245</v>
      </c>
      <c r="C282" s="254" t="s">
        <v>246</v>
      </c>
      <c r="D282" s="211" t="s">
        <v>176</v>
      </c>
      <c r="E282" s="212" t="s">
        <v>4370</v>
      </c>
      <c r="F282" s="212" t="s">
        <v>3149</v>
      </c>
      <c r="G282" s="212" t="s">
        <v>3146</v>
      </c>
      <c r="H282" s="212" t="s">
        <v>1398</v>
      </c>
      <c r="I282" s="211"/>
      <c r="J282" s="213"/>
      <c r="K282" s="213" t="s">
        <v>1399</v>
      </c>
      <c r="L282" s="215"/>
      <c r="M282" s="212" t="s">
        <v>143</v>
      </c>
      <c r="N282" s="215" t="s">
        <v>359</v>
      </c>
      <c r="O282" s="216" t="s">
        <v>360</v>
      </c>
      <c r="P282" s="217"/>
      <c r="Q282" s="241" t="s">
        <v>1400</v>
      </c>
      <c r="R282" s="241" t="s">
        <v>1401</v>
      </c>
      <c r="S282" s="212" t="s">
        <v>3149</v>
      </c>
      <c r="T282" s="212" t="s">
        <v>3148</v>
      </c>
      <c r="U282" s="212" t="s">
        <v>3147</v>
      </c>
      <c r="V282" s="212" t="s">
        <v>4859</v>
      </c>
      <c r="W282" s="219" t="s">
        <v>191</v>
      </c>
      <c r="AB282" s="221">
        <f>IF(OR(J282="Fail",ISBLANK(J282)),INDEX('Issue Code Table'!C:C,MATCH(N:N,'Issue Code Table'!A:A,0)),IF(M282="Critical",6,IF(M282="Significant",5,IF(M282="Moderate",3,2))))</f>
        <v>5</v>
      </c>
    </row>
    <row r="283" spans="1:28" s="244" customFormat="1" ht="141.65" customHeight="1" x14ac:dyDescent="0.25">
      <c r="A283" s="223" t="s">
        <v>1402</v>
      </c>
      <c r="B283" s="248" t="s">
        <v>245</v>
      </c>
      <c r="C283" s="248" t="s">
        <v>246</v>
      </c>
      <c r="D283" s="223" t="s">
        <v>176</v>
      </c>
      <c r="E283" s="224" t="s">
        <v>4371</v>
      </c>
      <c r="F283" s="224" t="s">
        <v>3145</v>
      </c>
      <c r="G283" s="224" t="s">
        <v>3142</v>
      </c>
      <c r="H283" s="224" t="s">
        <v>1403</v>
      </c>
      <c r="I283" s="223"/>
      <c r="J283" s="225"/>
      <c r="K283" s="225" t="s">
        <v>1404</v>
      </c>
      <c r="L283" s="227"/>
      <c r="M283" s="224" t="s">
        <v>143</v>
      </c>
      <c r="N283" s="227" t="s">
        <v>359</v>
      </c>
      <c r="O283" s="228" t="s">
        <v>360</v>
      </c>
      <c r="P283" s="229"/>
      <c r="Q283" s="245" t="s">
        <v>1400</v>
      </c>
      <c r="R283" s="245" t="s">
        <v>1405</v>
      </c>
      <c r="S283" s="224" t="s">
        <v>3145</v>
      </c>
      <c r="T283" s="212" t="s">
        <v>3144</v>
      </c>
      <c r="U283" s="224" t="s">
        <v>3143</v>
      </c>
      <c r="V283" s="224" t="s">
        <v>4860</v>
      </c>
      <c r="W283" s="231" t="s">
        <v>191</v>
      </c>
      <c r="AB283" s="221">
        <f>IF(OR(J283="Fail",ISBLANK(J283)),INDEX('Issue Code Table'!C:C,MATCH(N:N,'Issue Code Table'!A:A,0)),IF(M283="Critical",6,IF(M283="Significant",5,IF(M283="Moderate",3,2))))</f>
        <v>5</v>
      </c>
    </row>
    <row r="284" spans="1:28" s="244" customFormat="1" ht="141.65" customHeight="1" x14ac:dyDescent="0.25">
      <c r="A284" s="211" t="s">
        <v>1406</v>
      </c>
      <c r="B284" s="212" t="s">
        <v>258</v>
      </c>
      <c r="C284" s="212" t="s">
        <v>259</v>
      </c>
      <c r="D284" s="211" t="s">
        <v>176</v>
      </c>
      <c r="E284" s="212" t="s">
        <v>4372</v>
      </c>
      <c r="F284" s="212" t="s">
        <v>3141</v>
      </c>
      <c r="G284" s="212" t="s">
        <v>3138</v>
      </c>
      <c r="H284" s="212" t="s">
        <v>1407</v>
      </c>
      <c r="I284" s="211"/>
      <c r="J284" s="213"/>
      <c r="K284" s="213" t="s">
        <v>1408</v>
      </c>
      <c r="L284" s="215"/>
      <c r="M284" s="212" t="s">
        <v>180</v>
      </c>
      <c r="N284" s="215" t="s">
        <v>711</v>
      </c>
      <c r="O284" s="216" t="s">
        <v>1055</v>
      </c>
      <c r="P284" s="217"/>
      <c r="Q284" s="241" t="s">
        <v>1400</v>
      </c>
      <c r="R284" s="241" t="s">
        <v>1409</v>
      </c>
      <c r="S284" s="212" t="s">
        <v>3141</v>
      </c>
      <c r="T284" s="212" t="s">
        <v>3140</v>
      </c>
      <c r="U284" s="212" t="s">
        <v>3139</v>
      </c>
      <c r="V284" s="212" t="s">
        <v>4861</v>
      </c>
      <c r="W284" s="219"/>
      <c r="AB284" s="221">
        <f>IF(OR(J284="Fail",ISBLANK(J284)),INDEX('Issue Code Table'!C:C,MATCH(N:N,'Issue Code Table'!A:A,0)),IF(M284="Critical",6,IF(M284="Significant",5,IF(M284="Moderate",3,2))))</f>
        <v>5</v>
      </c>
    </row>
    <row r="285" spans="1:28" s="244" customFormat="1" ht="141.65" customHeight="1" x14ac:dyDescent="0.25">
      <c r="A285" s="223" t="s">
        <v>1410</v>
      </c>
      <c r="B285" s="248" t="s">
        <v>245</v>
      </c>
      <c r="C285" s="248" t="s">
        <v>246</v>
      </c>
      <c r="D285" s="223" t="s">
        <v>176</v>
      </c>
      <c r="E285" s="224" t="s">
        <v>4373</v>
      </c>
      <c r="F285" s="224" t="s">
        <v>3137</v>
      </c>
      <c r="G285" s="224" t="s">
        <v>3134</v>
      </c>
      <c r="H285" s="224" t="s">
        <v>1411</v>
      </c>
      <c r="I285" s="223"/>
      <c r="J285" s="225"/>
      <c r="K285" s="225" t="s">
        <v>1412</v>
      </c>
      <c r="L285" s="227"/>
      <c r="M285" s="224" t="s">
        <v>143</v>
      </c>
      <c r="N285" s="227" t="s">
        <v>359</v>
      </c>
      <c r="O285" s="228" t="s">
        <v>360</v>
      </c>
      <c r="P285" s="229"/>
      <c r="Q285" s="245" t="s">
        <v>1400</v>
      </c>
      <c r="R285" s="245" t="s">
        <v>1413</v>
      </c>
      <c r="S285" s="224" t="s">
        <v>3137</v>
      </c>
      <c r="T285" s="212" t="s">
        <v>3136</v>
      </c>
      <c r="U285" s="224" t="s">
        <v>3135</v>
      </c>
      <c r="V285" s="224" t="s">
        <v>4862</v>
      </c>
      <c r="W285" s="231" t="s">
        <v>191</v>
      </c>
      <c r="AB285" s="221">
        <f>IF(OR(J285="Fail",ISBLANK(J285)),INDEX('Issue Code Table'!C:C,MATCH(N:N,'Issue Code Table'!A:A,0)),IF(M285="Critical",6,IF(M285="Significant",5,IF(M285="Moderate",3,2))))</f>
        <v>5</v>
      </c>
    </row>
    <row r="286" spans="1:28" s="244" customFormat="1" ht="141.65" customHeight="1" x14ac:dyDescent="0.25">
      <c r="A286" s="211" t="s">
        <v>1414</v>
      </c>
      <c r="B286" s="254" t="s">
        <v>245</v>
      </c>
      <c r="C286" s="254" t="s">
        <v>246</v>
      </c>
      <c r="D286" s="211" t="s">
        <v>176</v>
      </c>
      <c r="E286" s="212" t="s">
        <v>4374</v>
      </c>
      <c r="F286" s="212" t="s">
        <v>3133</v>
      </c>
      <c r="G286" s="212" t="s">
        <v>3130</v>
      </c>
      <c r="H286" s="212" t="s">
        <v>1415</v>
      </c>
      <c r="I286" s="211"/>
      <c r="J286" s="213"/>
      <c r="K286" s="213" t="s">
        <v>1416</v>
      </c>
      <c r="L286" s="215"/>
      <c r="M286" s="212" t="s">
        <v>143</v>
      </c>
      <c r="N286" s="215" t="s">
        <v>359</v>
      </c>
      <c r="O286" s="216" t="s">
        <v>360</v>
      </c>
      <c r="P286" s="217"/>
      <c r="Q286" s="241" t="s">
        <v>1400</v>
      </c>
      <c r="R286" s="241" t="s">
        <v>1417</v>
      </c>
      <c r="S286" s="212" t="s">
        <v>3133</v>
      </c>
      <c r="T286" s="212" t="s">
        <v>3132</v>
      </c>
      <c r="U286" s="212" t="s">
        <v>3131</v>
      </c>
      <c r="V286" s="212" t="s">
        <v>4863</v>
      </c>
      <c r="W286" s="219" t="s">
        <v>191</v>
      </c>
      <c r="AB286" s="221">
        <f>IF(OR(J286="Fail",ISBLANK(J286)),INDEX('Issue Code Table'!C:C,MATCH(N:N,'Issue Code Table'!A:A,0)),IF(M286="Critical",6,IF(M286="Significant",5,IF(M286="Moderate",3,2))))</f>
        <v>5</v>
      </c>
    </row>
    <row r="287" spans="1:28" s="244" customFormat="1" ht="141.65" customHeight="1" x14ac:dyDescent="0.25">
      <c r="A287" s="223" t="s">
        <v>1418</v>
      </c>
      <c r="B287" s="224" t="s">
        <v>258</v>
      </c>
      <c r="C287" s="224" t="s">
        <v>259</v>
      </c>
      <c r="D287" s="223" t="s">
        <v>176</v>
      </c>
      <c r="E287" s="224" t="s">
        <v>4375</v>
      </c>
      <c r="F287" s="224" t="s">
        <v>3129</v>
      </c>
      <c r="G287" s="224" t="s">
        <v>3126</v>
      </c>
      <c r="H287" s="224" t="s">
        <v>1419</v>
      </c>
      <c r="I287" s="223"/>
      <c r="J287" s="225"/>
      <c r="K287" s="225" t="s">
        <v>1420</v>
      </c>
      <c r="L287" s="227"/>
      <c r="M287" s="224" t="s">
        <v>143</v>
      </c>
      <c r="N287" s="227" t="s">
        <v>359</v>
      </c>
      <c r="O287" s="228" t="s">
        <v>360</v>
      </c>
      <c r="P287" s="229"/>
      <c r="Q287" s="245" t="s">
        <v>1400</v>
      </c>
      <c r="R287" s="245" t="s">
        <v>1421</v>
      </c>
      <c r="S287" s="224" t="s">
        <v>3129</v>
      </c>
      <c r="T287" s="212" t="s">
        <v>3128</v>
      </c>
      <c r="U287" s="224" t="s">
        <v>3127</v>
      </c>
      <c r="V287" s="224" t="s">
        <v>4864</v>
      </c>
      <c r="W287" s="231" t="s">
        <v>191</v>
      </c>
      <c r="AB287" s="221">
        <f>IF(OR(J287="Fail",ISBLANK(J287)),INDEX('Issue Code Table'!C:C,MATCH(N:N,'Issue Code Table'!A:A,0)),IF(M287="Critical",6,IF(M287="Significant",5,IF(M287="Moderate",3,2))))</f>
        <v>5</v>
      </c>
    </row>
    <row r="288" spans="1:28" s="244" customFormat="1" ht="141.65" customHeight="1" x14ac:dyDescent="0.25">
      <c r="A288" s="211" t="s">
        <v>1422</v>
      </c>
      <c r="B288" s="254" t="s">
        <v>620</v>
      </c>
      <c r="C288" s="254" t="s">
        <v>621</v>
      </c>
      <c r="D288" s="211" t="s">
        <v>176</v>
      </c>
      <c r="E288" s="212" t="s">
        <v>4376</v>
      </c>
      <c r="F288" s="212" t="s">
        <v>3125</v>
      </c>
      <c r="G288" s="212" t="s">
        <v>3122</v>
      </c>
      <c r="H288" s="212" t="s">
        <v>1423</v>
      </c>
      <c r="I288" s="211"/>
      <c r="J288" s="213"/>
      <c r="K288" s="213" t="s">
        <v>1424</v>
      </c>
      <c r="L288" s="215"/>
      <c r="M288" s="212" t="s">
        <v>143</v>
      </c>
      <c r="N288" s="263" t="s">
        <v>428</v>
      </c>
      <c r="O288" s="253" t="s">
        <v>429</v>
      </c>
      <c r="P288" s="217"/>
      <c r="Q288" s="241" t="s">
        <v>1400</v>
      </c>
      <c r="R288" s="241" t="s">
        <v>1425</v>
      </c>
      <c r="S288" s="212" t="s">
        <v>3125</v>
      </c>
      <c r="T288" s="212" t="s">
        <v>3124</v>
      </c>
      <c r="U288" s="212" t="s">
        <v>3123</v>
      </c>
      <c r="V288" s="212" t="s">
        <v>4865</v>
      </c>
      <c r="W288" s="219" t="s">
        <v>191</v>
      </c>
      <c r="AB288" s="221">
        <f>IF(OR(J288="Fail",ISBLANK(J288)),INDEX('Issue Code Table'!C:C,MATCH(N:N,'Issue Code Table'!A:A,0)),IF(M288="Critical",6,IF(M288="Significant",5,IF(M288="Moderate",3,2))))</f>
        <v>5</v>
      </c>
    </row>
    <row r="289" spans="1:28" s="244" customFormat="1" ht="141.65" customHeight="1" x14ac:dyDescent="0.25">
      <c r="A289" s="223" t="s">
        <v>1426</v>
      </c>
      <c r="B289" s="224" t="s">
        <v>1236</v>
      </c>
      <c r="C289" s="224" t="s">
        <v>1237</v>
      </c>
      <c r="D289" s="223" t="s">
        <v>176</v>
      </c>
      <c r="E289" s="224" t="s">
        <v>4377</v>
      </c>
      <c r="F289" s="224" t="s">
        <v>3121</v>
      </c>
      <c r="G289" s="224" t="s">
        <v>3118</v>
      </c>
      <c r="H289" s="224" t="s">
        <v>1427</v>
      </c>
      <c r="I289" s="223"/>
      <c r="J289" s="225"/>
      <c r="K289" s="225" t="s">
        <v>1428</v>
      </c>
      <c r="L289" s="227"/>
      <c r="M289" s="224" t="s">
        <v>143</v>
      </c>
      <c r="N289" s="227" t="s">
        <v>428</v>
      </c>
      <c r="O289" s="228" t="s">
        <v>429</v>
      </c>
      <c r="P289" s="229"/>
      <c r="Q289" s="245" t="s">
        <v>1429</v>
      </c>
      <c r="R289" s="245" t="s">
        <v>1430</v>
      </c>
      <c r="S289" s="224" t="s">
        <v>3121</v>
      </c>
      <c r="T289" s="212" t="s">
        <v>3120</v>
      </c>
      <c r="U289" s="224" t="s">
        <v>3119</v>
      </c>
      <c r="V289" s="224" t="s">
        <v>4866</v>
      </c>
      <c r="W289" s="231" t="s">
        <v>191</v>
      </c>
      <c r="AB289" s="221">
        <f>IF(OR(J289="Fail",ISBLANK(J289)),INDEX('Issue Code Table'!C:C,MATCH(N:N,'Issue Code Table'!A:A,0)),IF(M289="Critical",6,IF(M289="Significant",5,IF(M289="Moderate",3,2))))</f>
        <v>5</v>
      </c>
    </row>
    <row r="290" spans="1:28" s="244" customFormat="1" ht="141.65" customHeight="1" x14ac:dyDescent="0.25">
      <c r="A290" s="211" t="s">
        <v>1431</v>
      </c>
      <c r="B290" s="254" t="s">
        <v>245</v>
      </c>
      <c r="C290" s="254" t="s">
        <v>246</v>
      </c>
      <c r="D290" s="211" t="s">
        <v>176</v>
      </c>
      <c r="E290" s="212" t="s">
        <v>4378</v>
      </c>
      <c r="F290" s="212" t="s">
        <v>3117</v>
      </c>
      <c r="G290" s="212" t="s">
        <v>3114</v>
      </c>
      <c r="H290" s="212" t="s">
        <v>1432</v>
      </c>
      <c r="I290" s="211"/>
      <c r="J290" s="213"/>
      <c r="K290" s="213" t="s">
        <v>1433</v>
      </c>
      <c r="L290" s="215"/>
      <c r="M290" s="212" t="s">
        <v>143</v>
      </c>
      <c r="N290" s="215" t="s">
        <v>711</v>
      </c>
      <c r="O290" s="216" t="s">
        <v>712</v>
      </c>
      <c r="P290" s="217"/>
      <c r="Q290" s="241" t="s">
        <v>1434</v>
      </c>
      <c r="R290" s="241" t="s">
        <v>1435</v>
      </c>
      <c r="S290" s="212" t="s">
        <v>3117</v>
      </c>
      <c r="T290" s="212" t="s">
        <v>3116</v>
      </c>
      <c r="U290" s="212" t="s">
        <v>3115</v>
      </c>
      <c r="V290" s="212" t="s">
        <v>4867</v>
      </c>
      <c r="W290" s="219" t="s">
        <v>191</v>
      </c>
      <c r="AB290" s="221">
        <f>IF(OR(J290="Fail",ISBLANK(J290)),INDEX('Issue Code Table'!C:C,MATCH(N:N,'Issue Code Table'!A:A,0)),IF(M290="Critical",6,IF(M290="Significant",5,IF(M290="Moderate",3,2))))</f>
        <v>5</v>
      </c>
    </row>
    <row r="291" spans="1:28" s="244" customFormat="1" ht="141.65" customHeight="1" x14ac:dyDescent="0.25">
      <c r="A291" s="223" t="s">
        <v>1436</v>
      </c>
      <c r="B291" s="224" t="s">
        <v>620</v>
      </c>
      <c r="C291" s="224" t="s">
        <v>621</v>
      </c>
      <c r="D291" s="223" t="s">
        <v>176</v>
      </c>
      <c r="E291" s="224" t="s">
        <v>4379</v>
      </c>
      <c r="F291" s="224" t="s">
        <v>3113</v>
      </c>
      <c r="G291" s="224" t="s">
        <v>3110</v>
      </c>
      <c r="H291" s="224" t="s">
        <v>1437</v>
      </c>
      <c r="I291" s="223"/>
      <c r="J291" s="225"/>
      <c r="K291" s="225" t="s">
        <v>1438</v>
      </c>
      <c r="L291" s="227"/>
      <c r="M291" s="224" t="s">
        <v>143</v>
      </c>
      <c r="N291" s="227" t="s">
        <v>711</v>
      </c>
      <c r="O291" s="228" t="s">
        <v>712</v>
      </c>
      <c r="P291" s="229"/>
      <c r="Q291" s="245" t="s">
        <v>1434</v>
      </c>
      <c r="R291" s="245" t="s">
        <v>1439</v>
      </c>
      <c r="S291" s="224" t="s">
        <v>3113</v>
      </c>
      <c r="T291" s="212" t="s">
        <v>3112</v>
      </c>
      <c r="U291" s="224" t="s">
        <v>3111</v>
      </c>
      <c r="V291" s="224" t="s">
        <v>4868</v>
      </c>
      <c r="W291" s="231" t="s">
        <v>191</v>
      </c>
      <c r="AB291" s="221">
        <f>IF(OR(J291="Fail",ISBLANK(J291)),INDEX('Issue Code Table'!C:C,MATCH(N:N,'Issue Code Table'!A:A,0)),IF(M291="Critical",6,IF(M291="Significant",5,IF(M291="Moderate",3,2))))</f>
        <v>5</v>
      </c>
    </row>
    <row r="292" spans="1:28" s="244" customFormat="1" ht="141.65" customHeight="1" x14ac:dyDescent="0.25">
      <c r="A292" s="211" t="s">
        <v>1440</v>
      </c>
      <c r="B292" s="212" t="s">
        <v>4477</v>
      </c>
      <c r="C292" s="212" t="s">
        <v>4478</v>
      </c>
      <c r="D292" s="211" t="s">
        <v>176</v>
      </c>
      <c r="E292" s="212" t="s">
        <v>4380</v>
      </c>
      <c r="F292" s="212" t="s">
        <v>3109</v>
      </c>
      <c r="G292" s="212" t="s">
        <v>3106</v>
      </c>
      <c r="H292" s="212" t="s">
        <v>1441</v>
      </c>
      <c r="I292" s="211"/>
      <c r="J292" s="213"/>
      <c r="K292" s="213" t="s">
        <v>1442</v>
      </c>
      <c r="L292" s="215"/>
      <c r="M292" s="212" t="s">
        <v>143</v>
      </c>
      <c r="N292" s="215" t="s">
        <v>711</v>
      </c>
      <c r="O292" s="216" t="s">
        <v>712</v>
      </c>
      <c r="P292" s="217"/>
      <c r="Q292" s="241" t="s">
        <v>1434</v>
      </c>
      <c r="R292" s="241" t="s">
        <v>1443</v>
      </c>
      <c r="S292" s="212" t="s">
        <v>3109</v>
      </c>
      <c r="T292" s="212" t="s">
        <v>3108</v>
      </c>
      <c r="U292" s="212" t="s">
        <v>3107</v>
      </c>
      <c r="V292" s="212" t="s">
        <v>4869</v>
      </c>
      <c r="W292" s="219" t="s">
        <v>191</v>
      </c>
      <c r="AB292" s="221">
        <f>IF(OR(J292="Fail",ISBLANK(J292)),INDEX('Issue Code Table'!C:C,MATCH(N:N,'Issue Code Table'!A:A,0)),IF(M292="Critical",6,IF(M292="Significant",5,IF(M292="Moderate",3,2))))</f>
        <v>5</v>
      </c>
    </row>
    <row r="293" spans="1:28" s="244" customFormat="1" ht="141.65" customHeight="1" x14ac:dyDescent="0.25">
      <c r="A293" s="223" t="s">
        <v>1444</v>
      </c>
      <c r="B293" s="224" t="s">
        <v>812</v>
      </c>
      <c r="C293" s="224" t="s">
        <v>813</v>
      </c>
      <c r="D293" s="223" t="s">
        <v>176</v>
      </c>
      <c r="E293" s="224" t="s">
        <v>4381</v>
      </c>
      <c r="F293" s="224" t="s">
        <v>3105</v>
      </c>
      <c r="G293" s="224" t="s">
        <v>3102</v>
      </c>
      <c r="H293" s="224" t="s">
        <v>1445</v>
      </c>
      <c r="I293" s="223"/>
      <c r="J293" s="225"/>
      <c r="K293" s="225" t="s">
        <v>1446</v>
      </c>
      <c r="L293" s="227"/>
      <c r="M293" s="224" t="s">
        <v>143</v>
      </c>
      <c r="N293" s="227" t="s">
        <v>711</v>
      </c>
      <c r="O293" s="228" t="s">
        <v>712</v>
      </c>
      <c r="P293" s="229"/>
      <c r="Q293" s="245" t="s">
        <v>1434</v>
      </c>
      <c r="R293" s="245" t="s">
        <v>1447</v>
      </c>
      <c r="S293" s="224" t="s">
        <v>3105</v>
      </c>
      <c r="T293" s="212" t="s">
        <v>3104</v>
      </c>
      <c r="U293" s="224" t="s">
        <v>3103</v>
      </c>
      <c r="V293" s="224" t="s">
        <v>4870</v>
      </c>
      <c r="W293" s="231" t="s">
        <v>191</v>
      </c>
      <c r="AB293" s="221">
        <f>IF(OR(J293="Fail",ISBLANK(J293)),INDEX('Issue Code Table'!C:C,MATCH(N:N,'Issue Code Table'!A:A,0)),IF(M293="Critical",6,IF(M293="Significant",5,IF(M293="Moderate",3,2))))</f>
        <v>5</v>
      </c>
    </row>
    <row r="294" spans="1:28" s="244" customFormat="1" ht="141.65" customHeight="1" x14ac:dyDescent="0.25">
      <c r="A294" s="211" t="s">
        <v>1448</v>
      </c>
      <c r="B294" s="212" t="s">
        <v>453</v>
      </c>
      <c r="C294" s="212" t="s">
        <v>1455</v>
      </c>
      <c r="D294" s="211" t="s">
        <v>176</v>
      </c>
      <c r="E294" s="212" t="s">
        <v>4382</v>
      </c>
      <c r="F294" s="212" t="s">
        <v>3078</v>
      </c>
      <c r="G294" s="212" t="s">
        <v>3099</v>
      </c>
      <c r="H294" s="212" t="s">
        <v>1449</v>
      </c>
      <c r="I294" s="211"/>
      <c r="J294" s="213"/>
      <c r="K294" s="213" t="s">
        <v>1450</v>
      </c>
      <c r="L294" s="215"/>
      <c r="M294" s="212" t="s">
        <v>180</v>
      </c>
      <c r="N294" s="215" t="s">
        <v>457</v>
      </c>
      <c r="O294" s="216" t="s">
        <v>458</v>
      </c>
      <c r="P294" s="217"/>
      <c r="Q294" s="241" t="s">
        <v>3098</v>
      </c>
      <c r="R294" s="241" t="s">
        <v>3101</v>
      </c>
      <c r="S294" s="212" t="s">
        <v>3078</v>
      </c>
      <c r="T294" s="212" t="s">
        <v>2737</v>
      </c>
      <c r="U294" s="212" t="s">
        <v>3100</v>
      </c>
      <c r="V294" s="212" t="s">
        <v>4871</v>
      </c>
      <c r="W294" s="219"/>
      <c r="AB294" s="221">
        <f>IF(OR(J294="Fail",ISBLANK(J294)),INDEX('Issue Code Table'!C:C,MATCH(N:N,'Issue Code Table'!A:A,0)),IF(M294="Critical",6,IF(M294="Significant",5,IF(M294="Moderate",3,2))))</f>
        <v>4</v>
      </c>
    </row>
    <row r="295" spans="1:28" s="244" customFormat="1" ht="141.65" customHeight="1" x14ac:dyDescent="0.25">
      <c r="A295" s="223" t="s">
        <v>1451</v>
      </c>
      <c r="B295" s="224" t="s">
        <v>822</v>
      </c>
      <c r="C295" s="224" t="s">
        <v>823</v>
      </c>
      <c r="D295" s="223" t="s">
        <v>176</v>
      </c>
      <c r="E295" s="224" t="s">
        <v>4383</v>
      </c>
      <c r="F295" s="224" t="s">
        <v>3073</v>
      </c>
      <c r="G295" s="224" t="s">
        <v>3095</v>
      </c>
      <c r="H295" s="224" t="s">
        <v>1452</v>
      </c>
      <c r="I295" s="223"/>
      <c r="J295" s="225"/>
      <c r="K295" s="225" t="s">
        <v>1453</v>
      </c>
      <c r="L295" s="227"/>
      <c r="M295" s="224" t="s">
        <v>296</v>
      </c>
      <c r="N295" s="227" t="s">
        <v>826</v>
      </c>
      <c r="O295" s="228" t="s">
        <v>827</v>
      </c>
      <c r="P295" s="229"/>
      <c r="Q295" s="245" t="s">
        <v>3098</v>
      </c>
      <c r="R295" s="245" t="s">
        <v>3097</v>
      </c>
      <c r="S295" s="224" t="s">
        <v>3073</v>
      </c>
      <c r="T295" s="212" t="s">
        <v>3072</v>
      </c>
      <c r="U295" s="224" t="s">
        <v>3096</v>
      </c>
      <c r="V295" s="224" t="s">
        <v>4872</v>
      </c>
      <c r="W295" s="231"/>
      <c r="AB295" s="221">
        <f>IF(OR(J295="Fail",ISBLANK(J295)),INDEX('Issue Code Table'!C:C,MATCH(N:N,'Issue Code Table'!A:A,0)),IF(M295="Critical",6,IF(M295="Significant",5,IF(M295="Moderate",3,2))))</f>
        <v>2</v>
      </c>
    </row>
    <row r="296" spans="1:28" s="244" customFormat="1" ht="141.65" customHeight="1" x14ac:dyDescent="0.25">
      <c r="A296" s="211" t="s">
        <v>1454</v>
      </c>
      <c r="B296" s="212" t="s">
        <v>453</v>
      </c>
      <c r="C296" s="212" t="s">
        <v>4568</v>
      </c>
      <c r="D296" s="211" t="s">
        <v>176</v>
      </c>
      <c r="E296" s="212" t="s">
        <v>4384</v>
      </c>
      <c r="F296" s="212" t="s">
        <v>3078</v>
      </c>
      <c r="G296" s="212" t="s">
        <v>3092</v>
      </c>
      <c r="H296" s="212" t="s">
        <v>1456</v>
      </c>
      <c r="I296" s="211"/>
      <c r="J296" s="213"/>
      <c r="K296" s="213" t="s">
        <v>1457</v>
      </c>
      <c r="L296" s="215"/>
      <c r="M296" s="212" t="s">
        <v>180</v>
      </c>
      <c r="N296" s="215" t="s">
        <v>457</v>
      </c>
      <c r="O296" s="216" t="s">
        <v>458</v>
      </c>
      <c r="P296" s="217"/>
      <c r="Q296" s="241" t="s">
        <v>3091</v>
      </c>
      <c r="R296" s="241" t="s">
        <v>3094</v>
      </c>
      <c r="S296" s="212" t="s">
        <v>3078</v>
      </c>
      <c r="T296" s="212" t="s">
        <v>2737</v>
      </c>
      <c r="U296" s="212" t="s">
        <v>3093</v>
      </c>
      <c r="V296" s="212" t="s">
        <v>4873</v>
      </c>
      <c r="W296" s="219"/>
      <c r="AB296" s="221">
        <f>IF(OR(J296="Fail",ISBLANK(J296)),INDEX('Issue Code Table'!C:C,MATCH(N:N,'Issue Code Table'!A:A,0)),IF(M296="Critical",6,IF(M296="Significant",5,IF(M296="Moderate",3,2))))</f>
        <v>4</v>
      </c>
    </row>
    <row r="297" spans="1:28" s="244" customFormat="1" ht="141.65" customHeight="1" x14ac:dyDescent="0.25">
      <c r="A297" s="223" t="s">
        <v>1458</v>
      </c>
      <c r="B297" s="224" t="s">
        <v>822</v>
      </c>
      <c r="C297" s="224" t="s">
        <v>823</v>
      </c>
      <c r="D297" s="223" t="s">
        <v>176</v>
      </c>
      <c r="E297" s="224" t="s">
        <v>4385</v>
      </c>
      <c r="F297" s="224" t="s">
        <v>3089</v>
      </c>
      <c r="G297" s="224" t="s">
        <v>3087</v>
      </c>
      <c r="H297" s="224" t="s">
        <v>1459</v>
      </c>
      <c r="I297" s="223"/>
      <c r="J297" s="225"/>
      <c r="K297" s="225" t="s">
        <v>1460</v>
      </c>
      <c r="L297" s="227"/>
      <c r="M297" s="224" t="s">
        <v>296</v>
      </c>
      <c r="N297" s="227" t="s">
        <v>826</v>
      </c>
      <c r="O297" s="228" t="s">
        <v>827</v>
      </c>
      <c r="P297" s="229"/>
      <c r="Q297" s="245" t="s">
        <v>3091</v>
      </c>
      <c r="R297" s="245" t="s">
        <v>3090</v>
      </c>
      <c r="S297" s="224" t="s">
        <v>3089</v>
      </c>
      <c r="T297" s="212" t="s">
        <v>3072</v>
      </c>
      <c r="U297" s="224" t="s">
        <v>3088</v>
      </c>
      <c r="V297" s="224" t="s">
        <v>4874</v>
      </c>
      <c r="W297" s="231"/>
      <c r="AB297" s="221">
        <f>IF(OR(J297="Fail",ISBLANK(J297)),INDEX('Issue Code Table'!C:C,MATCH(N:N,'Issue Code Table'!A:A,0)),IF(M297="Critical",6,IF(M297="Significant",5,IF(M297="Moderate",3,2))))</f>
        <v>2</v>
      </c>
    </row>
    <row r="298" spans="1:28" s="244" customFormat="1" ht="141.65" customHeight="1" x14ac:dyDescent="0.25">
      <c r="A298" s="211" t="s">
        <v>1461</v>
      </c>
      <c r="B298" s="212" t="s">
        <v>453</v>
      </c>
      <c r="C298" s="212" t="s">
        <v>4568</v>
      </c>
      <c r="D298" s="211" t="s">
        <v>176</v>
      </c>
      <c r="E298" s="212" t="s">
        <v>4386</v>
      </c>
      <c r="F298" s="212" t="s">
        <v>3078</v>
      </c>
      <c r="G298" s="212" t="s">
        <v>3084</v>
      </c>
      <c r="H298" s="212" t="s">
        <v>1462</v>
      </c>
      <c r="I298" s="211"/>
      <c r="J298" s="213"/>
      <c r="K298" s="213" t="s">
        <v>1463</v>
      </c>
      <c r="L298" s="215"/>
      <c r="M298" s="212" t="s">
        <v>180</v>
      </c>
      <c r="N298" s="215" t="s">
        <v>457</v>
      </c>
      <c r="O298" s="216" t="s">
        <v>458</v>
      </c>
      <c r="P298" s="217"/>
      <c r="Q298" s="241" t="s">
        <v>3083</v>
      </c>
      <c r="R298" s="241" t="s">
        <v>3086</v>
      </c>
      <c r="S298" s="212" t="s">
        <v>3078</v>
      </c>
      <c r="T298" s="212" t="s">
        <v>2737</v>
      </c>
      <c r="U298" s="212" t="s">
        <v>3085</v>
      </c>
      <c r="V298" s="212" t="s">
        <v>4875</v>
      </c>
      <c r="W298" s="219"/>
      <c r="AB298" s="221">
        <f>IF(OR(J298="Fail",ISBLANK(J298)),INDEX('Issue Code Table'!C:C,MATCH(N:N,'Issue Code Table'!A:A,0)),IF(M298="Critical",6,IF(M298="Significant",5,IF(M298="Moderate",3,2))))</f>
        <v>4</v>
      </c>
    </row>
    <row r="299" spans="1:28" s="244" customFormat="1" ht="141.65" customHeight="1" x14ac:dyDescent="0.25">
      <c r="A299" s="223" t="s">
        <v>1464</v>
      </c>
      <c r="B299" s="224" t="s">
        <v>822</v>
      </c>
      <c r="C299" s="224" t="s">
        <v>823</v>
      </c>
      <c r="D299" s="223" t="s">
        <v>176</v>
      </c>
      <c r="E299" s="224" t="s">
        <v>4387</v>
      </c>
      <c r="F299" s="224" t="s">
        <v>3073</v>
      </c>
      <c r="G299" s="224" t="s">
        <v>3080</v>
      </c>
      <c r="H299" s="224" t="s">
        <v>1465</v>
      </c>
      <c r="I299" s="223"/>
      <c r="J299" s="225"/>
      <c r="K299" s="225" t="s">
        <v>1466</v>
      </c>
      <c r="L299" s="227"/>
      <c r="M299" s="224" t="s">
        <v>296</v>
      </c>
      <c r="N299" s="227" t="s">
        <v>826</v>
      </c>
      <c r="O299" s="228" t="s">
        <v>827</v>
      </c>
      <c r="P299" s="229"/>
      <c r="Q299" s="245" t="s">
        <v>3083</v>
      </c>
      <c r="R299" s="245" t="s">
        <v>3082</v>
      </c>
      <c r="S299" s="224" t="s">
        <v>3073</v>
      </c>
      <c r="T299" s="212" t="s">
        <v>3072</v>
      </c>
      <c r="U299" s="224" t="s">
        <v>3081</v>
      </c>
      <c r="V299" s="224" t="s">
        <v>4876</v>
      </c>
      <c r="W299" s="231"/>
      <c r="AB299" s="221">
        <f>IF(OR(J299="Fail",ISBLANK(J299)),INDEX('Issue Code Table'!C:C,MATCH(N:N,'Issue Code Table'!A:A,0)),IF(M299="Critical",6,IF(M299="Significant",5,IF(M299="Moderate",3,2))))</f>
        <v>2</v>
      </c>
    </row>
    <row r="300" spans="1:28" s="244" customFormat="1" ht="141.65" customHeight="1" x14ac:dyDescent="0.25">
      <c r="A300" s="211" t="s">
        <v>1467</v>
      </c>
      <c r="B300" s="254" t="s">
        <v>453</v>
      </c>
      <c r="C300" s="254" t="s">
        <v>4568</v>
      </c>
      <c r="D300" s="211" t="s">
        <v>176</v>
      </c>
      <c r="E300" s="212" t="s">
        <v>4388</v>
      </c>
      <c r="F300" s="212" t="s">
        <v>3078</v>
      </c>
      <c r="G300" s="212" t="s">
        <v>3076</v>
      </c>
      <c r="H300" s="212" t="s">
        <v>1468</v>
      </c>
      <c r="I300" s="211"/>
      <c r="J300" s="213"/>
      <c r="K300" s="213" t="s">
        <v>1469</v>
      </c>
      <c r="L300" s="215"/>
      <c r="M300" s="212" t="s">
        <v>180</v>
      </c>
      <c r="N300" s="215" t="s">
        <v>457</v>
      </c>
      <c r="O300" s="216" t="s">
        <v>458</v>
      </c>
      <c r="P300" s="217"/>
      <c r="Q300" s="241" t="s">
        <v>3075</v>
      </c>
      <c r="R300" s="241" t="s">
        <v>3079</v>
      </c>
      <c r="S300" s="212" t="s">
        <v>3078</v>
      </c>
      <c r="T300" s="212" t="s">
        <v>2737</v>
      </c>
      <c r="U300" s="212" t="s">
        <v>3077</v>
      </c>
      <c r="V300" s="212" t="s">
        <v>4877</v>
      </c>
      <c r="W300" s="219"/>
      <c r="AB300" s="221">
        <f>IF(OR(J300="Fail",ISBLANK(J300)),INDEX('Issue Code Table'!C:C,MATCH(N:N,'Issue Code Table'!A:A,0)),IF(M300="Critical",6,IF(M300="Significant",5,IF(M300="Moderate",3,2))))</f>
        <v>4</v>
      </c>
    </row>
    <row r="301" spans="1:28" s="244" customFormat="1" ht="141.65" customHeight="1" x14ac:dyDescent="0.25">
      <c r="A301" s="223" t="s">
        <v>1470</v>
      </c>
      <c r="B301" s="224" t="s">
        <v>822</v>
      </c>
      <c r="C301" s="224" t="s">
        <v>823</v>
      </c>
      <c r="D301" s="223" t="s">
        <v>176</v>
      </c>
      <c r="E301" s="224" t="s">
        <v>4389</v>
      </c>
      <c r="F301" s="224" t="s">
        <v>3073</v>
      </c>
      <c r="G301" s="224" t="s">
        <v>3070</v>
      </c>
      <c r="H301" s="224" t="s">
        <v>1471</v>
      </c>
      <c r="I301" s="223"/>
      <c r="J301" s="225"/>
      <c r="K301" s="225" t="s">
        <v>1472</v>
      </c>
      <c r="L301" s="227"/>
      <c r="M301" s="224" t="s">
        <v>296</v>
      </c>
      <c r="N301" s="227" t="s">
        <v>826</v>
      </c>
      <c r="O301" s="228" t="s">
        <v>827</v>
      </c>
      <c r="P301" s="229"/>
      <c r="Q301" s="245" t="s">
        <v>3075</v>
      </c>
      <c r="R301" s="245" t="s">
        <v>3074</v>
      </c>
      <c r="S301" s="224" t="s">
        <v>3073</v>
      </c>
      <c r="T301" s="212" t="s">
        <v>3072</v>
      </c>
      <c r="U301" s="224" t="s">
        <v>3071</v>
      </c>
      <c r="V301" s="224" t="s">
        <v>4878</v>
      </c>
      <c r="W301" s="231"/>
      <c r="AB301" s="221">
        <f>IF(OR(J301="Fail",ISBLANK(J301)),INDEX('Issue Code Table'!C:C,MATCH(N:N,'Issue Code Table'!A:A,0)),IF(M301="Critical",6,IF(M301="Significant",5,IF(M301="Moderate",3,2))))</f>
        <v>2</v>
      </c>
    </row>
    <row r="302" spans="1:28" s="244" customFormat="1" ht="141.65" customHeight="1" x14ac:dyDescent="0.25">
      <c r="A302" s="211" t="s">
        <v>1473</v>
      </c>
      <c r="B302" s="212" t="s">
        <v>812</v>
      </c>
      <c r="C302" s="212" t="s">
        <v>813</v>
      </c>
      <c r="D302" s="211" t="s">
        <v>176</v>
      </c>
      <c r="E302" s="212" t="s">
        <v>4390</v>
      </c>
      <c r="F302" s="212" t="s">
        <v>3068</v>
      </c>
      <c r="G302" s="212" t="s">
        <v>3066</v>
      </c>
      <c r="H302" s="212" t="s">
        <v>1474</v>
      </c>
      <c r="I302" s="211"/>
      <c r="J302" s="213"/>
      <c r="K302" s="213" t="s">
        <v>1475</v>
      </c>
      <c r="L302" s="215"/>
      <c r="M302" s="212" t="s">
        <v>143</v>
      </c>
      <c r="N302" s="215" t="s">
        <v>1476</v>
      </c>
      <c r="O302" s="216" t="s">
        <v>1477</v>
      </c>
      <c r="P302" s="217"/>
      <c r="Q302" s="241" t="s">
        <v>3061</v>
      </c>
      <c r="R302" s="241" t="s">
        <v>3069</v>
      </c>
      <c r="S302" s="212" t="s">
        <v>3068</v>
      </c>
      <c r="T302" s="212" t="s">
        <v>2737</v>
      </c>
      <c r="U302" s="212" t="s">
        <v>3067</v>
      </c>
      <c r="V302" s="212" t="s">
        <v>4879</v>
      </c>
      <c r="W302" s="219" t="s">
        <v>191</v>
      </c>
      <c r="AB302" s="221">
        <f>IF(OR(J302="Fail",ISBLANK(J302)),INDEX('Issue Code Table'!C:C,MATCH(N:N,'Issue Code Table'!A:A,0)),IF(M302="Critical",6,IF(M302="Significant",5,IF(M302="Moderate",3,2))))</f>
        <v>5</v>
      </c>
    </row>
    <row r="303" spans="1:28" s="244" customFormat="1" ht="141.65" customHeight="1" x14ac:dyDescent="0.25">
      <c r="A303" s="223" t="s">
        <v>1478</v>
      </c>
      <c r="B303" s="224" t="s">
        <v>258</v>
      </c>
      <c r="C303" s="224" t="s">
        <v>259</v>
      </c>
      <c r="D303" s="223" t="s">
        <v>176</v>
      </c>
      <c r="E303" s="224" t="s">
        <v>4391</v>
      </c>
      <c r="F303" s="224" t="s">
        <v>3064</v>
      </c>
      <c r="G303" s="224" t="s">
        <v>3062</v>
      </c>
      <c r="H303" s="224" t="s">
        <v>1479</v>
      </c>
      <c r="I303" s="223"/>
      <c r="J303" s="225"/>
      <c r="K303" s="225" t="s">
        <v>1480</v>
      </c>
      <c r="L303" s="227"/>
      <c r="M303" s="224" t="s">
        <v>143</v>
      </c>
      <c r="N303" s="227" t="s">
        <v>1476</v>
      </c>
      <c r="O303" s="228" t="s">
        <v>1477</v>
      </c>
      <c r="P303" s="229"/>
      <c r="Q303" s="245" t="s">
        <v>3061</v>
      </c>
      <c r="R303" s="245" t="s">
        <v>3065</v>
      </c>
      <c r="S303" s="224" t="s">
        <v>3064</v>
      </c>
      <c r="T303" s="212" t="s">
        <v>2737</v>
      </c>
      <c r="U303" s="224" t="s">
        <v>3063</v>
      </c>
      <c r="V303" s="224" t="s">
        <v>4880</v>
      </c>
      <c r="W303" s="231" t="s">
        <v>191</v>
      </c>
      <c r="AB303" s="221">
        <f>IF(OR(J303="Fail",ISBLANK(J303)),INDEX('Issue Code Table'!C:C,MATCH(N:N,'Issue Code Table'!A:A,0)),IF(M303="Critical",6,IF(M303="Significant",5,IF(M303="Moderate",3,2))))</f>
        <v>5</v>
      </c>
    </row>
    <row r="304" spans="1:28" s="244" customFormat="1" ht="141.65" customHeight="1" x14ac:dyDescent="0.25">
      <c r="A304" s="211" t="s">
        <v>1481</v>
      </c>
      <c r="B304" s="212" t="s">
        <v>812</v>
      </c>
      <c r="C304" s="212" t="s">
        <v>813</v>
      </c>
      <c r="D304" s="211" t="s">
        <v>176</v>
      </c>
      <c r="E304" s="212" t="s">
        <v>4392</v>
      </c>
      <c r="F304" s="212" t="s">
        <v>3059</v>
      </c>
      <c r="G304" s="212" t="s">
        <v>3057</v>
      </c>
      <c r="H304" s="212" t="s">
        <v>1482</v>
      </c>
      <c r="I304" s="211"/>
      <c r="J304" s="213"/>
      <c r="K304" s="213" t="s">
        <v>1483</v>
      </c>
      <c r="L304" s="215"/>
      <c r="M304" s="212" t="s">
        <v>143</v>
      </c>
      <c r="N304" s="215" t="s">
        <v>428</v>
      </c>
      <c r="O304" s="216" t="s">
        <v>429</v>
      </c>
      <c r="P304" s="217"/>
      <c r="Q304" s="241" t="s">
        <v>3061</v>
      </c>
      <c r="R304" s="241" t="s">
        <v>3060</v>
      </c>
      <c r="S304" s="212" t="s">
        <v>3059</v>
      </c>
      <c r="T304" s="212" t="s">
        <v>2737</v>
      </c>
      <c r="U304" s="212" t="s">
        <v>3058</v>
      </c>
      <c r="V304" s="212" t="s">
        <v>4881</v>
      </c>
      <c r="W304" s="219" t="s">
        <v>191</v>
      </c>
      <c r="AB304" s="221">
        <f>IF(OR(J304="Fail",ISBLANK(J304)),INDEX('Issue Code Table'!C:C,MATCH(N:N,'Issue Code Table'!A:A,0)),IF(M304="Critical",6,IF(M304="Significant",5,IF(M304="Moderate",3,2))))</f>
        <v>5</v>
      </c>
    </row>
    <row r="305" spans="1:28" s="244" customFormat="1" ht="141.65" customHeight="1" x14ac:dyDescent="0.25">
      <c r="A305" s="223" t="s">
        <v>1486</v>
      </c>
      <c r="B305" s="224" t="s">
        <v>812</v>
      </c>
      <c r="C305" s="224" t="s">
        <v>813</v>
      </c>
      <c r="D305" s="223" t="s">
        <v>176</v>
      </c>
      <c r="E305" s="224" t="s">
        <v>4393</v>
      </c>
      <c r="F305" s="224" t="s">
        <v>3055</v>
      </c>
      <c r="G305" s="224" t="s">
        <v>3052</v>
      </c>
      <c r="H305" s="224" t="s">
        <v>1487</v>
      </c>
      <c r="I305" s="223"/>
      <c r="J305" s="225"/>
      <c r="K305" s="225" t="s">
        <v>1488</v>
      </c>
      <c r="L305" s="227"/>
      <c r="M305" s="224" t="s">
        <v>143</v>
      </c>
      <c r="N305" s="227" t="s">
        <v>428</v>
      </c>
      <c r="O305" s="228" t="s">
        <v>429</v>
      </c>
      <c r="P305" s="229"/>
      <c r="Q305" s="245" t="s">
        <v>1489</v>
      </c>
      <c r="R305" s="245" t="s">
        <v>3056</v>
      </c>
      <c r="S305" s="224" t="s">
        <v>3055</v>
      </c>
      <c r="T305" s="212" t="s">
        <v>3054</v>
      </c>
      <c r="U305" s="224" t="s">
        <v>3053</v>
      </c>
      <c r="V305" s="224" t="s">
        <v>4882</v>
      </c>
      <c r="W305" s="231" t="s">
        <v>191</v>
      </c>
      <c r="AB305" s="221">
        <f>IF(OR(J305="Fail",ISBLANK(J305)),INDEX('Issue Code Table'!C:C,MATCH(N:N,'Issue Code Table'!A:A,0)),IF(M305="Critical",6,IF(M305="Significant",5,IF(M305="Moderate",3,2))))</f>
        <v>5</v>
      </c>
    </row>
    <row r="306" spans="1:28" s="244" customFormat="1" ht="141.65" customHeight="1" x14ac:dyDescent="0.25">
      <c r="A306" s="211" t="s">
        <v>1490</v>
      </c>
      <c r="B306" s="212" t="s">
        <v>4484</v>
      </c>
      <c r="C306" s="212" t="s">
        <v>4485</v>
      </c>
      <c r="D306" s="211" t="s">
        <v>176</v>
      </c>
      <c r="E306" s="212" t="s">
        <v>4394</v>
      </c>
      <c r="F306" s="212" t="s">
        <v>3049</v>
      </c>
      <c r="G306" s="212" t="s">
        <v>3046</v>
      </c>
      <c r="H306" s="212" t="s">
        <v>1491</v>
      </c>
      <c r="I306" s="232"/>
      <c r="J306" s="213"/>
      <c r="K306" s="213" t="s">
        <v>1492</v>
      </c>
      <c r="L306" s="263"/>
      <c r="M306" s="212" t="s">
        <v>180</v>
      </c>
      <c r="N306" s="215" t="s">
        <v>417</v>
      </c>
      <c r="O306" s="216" t="s">
        <v>418</v>
      </c>
      <c r="P306" s="217"/>
      <c r="Q306" s="241" t="s">
        <v>3051</v>
      </c>
      <c r="R306" s="241" t="s">
        <v>3050</v>
      </c>
      <c r="S306" s="212" t="s">
        <v>3049</v>
      </c>
      <c r="T306" s="212" t="s">
        <v>3048</v>
      </c>
      <c r="U306" s="212" t="s">
        <v>3047</v>
      </c>
      <c r="V306" s="212" t="s">
        <v>4883</v>
      </c>
      <c r="W306" s="219"/>
      <c r="AB306" s="221">
        <f>IF(OR(J306="Fail",ISBLANK(J306)),INDEX('Issue Code Table'!C:C,MATCH(N:N,'Issue Code Table'!A:A,0)),IF(M306="Critical",6,IF(M306="Significant",5,IF(M306="Moderate",3,2))))</f>
        <v>4</v>
      </c>
    </row>
    <row r="307" spans="1:28" s="244" customFormat="1" ht="141.65" customHeight="1" x14ac:dyDescent="0.25">
      <c r="A307" s="261" t="s">
        <v>4561</v>
      </c>
      <c r="B307" s="224" t="s">
        <v>4477</v>
      </c>
      <c r="C307" s="224" t="s">
        <v>4478</v>
      </c>
      <c r="D307" s="223" t="s">
        <v>176</v>
      </c>
      <c r="E307" s="224" t="s">
        <v>4395</v>
      </c>
      <c r="F307" s="224" t="s">
        <v>3013</v>
      </c>
      <c r="G307" s="224" t="s">
        <v>3010</v>
      </c>
      <c r="H307" s="224" t="s">
        <v>4505</v>
      </c>
      <c r="I307" s="237"/>
      <c r="J307" s="225"/>
      <c r="K307" s="225" t="s">
        <v>4522</v>
      </c>
      <c r="L307" s="260"/>
      <c r="M307" s="224" t="s">
        <v>180</v>
      </c>
      <c r="N307" s="227" t="s">
        <v>428</v>
      </c>
      <c r="O307" s="228" t="s">
        <v>429</v>
      </c>
      <c r="P307" s="229"/>
      <c r="Q307" s="245" t="s">
        <v>3015</v>
      </c>
      <c r="R307" s="245" t="s">
        <v>3014</v>
      </c>
      <c r="S307" s="224" t="s">
        <v>3013</v>
      </c>
      <c r="T307" s="212" t="s">
        <v>3012</v>
      </c>
      <c r="U307" s="224" t="s">
        <v>3011</v>
      </c>
      <c r="V307" s="224" t="s">
        <v>4884</v>
      </c>
      <c r="W307" s="231"/>
      <c r="AB307" s="221"/>
    </row>
    <row r="308" spans="1:28" s="244" customFormat="1" ht="141.65" customHeight="1" x14ac:dyDescent="0.25">
      <c r="A308" s="261" t="s">
        <v>4562</v>
      </c>
      <c r="B308" s="224" t="s">
        <v>4486</v>
      </c>
      <c r="C308" s="224" t="s">
        <v>4487</v>
      </c>
      <c r="D308" s="223" t="s">
        <v>176</v>
      </c>
      <c r="E308" s="224" t="s">
        <v>4397</v>
      </c>
      <c r="F308" s="224" t="s">
        <v>2980</v>
      </c>
      <c r="G308" s="224" t="s">
        <v>2977</v>
      </c>
      <c r="H308" s="224" t="s">
        <v>4506</v>
      </c>
      <c r="I308" s="237"/>
      <c r="J308" s="225"/>
      <c r="K308" s="225" t="s">
        <v>4523</v>
      </c>
      <c r="L308" s="260"/>
      <c r="M308" s="224" t="s">
        <v>143</v>
      </c>
      <c r="N308" s="227" t="s">
        <v>428</v>
      </c>
      <c r="O308" s="228" t="s">
        <v>429</v>
      </c>
      <c r="P308" s="229"/>
      <c r="Q308" s="245" t="s">
        <v>2982</v>
      </c>
      <c r="R308" s="245" t="s">
        <v>2981</v>
      </c>
      <c r="S308" s="224" t="s">
        <v>2980</v>
      </c>
      <c r="T308" s="212" t="s">
        <v>2979</v>
      </c>
      <c r="U308" s="224" t="s">
        <v>2978</v>
      </c>
      <c r="V308" s="224" t="s">
        <v>4885</v>
      </c>
      <c r="W308" s="231" t="s">
        <v>191</v>
      </c>
      <c r="AB308" s="221">
        <f>IF(OR(J308="Fail",ISBLANK(J308)),INDEX('Issue Code Table'!C:C,MATCH(N:N,'Issue Code Table'!A:A,0)),IF(M308="Critical",6,IF(M308="Significant",5,IF(M308="Moderate",3,2))))</f>
        <v>5</v>
      </c>
    </row>
    <row r="309" spans="1:28" s="244" customFormat="1" ht="141.65" customHeight="1" x14ac:dyDescent="0.25">
      <c r="A309" s="211" t="s">
        <v>1494</v>
      </c>
      <c r="B309" s="212" t="s">
        <v>258</v>
      </c>
      <c r="C309" s="212" t="s">
        <v>259</v>
      </c>
      <c r="D309" s="211" t="s">
        <v>176</v>
      </c>
      <c r="E309" s="212" t="s">
        <v>4398</v>
      </c>
      <c r="F309" s="212" t="s">
        <v>3044</v>
      </c>
      <c r="G309" s="212" t="s">
        <v>3041</v>
      </c>
      <c r="H309" s="212" t="s">
        <v>1495</v>
      </c>
      <c r="I309" s="232"/>
      <c r="J309" s="213"/>
      <c r="K309" s="213" t="s">
        <v>1496</v>
      </c>
      <c r="L309" s="263"/>
      <c r="M309" s="212" t="s">
        <v>143</v>
      </c>
      <c r="N309" s="215" t="s">
        <v>428</v>
      </c>
      <c r="O309" s="216" t="s">
        <v>429</v>
      </c>
      <c r="P309" s="217"/>
      <c r="Q309" s="241" t="s">
        <v>1493</v>
      </c>
      <c r="R309" s="241" t="s">
        <v>3045</v>
      </c>
      <c r="S309" s="212" t="s">
        <v>3044</v>
      </c>
      <c r="T309" s="212" t="s">
        <v>3043</v>
      </c>
      <c r="U309" s="212" t="s">
        <v>3042</v>
      </c>
      <c r="V309" s="212" t="s">
        <v>4886</v>
      </c>
      <c r="W309" s="219" t="s">
        <v>191</v>
      </c>
      <c r="AB309" s="221">
        <f>IF(OR(J309="Fail",ISBLANK(J309)),INDEX('Issue Code Table'!C:C,MATCH(N:N,'Issue Code Table'!A:A,0)),IF(M309="Critical",6,IF(M309="Significant",5,IF(M309="Moderate",3,2))))</f>
        <v>5</v>
      </c>
    </row>
    <row r="310" spans="1:28" s="244" customFormat="1" ht="141.65" customHeight="1" x14ac:dyDescent="0.25">
      <c r="A310" s="223" t="s">
        <v>1497</v>
      </c>
      <c r="B310" s="224" t="s">
        <v>4486</v>
      </c>
      <c r="C310" s="224" t="s">
        <v>4487</v>
      </c>
      <c r="D310" s="223" t="s">
        <v>176</v>
      </c>
      <c r="E310" s="224" t="s">
        <v>4399</v>
      </c>
      <c r="F310" s="224" t="s">
        <v>3039</v>
      </c>
      <c r="G310" s="224" t="s">
        <v>3037</v>
      </c>
      <c r="H310" s="224" t="s">
        <v>1498</v>
      </c>
      <c r="I310" s="237"/>
      <c r="J310" s="225"/>
      <c r="K310" s="225" t="s">
        <v>1499</v>
      </c>
      <c r="L310" s="260"/>
      <c r="M310" s="224" t="s">
        <v>143</v>
      </c>
      <c r="N310" s="227" t="s">
        <v>428</v>
      </c>
      <c r="O310" s="228" t="s">
        <v>429</v>
      </c>
      <c r="P310" s="229"/>
      <c r="Q310" s="245" t="s">
        <v>1493</v>
      </c>
      <c r="R310" s="245" t="s">
        <v>3040</v>
      </c>
      <c r="S310" s="224" t="s">
        <v>3039</v>
      </c>
      <c r="T310" s="212" t="s">
        <v>2737</v>
      </c>
      <c r="U310" s="224" t="s">
        <v>3038</v>
      </c>
      <c r="V310" s="224" t="s">
        <v>4887</v>
      </c>
      <c r="W310" s="231" t="s">
        <v>191</v>
      </c>
      <c r="AB310" s="221">
        <f>IF(OR(J310="Fail",ISBLANK(J310)),INDEX('Issue Code Table'!C:C,MATCH(N:N,'Issue Code Table'!A:A,0)),IF(M310="Critical",6,IF(M310="Significant",5,IF(M310="Moderate",3,2))))</f>
        <v>5</v>
      </c>
    </row>
    <row r="311" spans="1:28" s="244" customFormat="1" ht="141.65" customHeight="1" x14ac:dyDescent="0.25">
      <c r="A311" s="211" t="s">
        <v>1500</v>
      </c>
      <c r="B311" s="212" t="s">
        <v>258</v>
      </c>
      <c r="C311" s="212" t="s">
        <v>259</v>
      </c>
      <c r="D311" s="211" t="s">
        <v>176</v>
      </c>
      <c r="E311" s="212" t="s">
        <v>4400</v>
      </c>
      <c r="F311" s="212" t="s">
        <v>3034</v>
      </c>
      <c r="G311" s="212" t="s">
        <v>3032</v>
      </c>
      <c r="H311" s="212" t="s">
        <v>1501</v>
      </c>
      <c r="I311" s="232"/>
      <c r="J311" s="213"/>
      <c r="K311" s="213" t="s">
        <v>1502</v>
      </c>
      <c r="L311" s="263"/>
      <c r="M311" s="212" t="s">
        <v>143</v>
      </c>
      <c r="N311" s="215" t="s">
        <v>428</v>
      </c>
      <c r="O311" s="216" t="s">
        <v>429</v>
      </c>
      <c r="P311" s="217"/>
      <c r="Q311" s="241" t="s">
        <v>3036</v>
      </c>
      <c r="R311" s="241" t="s">
        <v>3035</v>
      </c>
      <c r="S311" s="212" t="s">
        <v>3034</v>
      </c>
      <c r="T311" s="212" t="s">
        <v>2737</v>
      </c>
      <c r="U311" s="212" t="s">
        <v>3033</v>
      </c>
      <c r="V311" s="212" t="s">
        <v>4888</v>
      </c>
      <c r="W311" s="219" t="s">
        <v>191</v>
      </c>
      <c r="AB311" s="221">
        <f>IF(OR(J311="Fail",ISBLANK(J311)),INDEX('Issue Code Table'!C:C,MATCH(N:N,'Issue Code Table'!A:A,0)),IF(M311="Critical",6,IF(M311="Significant",5,IF(M311="Moderate",3,2))))</f>
        <v>5</v>
      </c>
    </row>
    <row r="312" spans="1:28" s="244" customFormat="1" ht="141.65" customHeight="1" x14ac:dyDescent="0.25">
      <c r="A312" s="223" t="s">
        <v>1503</v>
      </c>
      <c r="B312" s="224" t="s">
        <v>4486</v>
      </c>
      <c r="C312" s="224" t="s">
        <v>4487</v>
      </c>
      <c r="D312" s="223" t="s">
        <v>176</v>
      </c>
      <c r="E312" s="224" t="s">
        <v>4401</v>
      </c>
      <c r="F312" s="224" t="s">
        <v>3030</v>
      </c>
      <c r="G312" s="224" t="s">
        <v>3028</v>
      </c>
      <c r="H312" s="224" t="s">
        <v>1504</v>
      </c>
      <c r="I312" s="237"/>
      <c r="J312" s="225"/>
      <c r="K312" s="225" t="s">
        <v>1505</v>
      </c>
      <c r="L312" s="260"/>
      <c r="M312" s="224" t="s">
        <v>143</v>
      </c>
      <c r="N312" s="227" t="s">
        <v>428</v>
      </c>
      <c r="O312" s="228" t="s">
        <v>429</v>
      </c>
      <c r="P312" s="229"/>
      <c r="Q312" s="245" t="s">
        <v>3027</v>
      </c>
      <c r="R312" s="245" t="s">
        <v>3031</v>
      </c>
      <c r="S312" s="224" t="s">
        <v>3030</v>
      </c>
      <c r="T312" s="212" t="s">
        <v>3024</v>
      </c>
      <c r="U312" s="224" t="s">
        <v>3029</v>
      </c>
      <c r="V312" s="224" t="s">
        <v>4889</v>
      </c>
      <c r="W312" s="231" t="s">
        <v>191</v>
      </c>
      <c r="AB312" s="221">
        <f>IF(OR(J312="Fail",ISBLANK(J312)),INDEX('Issue Code Table'!C:C,MATCH(N:N,'Issue Code Table'!A:A,0)),IF(M312="Critical",6,IF(M312="Significant",5,IF(M312="Moderate",3,2))))</f>
        <v>5</v>
      </c>
    </row>
    <row r="313" spans="1:28" s="244" customFormat="1" ht="141.65" customHeight="1" x14ac:dyDescent="0.25">
      <c r="A313" s="211" t="s">
        <v>1506</v>
      </c>
      <c r="B313" s="212" t="s">
        <v>4486</v>
      </c>
      <c r="C313" s="212" t="s">
        <v>4487</v>
      </c>
      <c r="D313" s="211" t="s">
        <v>176</v>
      </c>
      <c r="E313" s="212" t="s">
        <v>4402</v>
      </c>
      <c r="F313" s="212" t="s">
        <v>3025</v>
      </c>
      <c r="G313" s="212" t="s">
        <v>3022</v>
      </c>
      <c r="H313" s="212" t="s">
        <v>1507</v>
      </c>
      <c r="I313" s="232"/>
      <c r="J313" s="213"/>
      <c r="K313" s="213" t="s">
        <v>1508</v>
      </c>
      <c r="L313" s="263"/>
      <c r="M313" s="212" t="s">
        <v>143</v>
      </c>
      <c r="N313" s="215" t="s">
        <v>428</v>
      </c>
      <c r="O313" s="216" t="s">
        <v>429</v>
      </c>
      <c r="P313" s="217"/>
      <c r="Q313" s="241" t="s">
        <v>3027</v>
      </c>
      <c r="R313" s="241" t="s">
        <v>3026</v>
      </c>
      <c r="S313" s="212" t="s">
        <v>3025</v>
      </c>
      <c r="T313" s="212" t="s">
        <v>3024</v>
      </c>
      <c r="U313" s="212" t="s">
        <v>3023</v>
      </c>
      <c r="V313" s="212" t="s">
        <v>4890</v>
      </c>
      <c r="W313" s="219" t="s">
        <v>191</v>
      </c>
      <c r="AB313" s="221">
        <f>IF(OR(J313="Fail",ISBLANK(J313)),INDEX('Issue Code Table'!C:C,MATCH(N:N,'Issue Code Table'!A:A,0)),IF(M313="Critical",6,IF(M313="Significant",5,IF(M313="Moderate",3,2))))</f>
        <v>5</v>
      </c>
    </row>
    <row r="314" spans="1:28" s="244" customFormat="1" ht="141.65" customHeight="1" x14ac:dyDescent="0.25">
      <c r="A314" s="223" t="s">
        <v>1509</v>
      </c>
      <c r="B314" s="224" t="s">
        <v>4486</v>
      </c>
      <c r="C314" s="224" t="s">
        <v>4487</v>
      </c>
      <c r="D314" s="223" t="s">
        <v>176</v>
      </c>
      <c r="E314" s="224" t="s">
        <v>4403</v>
      </c>
      <c r="F314" s="224" t="s">
        <v>3019</v>
      </c>
      <c r="G314" s="224" t="s">
        <v>3016</v>
      </c>
      <c r="H314" s="224" t="s">
        <v>1510</v>
      </c>
      <c r="I314" s="237"/>
      <c r="J314" s="225"/>
      <c r="K314" s="225" t="s">
        <v>1511</v>
      </c>
      <c r="L314" s="260"/>
      <c r="M314" s="224" t="s">
        <v>180</v>
      </c>
      <c r="N314" s="227" t="s">
        <v>266</v>
      </c>
      <c r="O314" s="228" t="s">
        <v>267</v>
      </c>
      <c r="P314" s="229"/>
      <c r="Q314" s="245" t="s">
        <v>3021</v>
      </c>
      <c r="R314" s="245" t="s">
        <v>3020</v>
      </c>
      <c r="S314" s="224" t="s">
        <v>3019</v>
      </c>
      <c r="T314" s="212" t="s">
        <v>3018</v>
      </c>
      <c r="U314" s="224" t="s">
        <v>3017</v>
      </c>
      <c r="V314" s="224" t="s">
        <v>4891</v>
      </c>
      <c r="W314" s="231"/>
      <c r="AB314" s="221">
        <f>IF(OR(J314="Fail",ISBLANK(J314)),INDEX('Issue Code Table'!C:C,MATCH(N:N,'Issue Code Table'!A:A,0)),IF(M314="Critical",6,IF(M314="Significant",5,IF(M314="Moderate",3,2))))</f>
        <v>4</v>
      </c>
    </row>
    <row r="315" spans="1:28" s="244" customFormat="1" ht="141.65" customHeight="1" x14ac:dyDescent="0.25">
      <c r="A315" s="211" t="s">
        <v>1512</v>
      </c>
      <c r="B315" s="212" t="s">
        <v>4486</v>
      </c>
      <c r="C315" s="212" t="s">
        <v>4487</v>
      </c>
      <c r="D315" s="211" t="s">
        <v>176</v>
      </c>
      <c r="E315" s="212" t="s">
        <v>4404</v>
      </c>
      <c r="F315" s="212" t="s">
        <v>3008</v>
      </c>
      <c r="G315" s="212" t="s">
        <v>3006</v>
      </c>
      <c r="H315" s="212" t="s">
        <v>1513</v>
      </c>
      <c r="I315" s="232"/>
      <c r="J315" s="213"/>
      <c r="K315" s="213" t="s">
        <v>1514</v>
      </c>
      <c r="L315" s="263"/>
      <c r="M315" s="212" t="s">
        <v>143</v>
      </c>
      <c r="N315" s="215" t="s">
        <v>428</v>
      </c>
      <c r="O315" s="216" t="s">
        <v>429</v>
      </c>
      <c r="P315" s="217"/>
      <c r="Q315" s="241" t="s">
        <v>2997</v>
      </c>
      <c r="R315" s="241" t="s">
        <v>3009</v>
      </c>
      <c r="S315" s="212" t="s">
        <v>3008</v>
      </c>
      <c r="T315" s="212" t="s">
        <v>2737</v>
      </c>
      <c r="U315" s="212" t="s">
        <v>3007</v>
      </c>
      <c r="V315" s="212" t="s">
        <v>4892</v>
      </c>
      <c r="W315" s="219" t="s">
        <v>191</v>
      </c>
      <c r="AB315" s="221">
        <f>IF(OR(J315="Fail",ISBLANK(J315)),INDEX('Issue Code Table'!C:C,MATCH(N:N,'Issue Code Table'!A:A,0)),IF(M315="Critical",6,IF(M315="Significant",5,IF(M315="Moderate",3,2))))</f>
        <v>5</v>
      </c>
    </row>
    <row r="316" spans="1:28" s="244" customFormat="1" ht="141.65" customHeight="1" x14ac:dyDescent="0.25">
      <c r="A316" s="223" t="s">
        <v>1515</v>
      </c>
      <c r="B316" s="224" t="s">
        <v>4486</v>
      </c>
      <c r="C316" s="224" t="s">
        <v>4487</v>
      </c>
      <c r="D316" s="223" t="s">
        <v>176</v>
      </c>
      <c r="E316" s="224" t="s">
        <v>4405</v>
      </c>
      <c r="F316" s="224" t="s">
        <v>3004</v>
      </c>
      <c r="G316" s="224" t="s">
        <v>3002</v>
      </c>
      <c r="H316" s="224" t="s">
        <v>1516</v>
      </c>
      <c r="I316" s="237"/>
      <c r="J316" s="225"/>
      <c r="K316" s="225" t="s">
        <v>1517</v>
      </c>
      <c r="L316" s="260"/>
      <c r="M316" s="224" t="s">
        <v>143</v>
      </c>
      <c r="N316" s="227" t="s">
        <v>428</v>
      </c>
      <c r="O316" s="228" t="s">
        <v>429</v>
      </c>
      <c r="P316" s="229"/>
      <c r="Q316" s="245" t="s">
        <v>2997</v>
      </c>
      <c r="R316" s="245" t="s">
        <v>3005</v>
      </c>
      <c r="S316" s="224" t="s">
        <v>3004</v>
      </c>
      <c r="T316" s="212" t="s">
        <v>2737</v>
      </c>
      <c r="U316" s="224" t="s">
        <v>3003</v>
      </c>
      <c r="V316" s="224" t="s">
        <v>4893</v>
      </c>
      <c r="W316" s="231" t="s">
        <v>191</v>
      </c>
      <c r="AB316" s="221">
        <f>IF(OR(J316="Fail",ISBLANK(J316)),INDEX('Issue Code Table'!C:C,MATCH(N:N,'Issue Code Table'!A:A,0)),IF(M316="Critical",6,IF(M316="Significant",5,IF(M316="Moderate",3,2))))</f>
        <v>5</v>
      </c>
    </row>
    <row r="317" spans="1:28" s="244" customFormat="1" ht="141.65" customHeight="1" x14ac:dyDescent="0.25">
      <c r="A317" s="211" t="s">
        <v>1518</v>
      </c>
      <c r="B317" s="212" t="s">
        <v>4486</v>
      </c>
      <c r="C317" s="212" t="s">
        <v>4487</v>
      </c>
      <c r="D317" s="211" t="s">
        <v>176</v>
      </c>
      <c r="E317" s="212" t="s">
        <v>4396</v>
      </c>
      <c r="F317" s="212" t="s">
        <v>3000</v>
      </c>
      <c r="G317" s="212" t="s">
        <v>2998</v>
      </c>
      <c r="H317" s="212" t="s">
        <v>1519</v>
      </c>
      <c r="I317" s="232"/>
      <c r="J317" s="213"/>
      <c r="K317" s="213" t="s">
        <v>1520</v>
      </c>
      <c r="L317" s="263"/>
      <c r="M317" s="212" t="s">
        <v>143</v>
      </c>
      <c r="N317" s="215" t="s">
        <v>428</v>
      </c>
      <c r="O317" s="216" t="s">
        <v>429</v>
      </c>
      <c r="P317" s="217"/>
      <c r="Q317" s="241" t="s">
        <v>2997</v>
      </c>
      <c r="R317" s="241" t="s">
        <v>3001</v>
      </c>
      <c r="S317" s="212" t="s">
        <v>3000</v>
      </c>
      <c r="T317" s="212" t="s">
        <v>2737</v>
      </c>
      <c r="U317" s="212" t="s">
        <v>2999</v>
      </c>
      <c r="V317" s="212" t="s">
        <v>4894</v>
      </c>
      <c r="W317" s="219" t="s">
        <v>191</v>
      </c>
      <c r="AB317" s="221">
        <f>IF(OR(J317="Fail",ISBLANK(J317)),INDEX('Issue Code Table'!C:C,MATCH(N:N,'Issue Code Table'!A:A,0)),IF(M317="Critical",6,IF(M317="Significant",5,IF(M317="Moderate",3,2))))</f>
        <v>5</v>
      </c>
    </row>
    <row r="318" spans="1:28" s="244" customFormat="1" ht="141.65" customHeight="1" x14ac:dyDescent="0.25">
      <c r="A318" s="223" t="s">
        <v>1521</v>
      </c>
      <c r="B318" s="224" t="s">
        <v>4486</v>
      </c>
      <c r="C318" s="224" t="s">
        <v>4487</v>
      </c>
      <c r="D318" s="223" t="s">
        <v>176</v>
      </c>
      <c r="E318" s="224" t="s">
        <v>4406</v>
      </c>
      <c r="F318" s="224" t="s">
        <v>2995</v>
      </c>
      <c r="G318" s="224" t="s">
        <v>2993</v>
      </c>
      <c r="H318" s="224" t="s">
        <v>1522</v>
      </c>
      <c r="I318" s="237"/>
      <c r="J318" s="225"/>
      <c r="K318" s="225" t="s">
        <v>1523</v>
      </c>
      <c r="L318" s="260"/>
      <c r="M318" s="224" t="s">
        <v>143</v>
      </c>
      <c r="N318" s="227" t="s">
        <v>428</v>
      </c>
      <c r="O318" s="228" t="s">
        <v>429</v>
      </c>
      <c r="P318" s="229"/>
      <c r="Q318" s="245" t="s">
        <v>2997</v>
      </c>
      <c r="R318" s="245" t="s">
        <v>2996</v>
      </c>
      <c r="S318" s="224" t="s">
        <v>2995</v>
      </c>
      <c r="T318" s="212" t="s">
        <v>2737</v>
      </c>
      <c r="U318" s="224" t="s">
        <v>2994</v>
      </c>
      <c r="V318" s="224" t="s">
        <v>4895</v>
      </c>
      <c r="W318" s="231" t="s">
        <v>191</v>
      </c>
      <c r="AB318" s="221">
        <f>IF(OR(J318="Fail",ISBLANK(J318)),INDEX('Issue Code Table'!C:C,MATCH(N:N,'Issue Code Table'!A:A,0)),IF(M318="Critical",6,IF(M318="Significant",5,IF(M318="Moderate",3,2))))</f>
        <v>5</v>
      </c>
    </row>
    <row r="319" spans="1:28" s="244" customFormat="1" ht="141.65" customHeight="1" x14ac:dyDescent="0.25">
      <c r="A319" s="211" t="s">
        <v>1524</v>
      </c>
      <c r="B319" s="212" t="s">
        <v>4486</v>
      </c>
      <c r="C319" s="212" t="s">
        <v>4487</v>
      </c>
      <c r="D319" s="211" t="s">
        <v>176</v>
      </c>
      <c r="E319" s="212" t="s">
        <v>4407</v>
      </c>
      <c r="F319" s="212" t="s">
        <v>2991</v>
      </c>
      <c r="G319" s="212" t="s">
        <v>2988</v>
      </c>
      <c r="H319" s="212" t="s">
        <v>1525</v>
      </c>
      <c r="I319" s="232"/>
      <c r="J319" s="213"/>
      <c r="K319" s="213" t="s">
        <v>1526</v>
      </c>
      <c r="L319" s="263"/>
      <c r="M319" s="212" t="s">
        <v>180</v>
      </c>
      <c r="N319" s="215" t="s">
        <v>711</v>
      </c>
      <c r="O319" s="216" t="s">
        <v>1055</v>
      </c>
      <c r="P319" s="217"/>
      <c r="Q319" s="241" t="s">
        <v>2982</v>
      </c>
      <c r="R319" s="241" t="s">
        <v>2992</v>
      </c>
      <c r="S319" s="212" t="s">
        <v>2991</v>
      </c>
      <c r="T319" s="212" t="s">
        <v>2990</v>
      </c>
      <c r="U319" s="212" t="s">
        <v>2989</v>
      </c>
      <c r="V319" s="212" t="s">
        <v>4896</v>
      </c>
      <c r="W319" s="219"/>
      <c r="AB319" s="221">
        <f>IF(OR(J319="Fail",ISBLANK(J319)),INDEX('Issue Code Table'!C:C,MATCH(N:N,'Issue Code Table'!A:A,0)),IF(M319="Critical",6,IF(M319="Significant",5,IF(M319="Moderate",3,2))))</f>
        <v>5</v>
      </c>
    </row>
    <row r="320" spans="1:28" s="244" customFormat="1" ht="141.65" customHeight="1" x14ac:dyDescent="0.25">
      <c r="A320" s="223" t="s">
        <v>1527</v>
      </c>
      <c r="B320" s="224" t="s">
        <v>4486</v>
      </c>
      <c r="C320" s="224" t="s">
        <v>4487</v>
      </c>
      <c r="D320" s="223" t="s">
        <v>176</v>
      </c>
      <c r="E320" s="224" t="s">
        <v>4408</v>
      </c>
      <c r="F320" s="224" t="s">
        <v>2986</v>
      </c>
      <c r="G320" s="224" t="s">
        <v>2983</v>
      </c>
      <c r="H320" s="224" t="s">
        <v>1528</v>
      </c>
      <c r="I320" s="237"/>
      <c r="J320" s="225"/>
      <c r="K320" s="225" t="s">
        <v>1529</v>
      </c>
      <c r="L320" s="260"/>
      <c r="M320" s="224" t="s">
        <v>180</v>
      </c>
      <c r="N320" s="227" t="s">
        <v>711</v>
      </c>
      <c r="O320" s="228" t="s">
        <v>1055</v>
      </c>
      <c r="P320" s="229"/>
      <c r="Q320" s="245" t="s">
        <v>2982</v>
      </c>
      <c r="R320" s="245" t="s">
        <v>2987</v>
      </c>
      <c r="S320" s="224" t="s">
        <v>2986</v>
      </c>
      <c r="T320" s="212" t="s">
        <v>2985</v>
      </c>
      <c r="U320" s="224" t="s">
        <v>2984</v>
      </c>
      <c r="V320" s="224" t="s">
        <v>4897</v>
      </c>
      <c r="W320" s="231"/>
      <c r="AB320" s="221">
        <f>IF(OR(J320="Fail",ISBLANK(J320)),INDEX('Issue Code Table'!C:C,MATCH(N:N,'Issue Code Table'!A:A,0)),IF(M320="Critical",6,IF(M320="Significant",5,IF(M320="Moderate",3,2))))</f>
        <v>5</v>
      </c>
    </row>
    <row r="321" spans="1:28" s="244" customFormat="1" ht="141.65" customHeight="1" x14ac:dyDescent="0.25">
      <c r="A321" s="211" t="s">
        <v>1530</v>
      </c>
      <c r="B321" s="212" t="s">
        <v>258</v>
      </c>
      <c r="C321" s="212" t="s">
        <v>259</v>
      </c>
      <c r="D321" s="211" t="s">
        <v>176</v>
      </c>
      <c r="E321" s="212" t="s">
        <v>4409</v>
      </c>
      <c r="F321" s="212" t="s">
        <v>2974</v>
      </c>
      <c r="G321" s="212" t="s">
        <v>2971</v>
      </c>
      <c r="H321" s="212" t="s">
        <v>1531</v>
      </c>
      <c r="I321" s="232"/>
      <c r="J321" s="213"/>
      <c r="K321" s="213" t="s">
        <v>1532</v>
      </c>
      <c r="L321" s="263"/>
      <c r="M321" s="212" t="s">
        <v>180</v>
      </c>
      <c r="N321" s="215" t="s">
        <v>1484</v>
      </c>
      <c r="O321" s="216" t="s">
        <v>1485</v>
      </c>
      <c r="P321" s="217"/>
      <c r="Q321" s="241" t="s">
        <v>2976</v>
      </c>
      <c r="R321" s="241" t="s">
        <v>2975</v>
      </c>
      <c r="S321" s="212" t="s">
        <v>2974</v>
      </c>
      <c r="T321" s="212" t="s">
        <v>2973</v>
      </c>
      <c r="U321" s="212" t="s">
        <v>2972</v>
      </c>
      <c r="V321" s="212" t="s">
        <v>4898</v>
      </c>
      <c r="W321" s="219"/>
      <c r="AB321" s="221">
        <f>IF(OR(J321="Fail",ISBLANK(J321)),INDEX('Issue Code Table'!C:C,MATCH(N:N,'Issue Code Table'!A:A,0)),IF(M321="Critical",6,IF(M321="Significant",5,IF(M321="Moderate",3,2))))</f>
        <v>4</v>
      </c>
    </row>
    <row r="322" spans="1:28" s="244" customFormat="1" ht="141.65" customHeight="1" x14ac:dyDescent="0.25">
      <c r="A322" s="223" t="s">
        <v>1533</v>
      </c>
      <c r="B322" s="224" t="s">
        <v>4475</v>
      </c>
      <c r="C322" s="224" t="s">
        <v>4476</v>
      </c>
      <c r="D322" s="223" t="s">
        <v>176</v>
      </c>
      <c r="E322" s="224" t="s">
        <v>4410</v>
      </c>
      <c r="F322" s="224" t="s">
        <v>2968</v>
      </c>
      <c r="G322" s="224" t="s">
        <v>2965</v>
      </c>
      <c r="H322" s="224" t="s">
        <v>1534</v>
      </c>
      <c r="I322" s="237"/>
      <c r="J322" s="225"/>
      <c r="K322" s="225" t="s">
        <v>1535</v>
      </c>
      <c r="L322" s="260"/>
      <c r="M322" s="224" t="s">
        <v>143</v>
      </c>
      <c r="N322" s="227" t="s">
        <v>584</v>
      </c>
      <c r="O322" s="228" t="s">
        <v>585</v>
      </c>
      <c r="P322" s="229"/>
      <c r="Q322" s="245" t="s">
        <v>2970</v>
      </c>
      <c r="R322" s="245" t="s">
        <v>2969</v>
      </c>
      <c r="S322" s="224" t="s">
        <v>2968</v>
      </c>
      <c r="T322" s="212" t="s">
        <v>2967</v>
      </c>
      <c r="U322" s="224" t="s">
        <v>2966</v>
      </c>
      <c r="V322" s="224" t="s">
        <v>4899</v>
      </c>
      <c r="W322" s="231" t="s">
        <v>191</v>
      </c>
      <c r="AB322" s="221">
        <f>IF(OR(J322="Fail",ISBLANK(J322)),INDEX('Issue Code Table'!C:C,MATCH(N:N,'Issue Code Table'!A:A,0)),IF(M322="Critical",6,IF(M322="Significant",5,IF(M322="Moderate",3,2))))</f>
        <v>5</v>
      </c>
    </row>
    <row r="323" spans="1:28" s="244" customFormat="1" ht="141.65" customHeight="1" x14ac:dyDescent="0.25">
      <c r="A323" s="211" t="s">
        <v>1536</v>
      </c>
      <c r="B323" s="212" t="s">
        <v>1159</v>
      </c>
      <c r="C323" s="212" t="s">
        <v>1160</v>
      </c>
      <c r="D323" s="211" t="s">
        <v>176</v>
      </c>
      <c r="E323" s="212" t="s">
        <v>4411</v>
      </c>
      <c r="F323" s="212" t="s">
        <v>2962</v>
      </c>
      <c r="G323" s="212" t="s">
        <v>2959</v>
      </c>
      <c r="H323" s="212" t="s">
        <v>1537</v>
      </c>
      <c r="I323" s="232"/>
      <c r="J323" s="213"/>
      <c r="K323" s="213" t="s">
        <v>1538</v>
      </c>
      <c r="L323" s="263"/>
      <c r="M323" s="212" t="s">
        <v>143</v>
      </c>
      <c r="N323" s="215" t="s">
        <v>428</v>
      </c>
      <c r="O323" s="216" t="s">
        <v>429</v>
      </c>
      <c r="P323" s="217"/>
      <c r="Q323" s="241" t="s">
        <v>2964</v>
      </c>
      <c r="R323" s="241" t="s">
        <v>2963</v>
      </c>
      <c r="S323" s="212" t="s">
        <v>2962</v>
      </c>
      <c r="T323" s="212" t="s">
        <v>2961</v>
      </c>
      <c r="U323" s="212" t="s">
        <v>2960</v>
      </c>
      <c r="V323" s="212" t="s">
        <v>4900</v>
      </c>
      <c r="W323" s="219" t="s">
        <v>191</v>
      </c>
      <c r="AB323" s="221">
        <f>IF(OR(J323="Fail",ISBLANK(J323)),INDEX('Issue Code Table'!C:C,MATCH(N:N,'Issue Code Table'!A:A,0)),IF(M323="Critical",6,IF(M323="Significant",5,IF(M323="Moderate",3,2))))</f>
        <v>5</v>
      </c>
    </row>
    <row r="324" spans="1:28" s="244" customFormat="1" ht="141.65" customHeight="1" x14ac:dyDescent="0.25">
      <c r="A324" s="223" t="s">
        <v>1539</v>
      </c>
      <c r="B324" s="224" t="s">
        <v>4475</v>
      </c>
      <c r="C324" s="224" t="s">
        <v>4476</v>
      </c>
      <c r="D324" s="223" t="s">
        <v>176</v>
      </c>
      <c r="E324" s="224" t="s">
        <v>4412</v>
      </c>
      <c r="F324" s="224" t="s">
        <v>2957</v>
      </c>
      <c r="G324" s="224" t="s">
        <v>2954</v>
      </c>
      <c r="H324" s="224" t="s">
        <v>1540</v>
      </c>
      <c r="I324" s="237"/>
      <c r="J324" s="225"/>
      <c r="K324" s="225" t="s">
        <v>1541</v>
      </c>
      <c r="L324" s="260"/>
      <c r="M324" s="224" t="s">
        <v>143</v>
      </c>
      <c r="N324" s="227" t="s">
        <v>428</v>
      </c>
      <c r="O324" s="228" t="s">
        <v>1542</v>
      </c>
      <c r="P324" s="229"/>
      <c r="Q324" s="245" t="s">
        <v>2938</v>
      </c>
      <c r="R324" s="245" t="s">
        <v>2958</v>
      </c>
      <c r="S324" s="224" t="s">
        <v>2957</v>
      </c>
      <c r="T324" s="212" t="s">
        <v>2956</v>
      </c>
      <c r="U324" s="224" t="s">
        <v>2955</v>
      </c>
      <c r="V324" s="224" t="s">
        <v>4901</v>
      </c>
      <c r="W324" s="231" t="s">
        <v>191</v>
      </c>
      <c r="AB324" s="221">
        <f>IF(OR(J324="Fail",ISBLANK(J324)),INDEX('Issue Code Table'!C:C,MATCH(N:N,'Issue Code Table'!A:A,0)),IF(M324="Critical",6,IF(M324="Significant",5,IF(M324="Moderate",3,2))))</f>
        <v>5</v>
      </c>
    </row>
    <row r="325" spans="1:28" s="244" customFormat="1" ht="141.65" customHeight="1" x14ac:dyDescent="0.25">
      <c r="A325" s="211" t="s">
        <v>1543</v>
      </c>
      <c r="B325" s="212" t="s">
        <v>461</v>
      </c>
      <c r="C325" s="212" t="s">
        <v>462</v>
      </c>
      <c r="D325" s="211" t="s">
        <v>176</v>
      </c>
      <c r="E325" s="212" t="s">
        <v>4413</v>
      </c>
      <c r="F325" s="212" t="s">
        <v>2952</v>
      </c>
      <c r="G325" s="212" t="s">
        <v>2949</v>
      </c>
      <c r="H325" s="212" t="s">
        <v>1544</v>
      </c>
      <c r="I325" s="232"/>
      <c r="J325" s="213"/>
      <c r="K325" s="213" t="s">
        <v>1545</v>
      </c>
      <c r="L325" s="263"/>
      <c r="M325" s="212" t="s">
        <v>143</v>
      </c>
      <c r="N325" s="215" t="s">
        <v>428</v>
      </c>
      <c r="O325" s="216" t="s">
        <v>429</v>
      </c>
      <c r="P325" s="217"/>
      <c r="Q325" s="241" t="s">
        <v>2938</v>
      </c>
      <c r="R325" s="241" t="s">
        <v>2953</v>
      </c>
      <c r="S325" s="212" t="s">
        <v>2952</v>
      </c>
      <c r="T325" s="212" t="s">
        <v>2951</v>
      </c>
      <c r="U325" s="212" t="s">
        <v>2950</v>
      </c>
      <c r="V325" s="212" t="s">
        <v>4902</v>
      </c>
      <c r="W325" s="219" t="s">
        <v>191</v>
      </c>
      <c r="AB325" s="221">
        <f>IF(OR(J325="Fail",ISBLANK(J325)),INDEX('Issue Code Table'!C:C,MATCH(N:N,'Issue Code Table'!A:A,0)),IF(M325="Critical",6,IF(M325="Significant",5,IF(M325="Moderate",3,2))))</f>
        <v>5</v>
      </c>
    </row>
    <row r="326" spans="1:28" s="244" customFormat="1" ht="141.65" customHeight="1" x14ac:dyDescent="0.25">
      <c r="A326" s="223" t="s">
        <v>1546</v>
      </c>
      <c r="B326" s="224" t="s">
        <v>461</v>
      </c>
      <c r="C326" s="224" t="s">
        <v>462</v>
      </c>
      <c r="D326" s="223" t="s">
        <v>176</v>
      </c>
      <c r="E326" s="224" t="s">
        <v>4414</v>
      </c>
      <c r="F326" s="224" t="s">
        <v>2947</v>
      </c>
      <c r="G326" s="224" t="s">
        <v>2944</v>
      </c>
      <c r="H326" s="224" t="s">
        <v>1547</v>
      </c>
      <c r="I326" s="237"/>
      <c r="J326" s="225"/>
      <c r="K326" s="223" t="s">
        <v>1548</v>
      </c>
      <c r="L326" s="260"/>
      <c r="M326" s="224" t="s">
        <v>143</v>
      </c>
      <c r="N326" s="227" t="s">
        <v>169</v>
      </c>
      <c r="O326" s="228" t="s">
        <v>170</v>
      </c>
      <c r="P326" s="229"/>
      <c r="Q326" s="245" t="s">
        <v>2938</v>
      </c>
      <c r="R326" s="245" t="s">
        <v>2948</v>
      </c>
      <c r="S326" s="224" t="s">
        <v>2947</v>
      </c>
      <c r="T326" s="212" t="s">
        <v>2946</v>
      </c>
      <c r="U326" s="224" t="s">
        <v>2945</v>
      </c>
      <c r="V326" s="224" t="s">
        <v>4903</v>
      </c>
      <c r="W326" s="231" t="s">
        <v>191</v>
      </c>
      <c r="AB326" s="221">
        <f>IF(OR(J326="Fail",ISBLANK(J326)),INDEX('Issue Code Table'!C:C,MATCH(N:N,'Issue Code Table'!A:A,0)),IF(M326="Critical",6,IF(M326="Significant",5,IF(M326="Moderate",3,2))))</f>
        <v>6</v>
      </c>
    </row>
    <row r="327" spans="1:28" s="244" customFormat="1" ht="141.65" customHeight="1" x14ac:dyDescent="0.25">
      <c r="A327" s="211" t="s">
        <v>1549</v>
      </c>
      <c r="B327" s="212" t="s">
        <v>1159</v>
      </c>
      <c r="C327" s="212" t="s">
        <v>1160</v>
      </c>
      <c r="D327" s="211" t="s">
        <v>176</v>
      </c>
      <c r="E327" s="212" t="s">
        <v>4415</v>
      </c>
      <c r="F327" s="212" t="s">
        <v>2942</v>
      </c>
      <c r="G327" s="212" t="s">
        <v>2939</v>
      </c>
      <c r="H327" s="212" t="s">
        <v>1550</v>
      </c>
      <c r="I327" s="232"/>
      <c r="J327" s="213"/>
      <c r="K327" s="211" t="s">
        <v>1551</v>
      </c>
      <c r="L327" s="263"/>
      <c r="M327" s="212" t="s">
        <v>180</v>
      </c>
      <c r="N327" s="215" t="s">
        <v>417</v>
      </c>
      <c r="O327" s="216" t="s">
        <v>418</v>
      </c>
      <c r="P327" s="217"/>
      <c r="Q327" s="241" t="s">
        <v>2938</v>
      </c>
      <c r="R327" s="241" t="s">
        <v>2943</v>
      </c>
      <c r="S327" s="212" t="s">
        <v>2942</v>
      </c>
      <c r="T327" s="212" t="s">
        <v>2941</v>
      </c>
      <c r="U327" s="212" t="s">
        <v>2940</v>
      </c>
      <c r="V327" s="212" t="s">
        <v>4904</v>
      </c>
      <c r="W327" s="219"/>
      <c r="AB327" s="221">
        <f>IF(OR(J327="Fail",ISBLANK(J327)),INDEX('Issue Code Table'!C:C,MATCH(N:N,'Issue Code Table'!A:A,0)),IF(M327="Critical",6,IF(M327="Significant",5,IF(M327="Moderate",3,2))))</f>
        <v>4</v>
      </c>
    </row>
    <row r="328" spans="1:28" s="244" customFormat="1" ht="141.65" customHeight="1" x14ac:dyDescent="0.25">
      <c r="A328" s="223" t="s">
        <v>1552</v>
      </c>
      <c r="B328" s="224" t="s">
        <v>461</v>
      </c>
      <c r="C328" s="224" t="s">
        <v>462</v>
      </c>
      <c r="D328" s="223" t="s">
        <v>176</v>
      </c>
      <c r="E328" s="224" t="s">
        <v>4416</v>
      </c>
      <c r="F328" s="224" t="s">
        <v>2936</v>
      </c>
      <c r="G328" s="224" t="s">
        <v>2934</v>
      </c>
      <c r="H328" s="224" t="s">
        <v>1553</v>
      </c>
      <c r="I328" s="237"/>
      <c r="J328" s="225"/>
      <c r="K328" s="223" t="s">
        <v>1554</v>
      </c>
      <c r="L328" s="260"/>
      <c r="M328" s="224" t="s">
        <v>143</v>
      </c>
      <c r="N328" s="227" t="s">
        <v>169</v>
      </c>
      <c r="O328" s="228" t="s">
        <v>170</v>
      </c>
      <c r="P328" s="229"/>
      <c r="Q328" s="245" t="s">
        <v>2938</v>
      </c>
      <c r="R328" s="245" t="s">
        <v>2937</v>
      </c>
      <c r="S328" s="224" t="s">
        <v>2936</v>
      </c>
      <c r="T328" s="212" t="s">
        <v>2737</v>
      </c>
      <c r="U328" s="224" t="s">
        <v>2935</v>
      </c>
      <c r="V328" s="224" t="s">
        <v>4905</v>
      </c>
      <c r="W328" s="231" t="s">
        <v>191</v>
      </c>
      <c r="AB328" s="221">
        <f>IF(OR(J328="Fail",ISBLANK(J328)),INDEX('Issue Code Table'!C:C,MATCH(N:N,'Issue Code Table'!A:A,0)),IF(M328="Critical",6,IF(M328="Significant",5,IF(M328="Moderate",3,2))))</f>
        <v>6</v>
      </c>
    </row>
    <row r="329" spans="1:28" s="244" customFormat="1" ht="141.65" customHeight="1" x14ac:dyDescent="0.25">
      <c r="A329" s="211" t="s">
        <v>1555</v>
      </c>
      <c r="B329" s="212" t="s">
        <v>258</v>
      </c>
      <c r="C329" s="212" t="s">
        <v>259</v>
      </c>
      <c r="D329" s="211" t="s">
        <v>176</v>
      </c>
      <c r="E329" s="212" t="s">
        <v>4417</v>
      </c>
      <c r="F329" s="212" t="s">
        <v>2931</v>
      </c>
      <c r="G329" s="212" t="s">
        <v>2929</v>
      </c>
      <c r="H329" s="212" t="s">
        <v>1556</v>
      </c>
      <c r="I329" s="232"/>
      <c r="J329" s="213"/>
      <c r="K329" s="211" t="s">
        <v>1557</v>
      </c>
      <c r="L329" s="263"/>
      <c r="M329" s="212" t="s">
        <v>180</v>
      </c>
      <c r="N329" s="215" t="s">
        <v>711</v>
      </c>
      <c r="O329" s="216" t="s">
        <v>1055</v>
      </c>
      <c r="P329" s="217"/>
      <c r="Q329" s="241" t="s">
        <v>2933</v>
      </c>
      <c r="R329" s="241" t="s">
        <v>2932</v>
      </c>
      <c r="S329" s="212" t="s">
        <v>2931</v>
      </c>
      <c r="T329" s="212" t="s">
        <v>2737</v>
      </c>
      <c r="U329" s="212" t="s">
        <v>2930</v>
      </c>
      <c r="V329" s="212" t="s">
        <v>4906</v>
      </c>
      <c r="W329" s="219"/>
      <c r="AB329" s="221">
        <f>IF(OR(J329="Fail",ISBLANK(J329)),INDEX('Issue Code Table'!C:C,MATCH(N:N,'Issue Code Table'!A:A,0)),IF(M329="Critical",6,IF(M329="Significant",5,IF(M329="Moderate",3,2))))</f>
        <v>5</v>
      </c>
    </row>
    <row r="330" spans="1:28" s="244" customFormat="1" ht="141.65" customHeight="1" x14ac:dyDescent="0.25">
      <c r="A330" s="223" t="s">
        <v>1558</v>
      </c>
      <c r="B330" s="224" t="s">
        <v>258</v>
      </c>
      <c r="C330" s="224" t="s">
        <v>259</v>
      </c>
      <c r="D330" s="223" t="s">
        <v>176</v>
      </c>
      <c r="E330" s="224" t="s">
        <v>4418</v>
      </c>
      <c r="F330" s="224" t="s">
        <v>2926</v>
      </c>
      <c r="G330" s="224" t="s">
        <v>2923</v>
      </c>
      <c r="H330" s="224" t="s">
        <v>1559</v>
      </c>
      <c r="I330" s="237"/>
      <c r="J330" s="225"/>
      <c r="K330" s="223" t="s">
        <v>1560</v>
      </c>
      <c r="L330" s="260"/>
      <c r="M330" s="224" t="s">
        <v>180</v>
      </c>
      <c r="N330" s="227" t="s">
        <v>711</v>
      </c>
      <c r="O330" s="228" t="s">
        <v>1055</v>
      </c>
      <c r="P330" s="229"/>
      <c r="Q330" s="245" t="s">
        <v>2928</v>
      </c>
      <c r="R330" s="245" t="s">
        <v>2927</v>
      </c>
      <c r="S330" s="224" t="s">
        <v>2926</v>
      </c>
      <c r="T330" s="212" t="s">
        <v>2925</v>
      </c>
      <c r="U330" s="224" t="s">
        <v>2924</v>
      </c>
      <c r="V330" s="224" t="s">
        <v>4907</v>
      </c>
      <c r="W330" s="231"/>
      <c r="AB330" s="221">
        <f>IF(OR(J330="Fail",ISBLANK(J330)),INDEX('Issue Code Table'!C:C,MATCH(N:N,'Issue Code Table'!A:A,0)),IF(M330="Critical",6,IF(M330="Significant",5,IF(M330="Moderate",3,2))))</f>
        <v>5</v>
      </c>
    </row>
    <row r="331" spans="1:28" s="244" customFormat="1" ht="141.65" customHeight="1" x14ac:dyDescent="0.25">
      <c r="A331" s="211" t="s">
        <v>1562</v>
      </c>
      <c r="B331" s="212" t="s">
        <v>258</v>
      </c>
      <c r="C331" s="212" t="s">
        <v>259</v>
      </c>
      <c r="D331" s="211" t="s">
        <v>176</v>
      </c>
      <c r="E331" s="212" t="s">
        <v>4419</v>
      </c>
      <c r="F331" s="212" t="s">
        <v>2921</v>
      </c>
      <c r="G331" s="212" t="s">
        <v>2918</v>
      </c>
      <c r="H331" s="212" t="s">
        <v>1563</v>
      </c>
      <c r="I331" s="232"/>
      <c r="J331" s="213"/>
      <c r="K331" s="213" t="s">
        <v>1564</v>
      </c>
      <c r="L331" s="263"/>
      <c r="M331" s="212" t="s">
        <v>143</v>
      </c>
      <c r="N331" s="215" t="s">
        <v>711</v>
      </c>
      <c r="O331" s="216" t="s">
        <v>1055</v>
      </c>
      <c r="P331" s="217"/>
      <c r="Q331" s="241" t="s">
        <v>1561</v>
      </c>
      <c r="R331" s="241" t="s">
        <v>2922</v>
      </c>
      <c r="S331" s="212" t="s">
        <v>2921</v>
      </c>
      <c r="T331" s="212" t="s">
        <v>2920</v>
      </c>
      <c r="U331" s="212" t="s">
        <v>2919</v>
      </c>
      <c r="V331" s="212" t="s">
        <v>4908</v>
      </c>
      <c r="W331" s="219" t="s">
        <v>191</v>
      </c>
      <c r="AB331" s="221">
        <f>IF(OR(J331="Fail",ISBLANK(J331)),INDEX('Issue Code Table'!C:C,MATCH(N:N,'Issue Code Table'!A:A,0)),IF(M331="Critical",6,IF(M331="Significant",5,IF(M331="Moderate",3,2))))</f>
        <v>5</v>
      </c>
    </row>
    <row r="332" spans="1:28" s="244" customFormat="1" ht="141.65" customHeight="1" x14ac:dyDescent="0.25">
      <c r="A332" s="223" t="s">
        <v>1565</v>
      </c>
      <c r="B332" s="224" t="s">
        <v>620</v>
      </c>
      <c r="C332" s="224" t="s">
        <v>621</v>
      </c>
      <c r="D332" s="223" t="s">
        <v>176</v>
      </c>
      <c r="E332" s="224" t="s">
        <v>4420</v>
      </c>
      <c r="F332" s="224" t="s">
        <v>2916</v>
      </c>
      <c r="G332" s="224" t="s">
        <v>2913</v>
      </c>
      <c r="H332" s="224" t="s">
        <v>1566</v>
      </c>
      <c r="I332" s="237"/>
      <c r="J332" s="225"/>
      <c r="K332" s="225" t="s">
        <v>1567</v>
      </c>
      <c r="L332" s="260"/>
      <c r="M332" s="224" t="s">
        <v>143</v>
      </c>
      <c r="N332" s="227" t="s">
        <v>711</v>
      </c>
      <c r="O332" s="228" t="s">
        <v>1055</v>
      </c>
      <c r="P332" s="229"/>
      <c r="Q332" s="245" t="s">
        <v>1561</v>
      </c>
      <c r="R332" s="245" t="s">
        <v>2917</v>
      </c>
      <c r="S332" s="224" t="s">
        <v>2916</v>
      </c>
      <c r="T332" s="212" t="s">
        <v>2915</v>
      </c>
      <c r="U332" s="224" t="s">
        <v>2914</v>
      </c>
      <c r="V332" s="224" t="s">
        <v>4909</v>
      </c>
      <c r="W332" s="231" t="s">
        <v>191</v>
      </c>
      <c r="AB332" s="221">
        <f>IF(OR(J332="Fail",ISBLANK(J332)),INDEX('Issue Code Table'!C:C,MATCH(N:N,'Issue Code Table'!A:A,0)),IF(M332="Critical",6,IF(M332="Significant",5,IF(M332="Moderate",3,2))))</f>
        <v>5</v>
      </c>
    </row>
    <row r="333" spans="1:28" s="244" customFormat="1" ht="141.65" customHeight="1" x14ac:dyDescent="0.25">
      <c r="A333" s="211" t="s">
        <v>1568</v>
      </c>
      <c r="B333" s="212" t="s">
        <v>258</v>
      </c>
      <c r="C333" s="212" t="s">
        <v>259</v>
      </c>
      <c r="D333" s="211" t="s">
        <v>176</v>
      </c>
      <c r="E333" s="212" t="s">
        <v>4421</v>
      </c>
      <c r="F333" s="212" t="s">
        <v>2911</v>
      </c>
      <c r="G333" s="212" t="s">
        <v>2909</v>
      </c>
      <c r="H333" s="212" t="s">
        <v>1569</v>
      </c>
      <c r="I333" s="232"/>
      <c r="J333" s="213"/>
      <c r="K333" s="213" t="s">
        <v>1570</v>
      </c>
      <c r="L333" s="263"/>
      <c r="M333" s="212" t="s">
        <v>143</v>
      </c>
      <c r="N333" s="215" t="s">
        <v>711</v>
      </c>
      <c r="O333" s="216" t="s">
        <v>1055</v>
      </c>
      <c r="P333" s="217"/>
      <c r="Q333" s="241" t="s">
        <v>1561</v>
      </c>
      <c r="R333" s="241" t="s">
        <v>2912</v>
      </c>
      <c r="S333" s="212" t="s">
        <v>2911</v>
      </c>
      <c r="T333" s="212" t="s">
        <v>2737</v>
      </c>
      <c r="U333" s="212" t="s">
        <v>2910</v>
      </c>
      <c r="V333" s="212" t="s">
        <v>4910</v>
      </c>
      <c r="W333" s="219" t="s">
        <v>191</v>
      </c>
      <c r="AB333" s="221">
        <f>IF(OR(J333="Fail",ISBLANK(J333)),INDEX('Issue Code Table'!C:C,MATCH(N:N,'Issue Code Table'!A:A,0)),IF(M333="Critical",6,IF(M333="Significant",5,IF(M333="Moderate",3,2))))</f>
        <v>5</v>
      </c>
    </row>
    <row r="334" spans="1:28" s="244" customFormat="1" ht="141.65" customHeight="1" x14ac:dyDescent="0.25">
      <c r="A334" s="223" t="s">
        <v>1571</v>
      </c>
      <c r="B334" s="224" t="s">
        <v>620</v>
      </c>
      <c r="C334" s="224" t="s">
        <v>621</v>
      </c>
      <c r="D334" s="223" t="s">
        <v>176</v>
      </c>
      <c r="E334" s="224" t="s">
        <v>4422</v>
      </c>
      <c r="F334" s="224" t="s">
        <v>2907</v>
      </c>
      <c r="G334" s="224" t="s">
        <v>2904</v>
      </c>
      <c r="H334" s="224" t="s">
        <v>1572</v>
      </c>
      <c r="I334" s="237"/>
      <c r="J334" s="225"/>
      <c r="K334" s="225" t="s">
        <v>1573</v>
      </c>
      <c r="L334" s="260"/>
      <c r="M334" s="224" t="s">
        <v>143</v>
      </c>
      <c r="N334" s="227" t="s">
        <v>711</v>
      </c>
      <c r="O334" s="228" t="s">
        <v>1055</v>
      </c>
      <c r="P334" s="229"/>
      <c r="Q334" s="245" t="s">
        <v>1561</v>
      </c>
      <c r="R334" s="245" t="s">
        <v>2908</v>
      </c>
      <c r="S334" s="224" t="s">
        <v>2907</v>
      </c>
      <c r="T334" s="212" t="s">
        <v>2906</v>
      </c>
      <c r="U334" s="224" t="s">
        <v>2905</v>
      </c>
      <c r="V334" s="224" t="s">
        <v>4911</v>
      </c>
      <c r="W334" s="231" t="s">
        <v>191</v>
      </c>
      <c r="AB334" s="221">
        <f>IF(OR(J334="Fail",ISBLANK(J334)),INDEX('Issue Code Table'!C:C,MATCH(N:N,'Issue Code Table'!A:A,0)),IF(M334="Critical",6,IF(M334="Significant",5,IF(M334="Moderate",3,2))))</f>
        <v>5</v>
      </c>
    </row>
    <row r="335" spans="1:28" s="244" customFormat="1" ht="141.65" customHeight="1" x14ac:dyDescent="0.25">
      <c r="A335" s="211" t="s">
        <v>1574</v>
      </c>
      <c r="B335" s="212" t="s">
        <v>620</v>
      </c>
      <c r="C335" s="212" t="s">
        <v>621</v>
      </c>
      <c r="D335" s="211" t="s">
        <v>176</v>
      </c>
      <c r="E335" s="212" t="s">
        <v>4423</v>
      </c>
      <c r="F335" s="212" t="s">
        <v>2902</v>
      </c>
      <c r="G335" s="212" t="s">
        <v>2899</v>
      </c>
      <c r="H335" s="212" t="s">
        <v>1575</v>
      </c>
      <c r="I335" s="232"/>
      <c r="J335" s="213"/>
      <c r="K335" s="213" t="s">
        <v>1576</v>
      </c>
      <c r="L335" s="263"/>
      <c r="M335" s="212" t="s">
        <v>143</v>
      </c>
      <c r="N335" s="215" t="s">
        <v>359</v>
      </c>
      <c r="O335" s="216" t="s">
        <v>360</v>
      </c>
      <c r="P335" s="217"/>
      <c r="Q335" s="241" t="s">
        <v>2894</v>
      </c>
      <c r="R335" s="241" t="s">
        <v>2903</v>
      </c>
      <c r="S335" s="212" t="s">
        <v>2902</v>
      </c>
      <c r="T335" s="212" t="s">
        <v>2901</v>
      </c>
      <c r="U335" s="212" t="s">
        <v>2900</v>
      </c>
      <c r="V335" s="212" t="s">
        <v>4912</v>
      </c>
      <c r="W335" s="219" t="s">
        <v>191</v>
      </c>
      <c r="AB335" s="221">
        <f>IF(OR(J335="Fail",ISBLANK(J335)),INDEX('Issue Code Table'!C:C,MATCH(N:N,'Issue Code Table'!A:A,0)),IF(M335="Critical",6,IF(M335="Significant",5,IF(M335="Moderate",3,2))))</f>
        <v>5</v>
      </c>
    </row>
    <row r="336" spans="1:28" s="244" customFormat="1" ht="141.65" customHeight="1" x14ac:dyDescent="0.25">
      <c r="A336" s="223" t="s">
        <v>1577</v>
      </c>
      <c r="B336" s="224" t="s">
        <v>136</v>
      </c>
      <c r="C336" s="224" t="s">
        <v>137</v>
      </c>
      <c r="D336" s="223" t="s">
        <v>176</v>
      </c>
      <c r="E336" s="224" t="s">
        <v>4424</v>
      </c>
      <c r="F336" s="224" t="s">
        <v>2897</v>
      </c>
      <c r="G336" s="224" t="s">
        <v>2895</v>
      </c>
      <c r="H336" s="224" t="s">
        <v>1578</v>
      </c>
      <c r="I336" s="237"/>
      <c r="J336" s="225"/>
      <c r="K336" s="225" t="s">
        <v>1579</v>
      </c>
      <c r="L336" s="260"/>
      <c r="M336" s="224" t="s">
        <v>143</v>
      </c>
      <c r="N336" s="227" t="s">
        <v>1247</v>
      </c>
      <c r="O336" s="228" t="s">
        <v>1580</v>
      </c>
      <c r="P336" s="229"/>
      <c r="Q336" s="245" t="s">
        <v>2894</v>
      </c>
      <c r="R336" s="245" t="s">
        <v>2898</v>
      </c>
      <c r="S336" s="224" t="s">
        <v>2897</v>
      </c>
      <c r="T336" s="212" t="s">
        <v>2737</v>
      </c>
      <c r="U336" s="224" t="s">
        <v>2896</v>
      </c>
      <c r="V336" s="224" t="s">
        <v>4913</v>
      </c>
      <c r="W336" s="231" t="s">
        <v>191</v>
      </c>
      <c r="AB336" s="221">
        <f>IF(OR(J336="Fail",ISBLANK(J336)),INDEX('Issue Code Table'!C:C,MATCH(N:N,'Issue Code Table'!A:A,0)),IF(M336="Critical",6,IF(M336="Significant",5,IF(M336="Moderate",3,2))))</f>
        <v>5</v>
      </c>
    </row>
    <row r="337" spans="1:28" s="244" customFormat="1" ht="141.65" customHeight="1" x14ac:dyDescent="0.25">
      <c r="A337" s="211" t="s">
        <v>1581</v>
      </c>
      <c r="B337" s="212" t="s">
        <v>136</v>
      </c>
      <c r="C337" s="212" t="s">
        <v>137</v>
      </c>
      <c r="D337" s="211" t="s">
        <v>176</v>
      </c>
      <c r="E337" s="212" t="s">
        <v>4425</v>
      </c>
      <c r="F337" s="212" t="s">
        <v>2892</v>
      </c>
      <c r="G337" s="212" t="s">
        <v>2889</v>
      </c>
      <c r="H337" s="212" t="s">
        <v>1582</v>
      </c>
      <c r="I337" s="232"/>
      <c r="J337" s="213"/>
      <c r="K337" s="213" t="s">
        <v>1583</v>
      </c>
      <c r="L337" s="263"/>
      <c r="M337" s="212" t="s">
        <v>143</v>
      </c>
      <c r="N337" s="215" t="s">
        <v>1247</v>
      </c>
      <c r="O337" s="216" t="s">
        <v>1580</v>
      </c>
      <c r="P337" s="217"/>
      <c r="Q337" s="241" t="s">
        <v>2894</v>
      </c>
      <c r="R337" s="241" t="s">
        <v>2893</v>
      </c>
      <c r="S337" s="212" t="s">
        <v>2892</v>
      </c>
      <c r="T337" s="212" t="s">
        <v>2891</v>
      </c>
      <c r="U337" s="212" t="s">
        <v>2890</v>
      </c>
      <c r="V337" s="212" t="s">
        <v>4914</v>
      </c>
      <c r="W337" s="219" t="s">
        <v>191</v>
      </c>
      <c r="AB337" s="221">
        <f>IF(OR(J337="Fail",ISBLANK(J337)),INDEX('Issue Code Table'!C:C,MATCH(N:N,'Issue Code Table'!A:A,0)),IF(M337="Critical",6,IF(M337="Significant",5,IF(M337="Moderate",3,2))))</f>
        <v>5</v>
      </c>
    </row>
    <row r="338" spans="1:28" s="244" customFormat="1" ht="141.65" customHeight="1" x14ac:dyDescent="0.25">
      <c r="A338" s="223" t="s">
        <v>1584</v>
      </c>
      <c r="B338" s="224" t="s">
        <v>258</v>
      </c>
      <c r="C338" s="224" t="s">
        <v>259</v>
      </c>
      <c r="D338" s="223" t="s">
        <v>176</v>
      </c>
      <c r="E338" s="224" t="s">
        <v>4426</v>
      </c>
      <c r="F338" s="224" t="s">
        <v>2886</v>
      </c>
      <c r="G338" s="224" t="s">
        <v>2883</v>
      </c>
      <c r="H338" s="224" t="s">
        <v>1585</v>
      </c>
      <c r="I338" s="237"/>
      <c r="J338" s="225"/>
      <c r="K338" s="225" t="s">
        <v>1586</v>
      </c>
      <c r="L338" s="260"/>
      <c r="M338" s="224" t="s">
        <v>143</v>
      </c>
      <c r="N338" s="227" t="s">
        <v>428</v>
      </c>
      <c r="O338" s="228" t="s">
        <v>429</v>
      </c>
      <c r="P338" s="229"/>
      <c r="Q338" s="245" t="s">
        <v>2888</v>
      </c>
      <c r="R338" s="245" t="s">
        <v>2887</v>
      </c>
      <c r="S338" s="224" t="s">
        <v>2886</v>
      </c>
      <c r="T338" s="212" t="s">
        <v>2885</v>
      </c>
      <c r="U338" s="224" t="s">
        <v>2884</v>
      </c>
      <c r="V338" s="224" t="s">
        <v>4915</v>
      </c>
      <c r="W338" s="231" t="s">
        <v>191</v>
      </c>
      <c r="AB338" s="221">
        <f>IF(OR(J338="Fail",ISBLANK(J338)),INDEX('Issue Code Table'!C:C,MATCH(N:N,'Issue Code Table'!A:A,0)),IF(M338="Critical",6,IF(M338="Significant",5,IF(M338="Moderate",3,2))))</f>
        <v>5</v>
      </c>
    </row>
    <row r="339" spans="1:28" s="244" customFormat="1" ht="141.65" customHeight="1" x14ac:dyDescent="0.25">
      <c r="A339" s="211" t="s">
        <v>1587</v>
      </c>
      <c r="B339" s="212" t="s">
        <v>4479</v>
      </c>
      <c r="C339" s="212" t="s">
        <v>4480</v>
      </c>
      <c r="D339" s="211" t="s">
        <v>176</v>
      </c>
      <c r="E339" s="212" t="s">
        <v>4427</v>
      </c>
      <c r="F339" s="212" t="s">
        <v>2880</v>
      </c>
      <c r="G339" s="212" t="s">
        <v>2877</v>
      </c>
      <c r="H339" s="212" t="s">
        <v>1588</v>
      </c>
      <c r="I339" s="232"/>
      <c r="J339" s="213"/>
      <c r="K339" s="213" t="s">
        <v>1589</v>
      </c>
      <c r="L339" s="263"/>
      <c r="M339" s="212" t="s">
        <v>143</v>
      </c>
      <c r="N339" s="215" t="s">
        <v>428</v>
      </c>
      <c r="O339" s="216" t="s">
        <v>429</v>
      </c>
      <c r="P339" s="217"/>
      <c r="Q339" s="241" t="s">
        <v>2882</v>
      </c>
      <c r="R339" s="241" t="s">
        <v>2881</v>
      </c>
      <c r="S339" s="212" t="s">
        <v>2880</v>
      </c>
      <c r="T339" s="212" t="s">
        <v>2879</v>
      </c>
      <c r="U339" s="212" t="s">
        <v>2878</v>
      </c>
      <c r="V339" s="212" t="s">
        <v>4916</v>
      </c>
      <c r="W339" s="219" t="s">
        <v>191</v>
      </c>
      <c r="AB339" s="221">
        <f>IF(OR(J339="Fail",ISBLANK(J339)),INDEX('Issue Code Table'!C:C,MATCH(N:N,'Issue Code Table'!A:A,0)),IF(M339="Critical",6,IF(M339="Significant",5,IF(M339="Moderate",3,2))))</f>
        <v>5</v>
      </c>
    </row>
    <row r="340" spans="1:28" s="244" customFormat="1" ht="141.65" customHeight="1" x14ac:dyDescent="0.25">
      <c r="A340" s="211" t="s">
        <v>1591</v>
      </c>
      <c r="B340" s="254" t="s">
        <v>245</v>
      </c>
      <c r="C340" s="254" t="s">
        <v>246</v>
      </c>
      <c r="D340" s="211" t="s">
        <v>176</v>
      </c>
      <c r="E340" s="212" t="s">
        <v>4428</v>
      </c>
      <c r="F340" s="212" t="s">
        <v>2874</v>
      </c>
      <c r="G340" s="212" t="s">
        <v>2871</v>
      </c>
      <c r="H340" s="212" t="s">
        <v>1592</v>
      </c>
      <c r="I340" s="211"/>
      <c r="J340" s="213"/>
      <c r="K340" s="213" t="s">
        <v>1593</v>
      </c>
      <c r="L340" s="215"/>
      <c r="M340" s="212" t="s">
        <v>143</v>
      </c>
      <c r="N340" s="215" t="s">
        <v>711</v>
      </c>
      <c r="O340" s="216" t="s">
        <v>1055</v>
      </c>
      <c r="P340" s="217"/>
      <c r="Q340" s="241" t="s">
        <v>2876</v>
      </c>
      <c r="R340" s="241" t="s">
        <v>2875</v>
      </c>
      <c r="S340" s="212" t="s">
        <v>2874</v>
      </c>
      <c r="T340" s="212" t="s">
        <v>2873</v>
      </c>
      <c r="U340" s="212" t="s">
        <v>2872</v>
      </c>
      <c r="V340" s="212" t="s">
        <v>4917</v>
      </c>
      <c r="W340" s="219" t="s">
        <v>191</v>
      </c>
      <c r="AB340" s="221">
        <f>IF(OR(J340="Fail",ISBLANK(J340)),INDEX('Issue Code Table'!C:C,MATCH(N:N,'Issue Code Table'!A:A,0)),IF(M340="Critical",6,IF(M340="Significant",5,IF(M340="Moderate",3,2))))</f>
        <v>5</v>
      </c>
    </row>
    <row r="341" spans="1:28" s="244" customFormat="1" ht="141.65" customHeight="1" x14ac:dyDescent="0.25">
      <c r="A341" s="223" t="s">
        <v>1594</v>
      </c>
      <c r="B341" s="224" t="s">
        <v>620</v>
      </c>
      <c r="C341" s="224" t="s">
        <v>621</v>
      </c>
      <c r="D341" s="223" t="s">
        <v>176</v>
      </c>
      <c r="E341" s="224" t="s">
        <v>4429</v>
      </c>
      <c r="F341" s="224" t="s">
        <v>2869</v>
      </c>
      <c r="G341" s="224" t="s">
        <v>2866</v>
      </c>
      <c r="H341" s="224" t="s">
        <v>1595</v>
      </c>
      <c r="I341" s="237"/>
      <c r="J341" s="225"/>
      <c r="K341" s="225" t="s">
        <v>1596</v>
      </c>
      <c r="L341" s="260"/>
      <c r="M341" s="224" t="s">
        <v>143</v>
      </c>
      <c r="N341" s="227" t="s">
        <v>428</v>
      </c>
      <c r="O341" s="228" t="s">
        <v>429</v>
      </c>
      <c r="P341" s="229"/>
      <c r="Q341" s="245" t="s">
        <v>1597</v>
      </c>
      <c r="R341" s="245" t="s">
        <v>2870</v>
      </c>
      <c r="S341" s="224" t="s">
        <v>2869</v>
      </c>
      <c r="T341" s="212" t="s">
        <v>2868</v>
      </c>
      <c r="U341" s="224" t="s">
        <v>2867</v>
      </c>
      <c r="V341" s="224" t="s">
        <v>4918</v>
      </c>
      <c r="W341" s="231" t="s">
        <v>191</v>
      </c>
      <c r="AB341" s="221">
        <f>IF(OR(J341="Fail",ISBLANK(J341)),INDEX('Issue Code Table'!C:C,MATCH(N:N,'Issue Code Table'!A:A,0)),IF(M341="Critical",6,IF(M341="Significant",5,IF(M341="Moderate",3,2))))</f>
        <v>5</v>
      </c>
    </row>
    <row r="342" spans="1:28" s="244" customFormat="1" ht="141.65" customHeight="1" x14ac:dyDescent="0.25">
      <c r="A342" s="211" t="s">
        <v>1599</v>
      </c>
      <c r="B342" s="212" t="s">
        <v>812</v>
      </c>
      <c r="C342" s="212" t="s">
        <v>813</v>
      </c>
      <c r="D342" s="211" t="s">
        <v>176</v>
      </c>
      <c r="E342" s="212" t="s">
        <v>4430</v>
      </c>
      <c r="F342" s="212" t="s">
        <v>2864</v>
      </c>
      <c r="G342" s="212" t="s">
        <v>2862</v>
      </c>
      <c r="H342" s="212" t="s">
        <v>1600</v>
      </c>
      <c r="I342" s="211"/>
      <c r="J342" s="213"/>
      <c r="K342" s="213" t="s">
        <v>1601</v>
      </c>
      <c r="L342" s="215"/>
      <c r="M342" s="212" t="s">
        <v>143</v>
      </c>
      <c r="N342" s="215" t="s">
        <v>687</v>
      </c>
      <c r="O342" s="216" t="s">
        <v>688</v>
      </c>
      <c r="P342" s="217"/>
      <c r="Q342" s="241" t="s">
        <v>1602</v>
      </c>
      <c r="R342" s="241" t="s">
        <v>2865</v>
      </c>
      <c r="S342" s="212" t="s">
        <v>2864</v>
      </c>
      <c r="T342" s="212" t="s">
        <v>2737</v>
      </c>
      <c r="U342" s="212" t="s">
        <v>2863</v>
      </c>
      <c r="V342" s="212" t="s">
        <v>4919</v>
      </c>
      <c r="W342" s="219" t="s">
        <v>191</v>
      </c>
      <c r="AB342" s="221">
        <f>IF(OR(J342="Fail",ISBLANK(J342)),INDEX('Issue Code Table'!C:C,MATCH(N:N,'Issue Code Table'!A:A,0)),IF(M342="Critical",6,IF(M342="Significant",5,IF(M342="Moderate",3,2))))</f>
        <v>5</v>
      </c>
    </row>
    <row r="343" spans="1:28" s="244" customFormat="1" ht="141.65" customHeight="1" x14ac:dyDescent="0.25">
      <c r="A343" s="223" t="s">
        <v>1604</v>
      </c>
      <c r="B343" s="224" t="s">
        <v>245</v>
      </c>
      <c r="C343" s="224" t="s">
        <v>246</v>
      </c>
      <c r="D343" s="223" t="s">
        <v>176</v>
      </c>
      <c r="E343" s="224" t="s">
        <v>4431</v>
      </c>
      <c r="F343" s="224" t="s">
        <v>2738</v>
      </c>
      <c r="G343" s="224" t="s">
        <v>2860</v>
      </c>
      <c r="H343" s="224" t="s">
        <v>1605</v>
      </c>
      <c r="I343" s="223"/>
      <c r="J343" s="225"/>
      <c r="K343" s="225" t="s">
        <v>1606</v>
      </c>
      <c r="L343" s="227"/>
      <c r="M343" s="224" t="s">
        <v>143</v>
      </c>
      <c r="N343" s="227" t="s">
        <v>249</v>
      </c>
      <c r="O343" s="228" t="s">
        <v>250</v>
      </c>
      <c r="P343" s="229"/>
      <c r="Q343" s="245" t="s">
        <v>1602</v>
      </c>
      <c r="R343" s="245" t="s">
        <v>1598</v>
      </c>
      <c r="S343" s="224" t="s">
        <v>2738</v>
      </c>
      <c r="T343" s="212" t="s">
        <v>2737</v>
      </c>
      <c r="U343" s="224" t="s">
        <v>2861</v>
      </c>
      <c r="V343" s="224" t="s">
        <v>4920</v>
      </c>
      <c r="W343" s="231" t="s">
        <v>191</v>
      </c>
      <c r="AB343" s="221">
        <f>IF(OR(J343="Fail",ISBLANK(J343)),INDEX('Issue Code Table'!C:C,MATCH(N:N,'Issue Code Table'!A:A,0)),IF(M343="Critical",6,IF(M343="Significant",5,IF(M343="Moderate",3,2))))</f>
        <v>5</v>
      </c>
    </row>
    <row r="344" spans="1:28" s="244" customFormat="1" ht="141.65" customHeight="1" x14ac:dyDescent="0.25">
      <c r="A344" s="211" t="s">
        <v>1609</v>
      </c>
      <c r="B344" s="212" t="s">
        <v>258</v>
      </c>
      <c r="C344" s="212" t="s">
        <v>259</v>
      </c>
      <c r="D344" s="211" t="s">
        <v>176</v>
      </c>
      <c r="E344" s="212" t="s">
        <v>4432</v>
      </c>
      <c r="F344" s="212" t="s">
        <v>2859</v>
      </c>
      <c r="G344" s="212" t="s">
        <v>2856</v>
      </c>
      <c r="H344" s="212" t="s">
        <v>1610</v>
      </c>
      <c r="I344" s="211"/>
      <c r="J344" s="213"/>
      <c r="K344" s="213" t="s">
        <v>1611</v>
      </c>
      <c r="L344" s="215"/>
      <c r="M344" s="212" t="s">
        <v>143</v>
      </c>
      <c r="N344" s="215" t="s">
        <v>711</v>
      </c>
      <c r="O344" s="216" t="s">
        <v>712</v>
      </c>
      <c r="P344" s="217"/>
      <c r="Q344" s="241" t="s">
        <v>1612</v>
      </c>
      <c r="R344" s="241" t="s">
        <v>1603</v>
      </c>
      <c r="S344" s="212" t="s">
        <v>2859</v>
      </c>
      <c r="T344" s="212" t="s">
        <v>2858</v>
      </c>
      <c r="U344" s="212" t="s">
        <v>2857</v>
      </c>
      <c r="V344" s="212" t="s">
        <v>4921</v>
      </c>
      <c r="W344" s="219" t="s">
        <v>191</v>
      </c>
      <c r="AB344" s="221">
        <f>IF(OR(J344="Fail",ISBLANK(J344)),INDEX('Issue Code Table'!C:C,MATCH(N:N,'Issue Code Table'!A:A,0)),IF(M344="Critical",6,IF(M344="Significant",5,IF(M344="Moderate",3,2))))</f>
        <v>5</v>
      </c>
    </row>
    <row r="345" spans="1:28" s="244" customFormat="1" ht="141.65" customHeight="1" x14ac:dyDescent="0.25">
      <c r="A345" s="223" t="s">
        <v>1613</v>
      </c>
      <c r="B345" s="224" t="s">
        <v>4488</v>
      </c>
      <c r="C345" s="224" t="s">
        <v>4489</v>
      </c>
      <c r="D345" s="223" t="s">
        <v>176</v>
      </c>
      <c r="E345" s="224" t="s">
        <v>4433</v>
      </c>
      <c r="F345" s="224" t="s">
        <v>2855</v>
      </c>
      <c r="G345" s="224" t="s">
        <v>2852</v>
      </c>
      <c r="H345" s="224" t="s">
        <v>1614</v>
      </c>
      <c r="I345" s="223"/>
      <c r="J345" s="225"/>
      <c r="K345" s="225" t="s">
        <v>1615</v>
      </c>
      <c r="L345" s="227"/>
      <c r="M345" s="224" t="s">
        <v>143</v>
      </c>
      <c r="N345" s="227" t="s">
        <v>428</v>
      </c>
      <c r="O345" s="228" t="s">
        <v>429</v>
      </c>
      <c r="P345" s="229"/>
      <c r="Q345" s="245" t="s">
        <v>1612</v>
      </c>
      <c r="R345" s="245" t="s">
        <v>1607</v>
      </c>
      <c r="S345" s="224" t="s">
        <v>2855</v>
      </c>
      <c r="T345" s="212" t="s">
        <v>2854</v>
      </c>
      <c r="U345" s="224" t="s">
        <v>2853</v>
      </c>
      <c r="V345" s="224" t="s">
        <v>4922</v>
      </c>
      <c r="W345" s="231" t="s">
        <v>191</v>
      </c>
      <c r="AB345" s="221">
        <f>IF(OR(J345="Fail",ISBLANK(J345)),INDEX('Issue Code Table'!C:C,MATCH(N:N,'Issue Code Table'!A:A,0)),IF(M345="Critical",6,IF(M345="Significant",5,IF(M345="Moderate",3,2))))</f>
        <v>5</v>
      </c>
    </row>
    <row r="346" spans="1:28" s="244" customFormat="1" ht="141.65" customHeight="1" x14ac:dyDescent="0.25">
      <c r="A346" s="211" t="s">
        <v>1616</v>
      </c>
      <c r="B346" s="212" t="s">
        <v>1159</v>
      </c>
      <c r="C346" s="212" t="s">
        <v>1160</v>
      </c>
      <c r="D346" s="211" t="s">
        <v>176</v>
      </c>
      <c r="E346" s="212" t="s">
        <v>4434</v>
      </c>
      <c r="F346" s="212" t="s">
        <v>2850</v>
      </c>
      <c r="G346" s="212" t="s">
        <v>2848</v>
      </c>
      <c r="H346" s="212" t="s">
        <v>1617</v>
      </c>
      <c r="I346" s="211"/>
      <c r="J346" s="213"/>
      <c r="K346" s="213" t="s">
        <v>1618</v>
      </c>
      <c r="L346" s="215"/>
      <c r="M346" s="212" t="s">
        <v>143</v>
      </c>
      <c r="N346" s="215" t="s">
        <v>465</v>
      </c>
      <c r="O346" s="216" t="s">
        <v>466</v>
      </c>
      <c r="P346" s="217"/>
      <c r="Q346" s="241" t="s">
        <v>2843</v>
      </c>
      <c r="R346" s="241" t="s">
        <v>2851</v>
      </c>
      <c r="S346" s="212" t="s">
        <v>2850</v>
      </c>
      <c r="T346" s="212" t="s">
        <v>2737</v>
      </c>
      <c r="U346" s="212" t="s">
        <v>2849</v>
      </c>
      <c r="V346" s="212" t="s">
        <v>4923</v>
      </c>
      <c r="W346" s="219" t="s">
        <v>191</v>
      </c>
      <c r="AB346" s="221">
        <f>IF(OR(J346="Fail",ISBLANK(J346)),INDEX('Issue Code Table'!C:C,MATCH(N:N,'Issue Code Table'!A:A,0)),IF(M346="Critical",6,IF(M346="Significant",5,IF(M346="Moderate",3,2))))</f>
        <v>6</v>
      </c>
    </row>
    <row r="347" spans="1:28" s="244" customFormat="1" ht="141.65" customHeight="1" x14ac:dyDescent="0.25">
      <c r="A347" s="223" t="s">
        <v>1619</v>
      </c>
      <c r="B347" s="224" t="s">
        <v>1159</v>
      </c>
      <c r="C347" s="224" t="s">
        <v>1160</v>
      </c>
      <c r="D347" s="223" t="s">
        <v>176</v>
      </c>
      <c r="E347" s="224" t="s">
        <v>4435</v>
      </c>
      <c r="F347" s="224" t="s">
        <v>2846</v>
      </c>
      <c r="G347" s="224" t="s">
        <v>2844</v>
      </c>
      <c r="H347" s="224" t="s">
        <v>1620</v>
      </c>
      <c r="I347" s="223"/>
      <c r="J347" s="225"/>
      <c r="K347" s="225" t="s">
        <v>1621</v>
      </c>
      <c r="L347" s="227"/>
      <c r="M347" s="224" t="s">
        <v>143</v>
      </c>
      <c r="N347" s="227" t="s">
        <v>169</v>
      </c>
      <c r="O347" s="228" t="s">
        <v>170</v>
      </c>
      <c r="P347" s="229"/>
      <c r="Q347" s="245" t="s">
        <v>2843</v>
      </c>
      <c r="R347" s="245" t="s">
        <v>2847</v>
      </c>
      <c r="S347" s="224" t="s">
        <v>2846</v>
      </c>
      <c r="T347" s="212" t="s">
        <v>2737</v>
      </c>
      <c r="U347" s="224" t="s">
        <v>2845</v>
      </c>
      <c r="V347" s="224" t="s">
        <v>4924</v>
      </c>
      <c r="W347" s="231" t="s">
        <v>191</v>
      </c>
      <c r="AB347" s="221">
        <f>IF(OR(J347="Fail",ISBLANK(J347)),INDEX('Issue Code Table'!C:C,MATCH(N:N,'Issue Code Table'!A:A,0)),IF(M347="Critical",6,IF(M347="Significant",5,IF(M347="Moderate",3,2))))</f>
        <v>6</v>
      </c>
    </row>
    <row r="348" spans="1:28" s="244" customFormat="1" ht="141.65" customHeight="1" x14ac:dyDescent="0.25">
      <c r="A348" s="211" t="s">
        <v>1622</v>
      </c>
      <c r="B348" s="212" t="s">
        <v>1159</v>
      </c>
      <c r="C348" s="212" t="s">
        <v>1160</v>
      </c>
      <c r="D348" s="211" t="s">
        <v>176</v>
      </c>
      <c r="E348" s="212" t="s">
        <v>4436</v>
      </c>
      <c r="F348" s="212" t="s">
        <v>2841</v>
      </c>
      <c r="G348" s="212" t="s">
        <v>2838</v>
      </c>
      <c r="H348" s="212" t="s">
        <v>1623</v>
      </c>
      <c r="I348" s="211"/>
      <c r="J348" s="213"/>
      <c r="K348" s="213" t="s">
        <v>1624</v>
      </c>
      <c r="L348" s="215"/>
      <c r="M348" s="212" t="s">
        <v>143</v>
      </c>
      <c r="N348" s="215" t="s">
        <v>169</v>
      </c>
      <c r="O348" s="216" t="s">
        <v>170</v>
      </c>
      <c r="P348" s="217"/>
      <c r="Q348" s="241" t="s">
        <v>2843</v>
      </c>
      <c r="R348" s="241" t="s">
        <v>2842</v>
      </c>
      <c r="S348" s="212" t="s">
        <v>2841</v>
      </c>
      <c r="T348" s="212" t="s">
        <v>2840</v>
      </c>
      <c r="U348" s="212" t="s">
        <v>2839</v>
      </c>
      <c r="V348" s="212" t="s">
        <v>4925</v>
      </c>
      <c r="W348" s="219" t="s">
        <v>191</v>
      </c>
      <c r="AB348" s="221">
        <f>IF(OR(J348="Fail",ISBLANK(J348)),INDEX('Issue Code Table'!C:C,MATCH(N:N,'Issue Code Table'!A:A,0)),IF(M348="Critical",6,IF(M348="Significant",5,IF(M348="Moderate",3,2))))</f>
        <v>6</v>
      </c>
    </row>
    <row r="349" spans="1:28" s="244" customFormat="1" ht="141.65" customHeight="1" x14ac:dyDescent="0.25">
      <c r="A349" s="223" t="s">
        <v>1625</v>
      </c>
      <c r="B349" s="224" t="s">
        <v>1159</v>
      </c>
      <c r="C349" s="224" t="s">
        <v>1160</v>
      </c>
      <c r="D349" s="223" t="s">
        <v>176</v>
      </c>
      <c r="E349" s="224" t="s">
        <v>4434</v>
      </c>
      <c r="F349" s="224" t="s">
        <v>2836</v>
      </c>
      <c r="G349" s="224" t="s">
        <v>2834</v>
      </c>
      <c r="H349" s="224" t="s">
        <v>1617</v>
      </c>
      <c r="I349" s="223"/>
      <c r="J349" s="225"/>
      <c r="K349" s="225" t="s">
        <v>1618</v>
      </c>
      <c r="L349" s="227"/>
      <c r="M349" s="224" t="s">
        <v>143</v>
      </c>
      <c r="N349" s="227" t="s">
        <v>465</v>
      </c>
      <c r="O349" s="228" t="s">
        <v>466</v>
      </c>
      <c r="P349" s="229"/>
      <c r="Q349" s="245" t="s">
        <v>2829</v>
      </c>
      <c r="R349" s="245" t="s">
        <v>2837</v>
      </c>
      <c r="S349" s="224" t="s">
        <v>2836</v>
      </c>
      <c r="T349" s="212" t="s">
        <v>2737</v>
      </c>
      <c r="U349" s="224" t="s">
        <v>2835</v>
      </c>
      <c r="V349" s="224" t="s">
        <v>4926</v>
      </c>
      <c r="W349" s="231" t="s">
        <v>191</v>
      </c>
      <c r="AB349" s="221">
        <f>IF(OR(J349="Fail",ISBLANK(J349)),INDEX('Issue Code Table'!C:C,MATCH(N:N,'Issue Code Table'!A:A,0)),IF(M349="Critical",6,IF(M349="Significant",5,IF(M349="Moderate",3,2))))</f>
        <v>6</v>
      </c>
    </row>
    <row r="350" spans="1:28" s="244" customFormat="1" ht="141.65" customHeight="1" x14ac:dyDescent="0.25">
      <c r="A350" s="211" t="s">
        <v>1626</v>
      </c>
      <c r="B350" s="212" t="s">
        <v>1159</v>
      </c>
      <c r="C350" s="212" t="s">
        <v>1160</v>
      </c>
      <c r="D350" s="211" t="s">
        <v>176</v>
      </c>
      <c r="E350" s="212" t="s">
        <v>4435</v>
      </c>
      <c r="F350" s="212" t="s">
        <v>2832</v>
      </c>
      <c r="G350" s="212" t="s">
        <v>2830</v>
      </c>
      <c r="H350" s="212" t="s">
        <v>1620</v>
      </c>
      <c r="I350" s="211"/>
      <c r="J350" s="213"/>
      <c r="K350" s="213" t="s">
        <v>1621</v>
      </c>
      <c r="L350" s="215"/>
      <c r="M350" s="212" t="s">
        <v>143</v>
      </c>
      <c r="N350" s="215" t="s">
        <v>169</v>
      </c>
      <c r="O350" s="216" t="s">
        <v>170</v>
      </c>
      <c r="P350" s="217"/>
      <c r="Q350" s="241" t="s">
        <v>2829</v>
      </c>
      <c r="R350" s="241" t="s">
        <v>2833</v>
      </c>
      <c r="S350" s="212" t="s">
        <v>2832</v>
      </c>
      <c r="T350" s="212" t="s">
        <v>2737</v>
      </c>
      <c r="U350" s="212" t="s">
        <v>2831</v>
      </c>
      <c r="V350" s="212" t="s">
        <v>4927</v>
      </c>
      <c r="W350" s="219" t="s">
        <v>191</v>
      </c>
      <c r="AB350" s="221">
        <f>IF(OR(J350="Fail",ISBLANK(J350)),INDEX('Issue Code Table'!C:C,MATCH(N:N,'Issue Code Table'!A:A,0)),IF(M350="Critical",6,IF(M350="Significant",5,IF(M350="Moderate",3,2))))</f>
        <v>6</v>
      </c>
    </row>
    <row r="351" spans="1:28" s="244" customFormat="1" ht="141.65" customHeight="1" x14ac:dyDescent="0.25">
      <c r="A351" s="223" t="s">
        <v>1627</v>
      </c>
      <c r="B351" s="224" t="s">
        <v>258</v>
      </c>
      <c r="C351" s="224" t="s">
        <v>259</v>
      </c>
      <c r="D351" s="223" t="s">
        <v>176</v>
      </c>
      <c r="E351" s="224" t="s">
        <v>4437</v>
      </c>
      <c r="F351" s="224" t="s">
        <v>2827</v>
      </c>
      <c r="G351" s="224" t="s">
        <v>2824</v>
      </c>
      <c r="H351" s="224" t="s">
        <v>1628</v>
      </c>
      <c r="I351" s="223"/>
      <c r="J351" s="225"/>
      <c r="K351" s="225" t="s">
        <v>1629</v>
      </c>
      <c r="L351" s="227"/>
      <c r="M351" s="224" t="s">
        <v>143</v>
      </c>
      <c r="N351" s="227" t="s">
        <v>584</v>
      </c>
      <c r="O351" s="228" t="s">
        <v>585</v>
      </c>
      <c r="P351" s="229"/>
      <c r="Q351" s="245" t="s">
        <v>2829</v>
      </c>
      <c r="R351" s="245" t="s">
        <v>2828</v>
      </c>
      <c r="S351" s="224" t="s">
        <v>2827</v>
      </c>
      <c r="T351" s="212" t="s">
        <v>2826</v>
      </c>
      <c r="U351" s="224" t="s">
        <v>2825</v>
      </c>
      <c r="V351" s="224" t="s">
        <v>4928</v>
      </c>
      <c r="W351" s="231" t="s">
        <v>191</v>
      </c>
      <c r="AB351" s="221">
        <f>IF(OR(J351="Fail",ISBLANK(J351)),INDEX('Issue Code Table'!C:C,MATCH(N:N,'Issue Code Table'!A:A,0)),IF(M351="Critical",6,IF(M351="Significant",5,IF(M351="Moderate",3,2))))</f>
        <v>5</v>
      </c>
    </row>
    <row r="352" spans="1:28" s="244" customFormat="1" ht="141.65" customHeight="1" x14ac:dyDescent="0.25">
      <c r="A352" s="211" t="s">
        <v>1630</v>
      </c>
      <c r="B352" s="212" t="s">
        <v>258</v>
      </c>
      <c r="C352" s="212" t="s">
        <v>259</v>
      </c>
      <c r="D352" s="211" t="s">
        <v>176</v>
      </c>
      <c r="E352" s="212" t="s">
        <v>4438</v>
      </c>
      <c r="F352" s="212" t="s">
        <v>2822</v>
      </c>
      <c r="G352" s="212" t="s">
        <v>2819</v>
      </c>
      <c r="H352" s="212" t="s">
        <v>1631</v>
      </c>
      <c r="I352" s="211"/>
      <c r="J352" s="213"/>
      <c r="K352" s="213" t="s">
        <v>1632</v>
      </c>
      <c r="L352" s="215"/>
      <c r="M352" s="212" t="s">
        <v>180</v>
      </c>
      <c r="N352" s="215" t="s">
        <v>266</v>
      </c>
      <c r="O352" s="216" t="s">
        <v>267</v>
      </c>
      <c r="P352" s="217"/>
      <c r="Q352" s="241" t="s">
        <v>2818</v>
      </c>
      <c r="R352" s="241" t="s">
        <v>2823</v>
      </c>
      <c r="S352" s="212" t="s">
        <v>2822</v>
      </c>
      <c r="T352" s="212" t="s">
        <v>2821</v>
      </c>
      <c r="U352" s="212" t="s">
        <v>2820</v>
      </c>
      <c r="V352" s="212" t="s">
        <v>4929</v>
      </c>
      <c r="W352" s="219"/>
      <c r="AB352" s="221">
        <f>IF(OR(J352="Fail",ISBLANK(J352)),INDEX('Issue Code Table'!C:C,MATCH(N:N,'Issue Code Table'!A:A,0)),IF(M352="Critical",6,IF(M352="Significant",5,IF(M352="Moderate",3,2))))</f>
        <v>4</v>
      </c>
    </row>
    <row r="353" spans="1:28" s="244" customFormat="1" ht="141.65" customHeight="1" x14ac:dyDescent="0.25">
      <c r="A353" s="223" t="s">
        <v>1633</v>
      </c>
      <c r="B353" s="224" t="s">
        <v>258</v>
      </c>
      <c r="C353" s="224" t="s">
        <v>259</v>
      </c>
      <c r="D353" s="223" t="s">
        <v>176</v>
      </c>
      <c r="E353" s="224" t="s">
        <v>4439</v>
      </c>
      <c r="F353" s="224" t="s">
        <v>2816</v>
      </c>
      <c r="G353" s="224" t="s">
        <v>2813</v>
      </c>
      <c r="H353" s="224" t="s">
        <v>1634</v>
      </c>
      <c r="I353" s="223"/>
      <c r="J353" s="225"/>
      <c r="K353" s="225" t="s">
        <v>1635</v>
      </c>
      <c r="L353" s="227"/>
      <c r="M353" s="224" t="s">
        <v>180</v>
      </c>
      <c r="N353" s="227" t="s">
        <v>266</v>
      </c>
      <c r="O353" s="228" t="s">
        <v>267</v>
      </c>
      <c r="P353" s="229"/>
      <c r="Q353" s="245" t="s">
        <v>2818</v>
      </c>
      <c r="R353" s="245" t="s">
        <v>2817</v>
      </c>
      <c r="S353" s="224" t="s">
        <v>2816</v>
      </c>
      <c r="T353" s="212" t="s">
        <v>2815</v>
      </c>
      <c r="U353" s="224" t="s">
        <v>2814</v>
      </c>
      <c r="V353" s="224" t="s">
        <v>4930</v>
      </c>
      <c r="W353" s="231"/>
      <c r="AB353" s="221">
        <f>IF(OR(J353="Fail",ISBLANK(J353)),INDEX('Issue Code Table'!C:C,MATCH(N:N,'Issue Code Table'!A:A,0)),IF(M353="Critical",6,IF(M353="Significant",5,IF(M353="Moderate",3,2))))</f>
        <v>4</v>
      </c>
    </row>
    <row r="354" spans="1:28" s="244" customFormat="1" ht="141.65" customHeight="1" x14ac:dyDescent="0.25">
      <c r="A354" s="211" t="s">
        <v>1637</v>
      </c>
      <c r="B354" s="212" t="s">
        <v>245</v>
      </c>
      <c r="C354" s="212" t="s">
        <v>246</v>
      </c>
      <c r="D354" s="211" t="s">
        <v>176</v>
      </c>
      <c r="E354" s="212" t="s">
        <v>4440</v>
      </c>
      <c r="F354" s="212" t="s">
        <v>2811</v>
      </c>
      <c r="G354" s="212" t="s">
        <v>2808</v>
      </c>
      <c r="H354" s="212" t="s">
        <v>1638</v>
      </c>
      <c r="I354" s="232"/>
      <c r="J354" s="213"/>
      <c r="K354" s="213" t="s">
        <v>1639</v>
      </c>
      <c r="L354" s="263"/>
      <c r="M354" s="212" t="s">
        <v>180</v>
      </c>
      <c r="N354" s="215" t="s">
        <v>266</v>
      </c>
      <c r="O354" s="216" t="s">
        <v>267</v>
      </c>
      <c r="P354" s="217"/>
      <c r="Q354" s="241" t="s">
        <v>1636</v>
      </c>
      <c r="R354" s="241" t="s">
        <v>2812</v>
      </c>
      <c r="S354" s="212" t="s">
        <v>2811</v>
      </c>
      <c r="T354" s="212" t="s">
        <v>2810</v>
      </c>
      <c r="U354" s="212" t="s">
        <v>2809</v>
      </c>
      <c r="V354" s="212" t="s">
        <v>4931</v>
      </c>
      <c r="W354" s="219"/>
      <c r="AB354" s="221">
        <f>IF(OR(J354="Fail",ISBLANK(J354)),INDEX('Issue Code Table'!C:C,MATCH(N:N,'Issue Code Table'!A:A,0)),IF(M354="Critical",6,IF(M354="Significant",5,IF(M354="Moderate",3,2))))</f>
        <v>4</v>
      </c>
    </row>
    <row r="355" spans="1:28" s="244" customFormat="1" ht="141.65" customHeight="1" x14ac:dyDescent="0.25">
      <c r="A355" s="223" t="s">
        <v>1642</v>
      </c>
      <c r="B355" s="224" t="s">
        <v>136</v>
      </c>
      <c r="C355" s="224" t="s">
        <v>137</v>
      </c>
      <c r="D355" s="223" t="s">
        <v>176</v>
      </c>
      <c r="E355" s="224" t="s">
        <v>4441</v>
      </c>
      <c r="F355" s="224" t="s">
        <v>2805</v>
      </c>
      <c r="G355" s="224" t="s">
        <v>2803</v>
      </c>
      <c r="H355" s="224" t="s">
        <v>1643</v>
      </c>
      <c r="I355" s="223"/>
      <c r="J355" s="225"/>
      <c r="K355" s="225" t="s">
        <v>1644</v>
      </c>
      <c r="L355" s="227"/>
      <c r="M355" s="224" t="s">
        <v>180</v>
      </c>
      <c r="N355" s="227" t="s">
        <v>1247</v>
      </c>
      <c r="O355" s="228" t="s">
        <v>1248</v>
      </c>
      <c r="P355" s="229"/>
      <c r="Q355" s="245" t="s">
        <v>2807</v>
      </c>
      <c r="R355" s="245" t="s">
        <v>2806</v>
      </c>
      <c r="S355" s="224" t="s">
        <v>2805</v>
      </c>
      <c r="T355" s="212" t="s">
        <v>2737</v>
      </c>
      <c r="U355" s="224" t="s">
        <v>2804</v>
      </c>
      <c r="V355" s="224" t="s">
        <v>4932</v>
      </c>
      <c r="W355" s="231"/>
      <c r="AB355" s="221">
        <f>IF(OR(J355="Fail",ISBLANK(J355)),INDEX('Issue Code Table'!C:C,MATCH(N:N,'Issue Code Table'!A:A,0)),IF(M355="Critical",6,IF(M355="Significant",5,IF(M355="Moderate",3,2))))</f>
        <v>5</v>
      </c>
    </row>
    <row r="356" spans="1:28" s="244" customFormat="1" ht="141.65" customHeight="1" x14ac:dyDescent="0.25">
      <c r="A356" s="211" t="s">
        <v>1645</v>
      </c>
      <c r="B356" s="212" t="s">
        <v>812</v>
      </c>
      <c r="C356" s="212" t="s">
        <v>813</v>
      </c>
      <c r="D356" s="211" t="s">
        <v>176</v>
      </c>
      <c r="E356" s="212" t="s">
        <v>4442</v>
      </c>
      <c r="F356" s="212" t="s">
        <v>2802</v>
      </c>
      <c r="G356" s="212" t="s">
        <v>2799</v>
      </c>
      <c r="H356" s="212" t="s">
        <v>1646</v>
      </c>
      <c r="I356" s="211"/>
      <c r="J356" s="213"/>
      <c r="K356" s="213" t="s">
        <v>1647</v>
      </c>
      <c r="L356" s="215"/>
      <c r="M356" s="212" t="s">
        <v>143</v>
      </c>
      <c r="N356" s="215" t="s">
        <v>1247</v>
      </c>
      <c r="O356" s="216" t="s">
        <v>1248</v>
      </c>
      <c r="P356" s="217"/>
      <c r="Q356" s="241" t="s">
        <v>1640</v>
      </c>
      <c r="R356" s="241" t="s">
        <v>1641</v>
      </c>
      <c r="S356" s="212" t="s">
        <v>2802</v>
      </c>
      <c r="T356" s="212" t="s">
        <v>2801</v>
      </c>
      <c r="U356" s="212" t="s">
        <v>2800</v>
      </c>
      <c r="V356" s="212" t="s">
        <v>4933</v>
      </c>
      <c r="W356" s="219" t="s">
        <v>191</v>
      </c>
      <c r="AB356" s="221">
        <f>IF(OR(J356="Fail",ISBLANK(J356)),INDEX('Issue Code Table'!C:C,MATCH(N:N,'Issue Code Table'!A:A,0)),IF(M356="Critical",6,IF(M356="Significant",5,IF(M356="Moderate",3,2))))</f>
        <v>5</v>
      </c>
    </row>
    <row r="357" spans="1:28" s="244" customFormat="1" ht="141.65" customHeight="1" x14ac:dyDescent="0.25">
      <c r="A357" s="223" t="s">
        <v>1648</v>
      </c>
      <c r="B357" s="224" t="s">
        <v>258</v>
      </c>
      <c r="C357" s="224" t="s">
        <v>259</v>
      </c>
      <c r="D357" s="223" t="s">
        <v>176</v>
      </c>
      <c r="E357" s="224" t="s">
        <v>4443</v>
      </c>
      <c r="F357" s="224" t="s">
        <v>2797</v>
      </c>
      <c r="G357" s="224" t="s">
        <v>2794</v>
      </c>
      <c r="H357" s="224" t="s">
        <v>1649</v>
      </c>
      <c r="I357" s="223"/>
      <c r="J357" s="225"/>
      <c r="K357" s="225" t="s">
        <v>1650</v>
      </c>
      <c r="L357" s="227"/>
      <c r="M357" s="224" t="s">
        <v>143</v>
      </c>
      <c r="N357" s="227" t="s">
        <v>1247</v>
      </c>
      <c r="O357" s="228" t="s">
        <v>1248</v>
      </c>
      <c r="P357" s="229"/>
      <c r="Q357" s="245" t="s">
        <v>1640</v>
      </c>
      <c r="R357" s="245" t="s">
        <v>2798</v>
      </c>
      <c r="S357" s="224" t="s">
        <v>2797</v>
      </c>
      <c r="T357" s="212" t="s">
        <v>2796</v>
      </c>
      <c r="U357" s="224" t="s">
        <v>2795</v>
      </c>
      <c r="V357" s="224" t="s">
        <v>4934</v>
      </c>
      <c r="W357" s="231" t="s">
        <v>191</v>
      </c>
      <c r="AB357" s="221">
        <f>IF(OR(J357="Fail",ISBLANK(J357)),INDEX('Issue Code Table'!C:C,MATCH(N:N,'Issue Code Table'!A:A,0)),IF(M357="Critical",6,IF(M357="Significant",5,IF(M357="Moderate",3,2))))</f>
        <v>5</v>
      </c>
    </row>
    <row r="358" spans="1:28" s="244" customFormat="1" ht="141.65" customHeight="1" x14ac:dyDescent="0.25">
      <c r="A358" s="211" t="s">
        <v>1651</v>
      </c>
      <c r="B358" s="212" t="s">
        <v>258</v>
      </c>
      <c r="C358" s="212" t="s">
        <v>259</v>
      </c>
      <c r="D358" s="211" t="s">
        <v>176</v>
      </c>
      <c r="E358" s="212" t="s">
        <v>4444</v>
      </c>
      <c r="F358" s="212" t="s">
        <v>2792</v>
      </c>
      <c r="G358" s="212" t="s">
        <v>2789</v>
      </c>
      <c r="H358" s="212" t="s">
        <v>1652</v>
      </c>
      <c r="I358" s="211"/>
      <c r="J358" s="213"/>
      <c r="K358" s="213" t="s">
        <v>1653</v>
      </c>
      <c r="L358" s="215"/>
      <c r="M358" s="212" t="s">
        <v>143</v>
      </c>
      <c r="N358" s="215" t="s">
        <v>428</v>
      </c>
      <c r="O358" s="216" t="s">
        <v>429</v>
      </c>
      <c r="P358" s="217"/>
      <c r="Q358" s="241" t="s">
        <v>1640</v>
      </c>
      <c r="R358" s="241" t="s">
        <v>2793</v>
      </c>
      <c r="S358" s="212" t="s">
        <v>2792</v>
      </c>
      <c r="T358" s="212" t="s">
        <v>2791</v>
      </c>
      <c r="U358" s="212" t="s">
        <v>2790</v>
      </c>
      <c r="V358" s="212" t="s">
        <v>4935</v>
      </c>
      <c r="W358" s="219" t="s">
        <v>191</v>
      </c>
      <c r="AB358" s="221">
        <f>IF(OR(J358="Fail",ISBLANK(J358)),INDEX('Issue Code Table'!C:C,MATCH(N:N,'Issue Code Table'!A:A,0)),IF(M358="Critical",6,IF(M358="Significant",5,IF(M358="Moderate",3,2))))</f>
        <v>5</v>
      </c>
    </row>
    <row r="359" spans="1:28" s="244" customFormat="1" ht="141.65" customHeight="1" x14ac:dyDescent="0.25">
      <c r="A359" s="223" t="s">
        <v>1654</v>
      </c>
      <c r="B359" s="224" t="s">
        <v>812</v>
      </c>
      <c r="C359" s="224" t="s">
        <v>813</v>
      </c>
      <c r="D359" s="223" t="s">
        <v>176</v>
      </c>
      <c r="E359" s="224" t="s">
        <v>4445</v>
      </c>
      <c r="F359" s="224" t="s">
        <v>2787</v>
      </c>
      <c r="G359" s="224" t="s">
        <v>2784</v>
      </c>
      <c r="H359" s="224" t="s">
        <v>1655</v>
      </c>
      <c r="I359" s="237"/>
      <c r="J359" s="225"/>
      <c r="K359" s="225" t="s">
        <v>1656</v>
      </c>
      <c r="L359" s="260"/>
      <c r="M359" s="224" t="s">
        <v>143</v>
      </c>
      <c r="N359" s="227" t="s">
        <v>428</v>
      </c>
      <c r="O359" s="228" t="s">
        <v>429</v>
      </c>
      <c r="P359" s="229"/>
      <c r="Q359" s="245" t="s">
        <v>2778</v>
      </c>
      <c r="R359" s="245" t="s">
        <v>2788</v>
      </c>
      <c r="S359" s="224" t="s">
        <v>2787</v>
      </c>
      <c r="T359" s="212" t="s">
        <v>2786</v>
      </c>
      <c r="U359" s="224" t="s">
        <v>2785</v>
      </c>
      <c r="V359" s="224" t="s">
        <v>4936</v>
      </c>
      <c r="W359" s="231" t="s">
        <v>191</v>
      </c>
      <c r="AB359" s="221">
        <f>IF(OR(J359="Fail",ISBLANK(J359)),INDEX('Issue Code Table'!C:C,MATCH(N:N,'Issue Code Table'!A:A,0)),IF(M359="Critical",6,IF(M359="Significant",5,IF(M359="Moderate",3,2))))</f>
        <v>5</v>
      </c>
    </row>
    <row r="360" spans="1:28" s="244" customFormat="1" ht="141.65" customHeight="1" x14ac:dyDescent="0.25">
      <c r="A360" s="211" t="s">
        <v>1657</v>
      </c>
      <c r="B360" s="212" t="s">
        <v>812</v>
      </c>
      <c r="C360" s="212" t="s">
        <v>813</v>
      </c>
      <c r="D360" s="211" t="s">
        <v>176</v>
      </c>
      <c r="E360" s="212" t="s">
        <v>4446</v>
      </c>
      <c r="F360" s="212" t="s">
        <v>2782</v>
      </c>
      <c r="G360" s="212" t="s">
        <v>2779</v>
      </c>
      <c r="H360" s="212" t="s">
        <v>1658</v>
      </c>
      <c r="I360" s="232"/>
      <c r="J360" s="213"/>
      <c r="K360" s="213" t="s">
        <v>1659</v>
      </c>
      <c r="L360" s="263"/>
      <c r="M360" s="212" t="s">
        <v>143</v>
      </c>
      <c r="N360" s="215" t="s">
        <v>1247</v>
      </c>
      <c r="O360" s="216" t="s">
        <v>1248</v>
      </c>
      <c r="P360" s="217"/>
      <c r="Q360" s="241" t="s">
        <v>2778</v>
      </c>
      <c r="R360" s="241" t="s">
        <v>2783</v>
      </c>
      <c r="S360" s="212" t="s">
        <v>2782</v>
      </c>
      <c r="T360" s="212" t="s">
        <v>2781</v>
      </c>
      <c r="U360" s="212" t="s">
        <v>2780</v>
      </c>
      <c r="V360" s="212" t="s">
        <v>4937</v>
      </c>
      <c r="W360" s="219" t="s">
        <v>191</v>
      </c>
      <c r="AB360" s="221">
        <f>IF(OR(J360="Fail",ISBLANK(J360)),INDEX('Issue Code Table'!C:C,MATCH(N:N,'Issue Code Table'!A:A,0)),IF(M360="Critical",6,IF(M360="Significant",5,IF(M360="Moderate",3,2))))</f>
        <v>5</v>
      </c>
    </row>
    <row r="361" spans="1:28" s="244" customFormat="1" ht="141.65" customHeight="1" x14ac:dyDescent="0.25">
      <c r="A361" s="223" t="s">
        <v>1660</v>
      </c>
      <c r="B361" s="224" t="s">
        <v>812</v>
      </c>
      <c r="C361" s="224" t="s">
        <v>813</v>
      </c>
      <c r="D361" s="223" t="s">
        <v>176</v>
      </c>
      <c r="E361" s="224" t="s">
        <v>4447</v>
      </c>
      <c r="F361" s="224" t="s">
        <v>2776</v>
      </c>
      <c r="G361" s="224" t="s">
        <v>2774</v>
      </c>
      <c r="H361" s="224" t="s">
        <v>1661</v>
      </c>
      <c r="I361" s="237"/>
      <c r="J361" s="225"/>
      <c r="K361" s="225" t="s">
        <v>1662</v>
      </c>
      <c r="L361" s="260"/>
      <c r="M361" s="224" t="s">
        <v>143</v>
      </c>
      <c r="N361" s="227" t="s">
        <v>1247</v>
      </c>
      <c r="O361" s="228" t="s">
        <v>1248</v>
      </c>
      <c r="P361" s="229"/>
      <c r="Q361" s="245" t="s">
        <v>2778</v>
      </c>
      <c r="R361" s="245" t="s">
        <v>2777</v>
      </c>
      <c r="S361" s="224" t="s">
        <v>2776</v>
      </c>
      <c r="T361" s="212" t="s">
        <v>2737</v>
      </c>
      <c r="U361" s="224" t="s">
        <v>2775</v>
      </c>
      <c r="V361" s="224" t="s">
        <v>4938</v>
      </c>
      <c r="W361" s="231" t="s">
        <v>191</v>
      </c>
      <c r="AB361" s="221">
        <f>IF(OR(J361="Fail",ISBLANK(J361)),INDEX('Issue Code Table'!C:C,MATCH(N:N,'Issue Code Table'!A:A,0)),IF(M361="Critical",6,IF(M361="Significant",5,IF(M361="Moderate",3,2))))</f>
        <v>5</v>
      </c>
    </row>
    <row r="362" spans="1:28" s="244" customFormat="1" ht="141.65" customHeight="1" x14ac:dyDescent="0.25">
      <c r="A362" s="211" t="s">
        <v>1663</v>
      </c>
      <c r="B362" s="212" t="s">
        <v>258</v>
      </c>
      <c r="C362" s="212" t="s">
        <v>259</v>
      </c>
      <c r="D362" s="211" t="s">
        <v>176</v>
      </c>
      <c r="E362" s="212" t="s">
        <v>4448</v>
      </c>
      <c r="F362" s="212" t="s">
        <v>2773</v>
      </c>
      <c r="G362" s="212" t="s">
        <v>2770</v>
      </c>
      <c r="H362" s="212" t="s">
        <v>1664</v>
      </c>
      <c r="I362" s="211"/>
      <c r="J362" s="213"/>
      <c r="K362" s="213" t="s">
        <v>1665</v>
      </c>
      <c r="L362" s="215"/>
      <c r="M362" s="212" t="s">
        <v>180</v>
      </c>
      <c r="N362" s="215" t="s">
        <v>705</v>
      </c>
      <c r="O362" s="216" t="s">
        <v>706</v>
      </c>
      <c r="P362" s="217"/>
      <c r="Q362" s="241" t="s">
        <v>1666</v>
      </c>
      <c r="R362" s="241" t="s">
        <v>1667</v>
      </c>
      <c r="S362" s="212" t="s">
        <v>2773</v>
      </c>
      <c r="T362" s="212" t="s">
        <v>2772</v>
      </c>
      <c r="U362" s="212" t="s">
        <v>2771</v>
      </c>
      <c r="V362" s="212" t="s">
        <v>4939</v>
      </c>
      <c r="W362" s="219"/>
      <c r="AB362" s="221">
        <f>IF(OR(J362="Fail",ISBLANK(J362)),INDEX('Issue Code Table'!C:C,MATCH(N:N,'Issue Code Table'!A:A,0)),IF(M362="Critical",6,IF(M362="Significant",5,IF(M362="Moderate",3,2))))</f>
        <v>3</v>
      </c>
    </row>
    <row r="363" spans="1:28" s="244" customFormat="1" ht="141.65" customHeight="1" x14ac:dyDescent="0.25">
      <c r="A363" s="223" t="s">
        <v>1668</v>
      </c>
      <c r="B363" s="224" t="s">
        <v>258</v>
      </c>
      <c r="C363" s="224" t="s">
        <v>259</v>
      </c>
      <c r="D363" s="223" t="s">
        <v>176</v>
      </c>
      <c r="E363" s="224" t="s">
        <v>4449</v>
      </c>
      <c r="F363" s="224" t="s">
        <v>2768</v>
      </c>
      <c r="G363" s="224" t="s">
        <v>2766</v>
      </c>
      <c r="H363" s="224" t="s">
        <v>1669</v>
      </c>
      <c r="I363" s="223"/>
      <c r="J363" s="225"/>
      <c r="K363" s="225" t="s">
        <v>1670</v>
      </c>
      <c r="L363" s="227"/>
      <c r="M363" s="224" t="s">
        <v>143</v>
      </c>
      <c r="N363" s="227" t="s">
        <v>428</v>
      </c>
      <c r="O363" s="228" t="s">
        <v>429</v>
      </c>
      <c r="P363" s="229"/>
      <c r="Q363" s="245" t="s">
        <v>2765</v>
      </c>
      <c r="R363" s="245" t="s">
        <v>2769</v>
      </c>
      <c r="S363" s="224" t="s">
        <v>2768</v>
      </c>
      <c r="T363" s="212" t="s">
        <v>2737</v>
      </c>
      <c r="U363" s="224" t="s">
        <v>2767</v>
      </c>
      <c r="V363" s="224" t="s">
        <v>4940</v>
      </c>
      <c r="W363" s="231" t="s">
        <v>191</v>
      </c>
      <c r="AB363" s="221">
        <f>IF(OR(J363="Fail",ISBLANK(J363)),INDEX('Issue Code Table'!C:C,MATCH(N:N,'Issue Code Table'!A:A,0)),IF(M363="Critical",6,IF(M363="Significant",5,IF(M363="Moderate",3,2))))</f>
        <v>5</v>
      </c>
    </row>
    <row r="364" spans="1:28" s="244" customFormat="1" ht="141.65" customHeight="1" x14ac:dyDescent="0.25">
      <c r="A364" s="211" t="s">
        <v>1671</v>
      </c>
      <c r="B364" s="212" t="s">
        <v>4486</v>
      </c>
      <c r="C364" s="212" t="s">
        <v>4487</v>
      </c>
      <c r="D364" s="211" t="s">
        <v>176</v>
      </c>
      <c r="E364" s="212" t="s">
        <v>4450</v>
      </c>
      <c r="F364" s="212" t="s">
        <v>2763</v>
      </c>
      <c r="G364" s="212" t="s">
        <v>2760</v>
      </c>
      <c r="H364" s="212" t="s">
        <v>1672</v>
      </c>
      <c r="I364" s="211"/>
      <c r="J364" s="213"/>
      <c r="K364" s="213" t="s">
        <v>1673</v>
      </c>
      <c r="L364" s="215"/>
      <c r="M364" s="212" t="s">
        <v>180</v>
      </c>
      <c r="N364" s="215" t="s">
        <v>1240</v>
      </c>
      <c r="O364" s="216" t="s">
        <v>1241</v>
      </c>
      <c r="P364" s="217"/>
      <c r="Q364" s="241" t="s">
        <v>2765</v>
      </c>
      <c r="R364" s="241" t="s">
        <v>2764</v>
      </c>
      <c r="S364" s="212" t="s">
        <v>2763</v>
      </c>
      <c r="T364" s="212" t="s">
        <v>2762</v>
      </c>
      <c r="U364" s="212" t="s">
        <v>2761</v>
      </c>
      <c r="V364" s="212" t="s">
        <v>4941</v>
      </c>
      <c r="W364" s="219"/>
      <c r="AB364" s="221">
        <f>IF(OR(J364="Fail",ISBLANK(J364)),INDEX('Issue Code Table'!C:C,MATCH(N:N,'Issue Code Table'!A:A,0)),IF(M364="Critical",6,IF(M364="Significant",5,IF(M364="Moderate",3,2))))</f>
        <v>5</v>
      </c>
    </row>
    <row r="365" spans="1:28" s="244" customFormat="1" ht="141.65" customHeight="1" x14ac:dyDescent="0.25">
      <c r="A365" s="223" t="s">
        <v>1674</v>
      </c>
      <c r="B365" s="224" t="s">
        <v>258</v>
      </c>
      <c r="C365" s="224" t="s">
        <v>259</v>
      </c>
      <c r="D365" s="223" t="s">
        <v>176</v>
      </c>
      <c r="E365" s="224" t="s">
        <v>4451</v>
      </c>
      <c r="F365" s="224" t="s">
        <v>2758</v>
      </c>
      <c r="G365" s="224" t="s">
        <v>2755</v>
      </c>
      <c r="H365" s="224" t="s">
        <v>1675</v>
      </c>
      <c r="I365" s="237"/>
      <c r="J365" s="225"/>
      <c r="K365" s="225" t="s">
        <v>1676</v>
      </c>
      <c r="L365" s="260"/>
      <c r="M365" s="224" t="s">
        <v>143</v>
      </c>
      <c r="N365" s="227" t="s">
        <v>428</v>
      </c>
      <c r="O365" s="228" t="s">
        <v>429</v>
      </c>
      <c r="P365" s="229"/>
      <c r="Q365" s="245" t="s">
        <v>2749</v>
      </c>
      <c r="R365" s="245" t="s">
        <v>2759</v>
      </c>
      <c r="S365" s="224" t="s">
        <v>2758</v>
      </c>
      <c r="T365" s="212" t="s">
        <v>2757</v>
      </c>
      <c r="U365" s="224" t="s">
        <v>2756</v>
      </c>
      <c r="V365" s="224" t="s">
        <v>4942</v>
      </c>
      <c r="W365" s="231" t="s">
        <v>191</v>
      </c>
      <c r="AB365" s="221">
        <f>IF(OR(J365="Fail",ISBLANK(J365)),INDEX('Issue Code Table'!C:C,MATCH(N:N,'Issue Code Table'!A:A,0)),IF(M365="Critical",6,IF(M365="Significant",5,IF(M365="Moderate",3,2))))</f>
        <v>5</v>
      </c>
    </row>
    <row r="366" spans="1:28" s="244" customFormat="1" ht="141.65" customHeight="1" x14ac:dyDescent="0.25">
      <c r="A366" s="211" t="s">
        <v>1677</v>
      </c>
      <c r="B366" s="212" t="s">
        <v>258</v>
      </c>
      <c r="C366" s="212" t="s">
        <v>259</v>
      </c>
      <c r="D366" s="211" t="s">
        <v>176</v>
      </c>
      <c r="E366" s="212" t="s">
        <v>4452</v>
      </c>
      <c r="F366" s="212" t="s">
        <v>2753</v>
      </c>
      <c r="G366" s="212" t="s">
        <v>2750</v>
      </c>
      <c r="H366" s="212" t="s">
        <v>1678</v>
      </c>
      <c r="I366" s="211"/>
      <c r="J366" s="213"/>
      <c r="K366" s="213" t="s">
        <v>1679</v>
      </c>
      <c r="L366" s="215"/>
      <c r="M366" s="212" t="s">
        <v>180</v>
      </c>
      <c r="N366" s="215" t="s">
        <v>1484</v>
      </c>
      <c r="O366" s="216" t="s">
        <v>1485</v>
      </c>
      <c r="P366" s="217"/>
      <c r="Q366" s="241" t="s">
        <v>2749</v>
      </c>
      <c r="R366" s="241" t="s">
        <v>2754</v>
      </c>
      <c r="S366" s="212" t="s">
        <v>2753</v>
      </c>
      <c r="T366" s="212" t="s">
        <v>2752</v>
      </c>
      <c r="U366" s="212" t="s">
        <v>2751</v>
      </c>
      <c r="V366" s="212" t="s">
        <v>4943</v>
      </c>
      <c r="W366" s="219"/>
      <c r="AB366" s="221">
        <f>IF(OR(J366="Fail",ISBLANK(J366)),INDEX('Issue Code Table'!C:C,MATCH(N:N,'Issue Code Table'!A:A,0)),IF(M366="Critical",6,IF(M366="Significant",5,IF(M366="Moderate",3,2))))</f>
        <v>4</v>
      </c>
    </row>
    <row r="367" spans="1:28" s="244" customFormat="1" ht="141.65" customHeight="1" x14ac:dyDescent="0.25">
      <c r="A367" s="223" t="s">
        <v>1680</v>
      </c>
      <c r="B367" s="224" t="s">
        <v>258</v>
      </c>
      <c r="C367" s="224" t="s">
        <v>259</v>
      </c>
      <c r="D367" s="223" t="s">
        <v>176</v>
      </c>
      <c r="E367" s="224" t="s">
        <v>4453</v>
      </c>
      <c r="F367" s="224" t="s">
        <v>2747</v>
      </c>
      <c r="G367" s="224" t="s">
        <v>2744</v>
      </c>
      <c r="H367" s="224" t="s">
        <v>1681</v>
      </c>
      <c r="I367" s="223"/>
      <c r="J367" s="225"/>
      <c r="K367" s="225" t="s">
        <v>1682</v>
      </c>
      <c r="L367" s="227"/>
      <c r="M367" s="224" t="s">
        <v>143</v>
      </c>
      <c r="N367" s="227" t="s">
        <v>359</v>
      </c>
      <c r="O367" s="228" t="s">
        <v>360</v>
      </c>
      <c r="P367" s="229"/>
      <c r="Q367" s="245" t="s">
        <v>2749</v>
      </c>
      <c r="R367" s="245" t="s">
        <v>2748</v>
      </c>
      <c r="S367" s="224" t="s">
        <v>2747</v>
      </c>
      <c r="T367" s="212" t="s">
        <v>2746</v>
      </c>
      <c r="U367" s="224" t="s">
        <v>2745</v>
      </c>
      <c r="V367" s="224" t="s">
        <v>4944</v>
      </c>
      <c r="W367" s="231" t="s">
        <v>191</v>
      </c>
      <c r="AB367" s="221">
        <f>IF(OR(J367="Fail",ISBLANK(J367)),INDEX('Issue Code Table'!C:C,MATCH(N:N,'Issue Code Table'!A:A,0)),IF(M367="Critical",6,IF(M367="Significant",5,IF(M367="Moderate",3,2))))</f>
        <v>5</v>
      </c>
    </row>
    <row r="368" spans="1:28" s="244" customFormat="1" ht="141.65" customHeight="1" x14ac:dyDescent="0.25">
      <c r="A368" s="211" t="s">
        <v>1683</v>
      </c>
      <c r="B368" s="212" t="s">
        <v>245</v>
      </c>
      <c r="C368" s="212" t="s">
        <v>246</v>
      </c>
      <c r="D368" s="211" t="s">
        <v>176</v>
      </c>
      <c r="E368" s="212" t="s">
        <v>4454</v>
      </c>
      <c r="F368" s="212" t="s">
        <v>1684</v>
      </c>
      <c r="G368" s="212" t="s">
        <v>4462</v>
      </c>
      <c r="H368" s="212" t="s">
        <v>1685</v>
      </c>
      <c r="I368" s="211"/>
      <c r="J368" s="213"/>
      <c r="K368" s="213" t="s">
        <v>1686</v>
      </c>
      <c r="L368" s="215"/>
      <c r="M368" s="212" t="s">
        <v>143</v>
      </c>
      <c r="N368" s="215" t="s">
        <v>428</v>
      </c>
      <c r="O368" s="216" t="s">
        <v>429</v>
      </c>
      <c r="P368" s="217"/>
      <c r="Q368" s="241" t="s">
        <v>2743</v>
      </c>
      <c r="R368" s="241" t="s">
        <v>2742</v>
      </c>
      <c r="S368" s="212" t="s">
        <v>1687</v>
      </c>
      <c r="T368" s="212" t="s">
        <v>2741</v>
      </c>
      <c r="U368" s="212" t="s">
        <v>4463</v>
      </c>
      <c r="V368" s="212" t="s">
        <v>4945</v>
      </c>
      <c r="W368" s="219" t="s">
        <v>191</v>
      </c>
      <c r="AB368" s="221">
        <f>IF(OR(J368="Fail",ISBLANK(J368)),INDEX('Issue Code Table'!C:C,MATCH(N:N,'Issue Code Table'!A:A,0)),IF(M368="Critical",6,IF(M368="Significant",5,IF(M368="Moderate",3,2))))</f>
        <v>5</v>
      </c>
    </row>
    <row r="369" spans="1:28" s="244" customFormat="1" ht="141.65" customHeight="1" x14ac:dyDescent="0.25">
      <c r="A369" s="223" t="s">
        <v>1688</v>
      </c>
      <c r="B369" s="224" t="s">
        <v>245</v>
      </c>
      <c r="C369" s="224" t="s">
        <v>246</v>
      </c>
      <c r="D369" s="223" t="s">
        <v>176</v>
      </c>
      <c r="E369" s="224" t="s">
        <v>4431</v>
      </c>
      <c r="F369" s="224" t="s">
        <v>4459</v>
      </c>
      <c r="G369" s="224" t="s">
        <v>4461</v>
      </c>
      <c r="H369" s="224" t="s">
        <v>1689</v>
      </c>
      <c r="I369" s="223"/>
      <c r="J369" s="225"/>
      <c r="K369" s="225" t="s">
        <v>1606</v>
      </c>
      <c r="L369" s="227"/>
      <c r="M369" s="224" t="s">
        <v>143</v>
      </c>
      <c r="N369" s="227" t="s">
        <v>249</v>
      </c>
      <c r="O369" s="228" t="s">
        <v>250</v>
      </c>
      <c r="P369" s="229"/>
      <c r="Q369" s="245" t="s">
        <v>2740</v>
      </c>
      <c r="R369" s="245" t="s">
        <v>2739</v>
      </c>
      <c r="S369" s="224" t="s">
        <v>1608</v>
      </c>
      <c r="T369" s="212" t="s">
        <v>2737</v>
      </c>
      <c r="U369" s="224" t="s">
        <v>4464</v>
      </c>
      <c r="V369" s="224" t="s">
        <v>4946</v>
      </c>
      <c r="W369" s="231" t="s">
        <v>191</v>
      </c>
      <c r="AB369" s="221">
        <f>IF(OR(J369="Fail",ISBLANK(J369)),INDEX('Issue Code Table'!C:C,MATCH(N:N,'Issue Code Table'!A:A,0)),IF(M369="Critical",6,IF(M369="Significant",5,IF(M369="Moderate",3,2))))</f>
        <v>5</v>
      </c>
    </row>
    <row r="370" spans="1:28" x14ac:dyDescent="0.35">
      <c r="A370" s="265"/>
      <c r="B370" s="312" t="s">
        <v>1690</v>
      </c>
      <c r="C370" s="312"/>
      <c r="D370" s="312"/>
      <c r="E370" s="312"/>
      <c r="F370" s="312"/>
      <c r="G370" s="312"/>
      <c r="H370" s="312"/>
      <c r="I370" s="312"/>
      <c r="J370" s="312"/>
      <c r="K370" s="266"/>
      <c r="L370" s="266"/>
      <c r="M370" s="266"/>
      <c r="N370" s="266"/>
      <c r="O370" s="266"/>
      <c r="P370" s="266"/>
      <c r="Q370" s="266"/>
      <c r="R370" s="266"/>
      <c r="S370" s="266"/>
      <c r="T370" s="266"/>
      <c r="U370" s="266"/>
      <c r="V370" s="266"/>
      <c r="W370" s="266"/>
      <c r="Y370" s="267"/>
      <c r="AB370" s="267"/>
    </row>
    <row r="371" spans="1:28" s="269" customFormat="1" hidden="1" x14ac:dyDescent="0.35"/>
    <row r="372" spans="1:28" s="269" customFormat="1" hidden="1" x14ac:dyDescent="0.35"/>
    <row r="373" spans="1:28" s="204" customFormat="1" hidden="1" x14ac:dyDescent="0.35">
      <c r="A373" s="269"/>
      <c r="F373" s="270"/>
      <c r="G373" s="270"/>
      <c r="H373" s="270" t="s">
        <v>56</v>
      </c>
    </row>
    <row r="374" spans="1:28" s="204" customFormat="1" hidden="1" x14ac:dyDescent="0.35">
      <c r="A374" s="269"/>
      <c r="E374" s="271"/>
      <c r="F374" s="270"/>
      <c r="G374" s="270"/>
      <c r="H374" s="270" t="s">
        <v>57</v>
      </c>
    </row>
    <row r="375" spans="1:28" s="204" customFormat="1" hidden="1" x14ac:dyDescent="0.35">
      <c r="A375" s="269"/>
      <c r="E375" s="271"/>
      <c r="F375" s="270"/>
      <c r="G375" s="270"/>
      <c r="H375" s="270" t="s">
        <v>45</v>
      </c>
    </row>
    <row r="376" spans="1:28" s="204" customFormat="1" hidden="1" x14ac:dyDescent="0.35">
      <c r="A376" s="269"/>
      <c r="E376" s="271"/>
      <c r="F376" s="270"/>
      <c r="G376" s="270"/>
      <c r="H376" s="270" t="s">
        <v>1691</v>
      </c>
    </row>
    <row r="377" spans="1:28" hidden="1" x14ac:dyDescent="0.35">
      <c r="E377" s="268"/>
    </row>
    <row r="378" spans="1:28" hidden="1" x14ac:dyDescent="0.35">
      <c r="E378" s="268"/>
      <c r="H378" s="270" t="s">
        <v>1692</v>
      </c>
    </row>
    <row r="379" spans="1:28" hidden="1" x14ac:dyDescent="0.35">
      <c r="E379" s="268"/>
      <c r="H379" s="270" t="s">
        <v>129</v>
      </c>
    </row>
    <row r="380" spans="1:28" hidden="1" x14ac:dyDescent="0.35">
      <c r="E380" s="268"/>
      <c r="H380" s="270" t="s">
        <v>143</v>
      </c>
    </row>
    <row r="381" spans="1:28" hidden="1" x14ac:dyDescent="0.35">
      <c r="E381" s="268"/>
      <c r="H381" s="270" t="s">
        <v>180</v>
      </c>
    </row>
    <row r="382" spans="1:28" hidden="1" x14ac:dyDescent="0.35">
      <c r="E382" s="268"/>
      <c r="H382" s="270" t="s">
        <v>296</v>
      </c>
    </row>
    <row r="383" spans="1:28" hidden="1" x14ac:dyDescent="0.35">
      <c r="E383" s="268"/>
      <c r="H383" s="270"/>
    </row>
    <row r="435" ht="13.75" hidden="1" customHeight="1" x14ac:dyDescent="0.35"/>
    <row r="441" ht="30" hidden="1" customHeight="1" x14ac:dyDescent="0.35"/>
    <row r="1048576" ht="20.399999999999999" hidden="1" customHeight="1" x14ac:dyDescent="0.35"/>
  </sheetData>
  <protectedRanges>
    <protectedRange password="E1A2" sqref="AB2" name="Range1_1_2_1"/>
    <protectedRange password="E1A2" sqref="O13" name="Range1"/>
    <protectedRange password="E1A2" sqref="N3:O3" name="Range1_2_1_1"/>
    <protectedRange password="E1A2" sqref="N4:O4" name="Range1_4_1"/>
    <protectedRange password="E1A2" sqref="V2" name="Range1_14"/>
    <protectedRange password="E1A2" sqref="N118:N138" name="Range1_6"/>
    <protectedRange password="E1A2" sqref="P5:P6" name="Range1_1"/>
    <protectedRange password="E1A2" sqref="O5" name="Range1_1_2_2"/>
    <protectedRange password="E1A2" sqref="N367 N344 N335 N290:N293 N285:N287 N46 N282:N283" name="Range1_6_2"/>
  </protectedRanges>
  <autoFilter ref="A2:AB370" xr:uid="{E5EFF704-D488-49E8-87BE-7852DE86FEF6}"/>
  <mergeCells count="1">
    <mergeCell ref="B370:J370"/>
  </mergeCells>
  <phoneticPr fontId="20" type="noConversion"/>
  <conditionalFormatting sqref="J3:J369">
    <cfRule type="cellIs" dxfId="14" priority="135" operator="equal">
      <formula>"Info"</formula>
    </cfRule>
    <cfRule type="cellIs" dxfId="13" priority="136" operator="equal">
      <formula>"Fail"</formula>
    </cfRule>
    <cfRule type="cellIs" dxfId="12" priority="137" operator="equal">
      <formula>"Pass"</formula>
    </cfRule>
  </conditionalFormatting>
  <conditionalFormatting sqref="K7:L7 N7:O7">
    <cfRule type="expression" dxfId="11" priority="12">
      <formula>AND($J7="Fail", $M7="Critical")</formula>
    </cfRule>
  </conditionalFormatting>
  <conditionalFormatting sqref="L7">
    <cfRule type="cellIs" dxfId="10" priority="9" operator="equal">
      <formula>"Info"</formula>
    </cfRule>
    <cfRule type="cellIs" dxfId="9" priority="10" operator="equal">
      <formula>"Fail"</formula>
    </cfRule>
    <cfRule type="cellIs" dxfId="8" priority="11" operator="equal">
      <formula>"Pass"</formula>
    </cfRule>
  </conditionalFormatting>
  <conditionalFormatting sqref="L39">
    <cfRule type="cellIs" dxfId="7" priority="371" stopIfTrue="1" operator="equal">
      <formula>"Pass"</formula>
    </cfRule>
    <cfRule type="cellIs" dxfId="6" priority="372" stopIfTrue="1" operator="equal">
      <formula>"Fail"</formula>
    </cfRule>
    <cfRule type="cellIs" dxfId="5" priority="373" stopIfTrue="1" operator="equal">
      <formula>"Info"</formula>
    </cfRule>
  </conditionalFormatting>
  <conditionalFormatting sqref="N3:N6 N8:N369">
    <cfRule type="expression" dxfId="4" priority="374">
      <formula>ISERROR(AB3)</formula>
    </cfRule>
  </conditionalFormatting>
  <conditionalFormatting sqref="N7">
    <cfRule type="expression" dxfId="3" priority="375">
      <formula>ISERROR(#REF!)</formula>
    </cfRule>
  </conditionalFormatting>
  <conditionalFormatting sqref="S7">
    <cfRule type="expression" dxfId="2" priority="4">
      <formula>AND($J7="Fail", $M7="Critical")</formula>
    </cfRule>
  </conditionalFormatting>
  <conditionalFormatting sqref="U7:AA7">
    <cfRule type="expression" dxfId="1" priority="3">
      <formula>AND($J7="Fail", $M7="Critical")</formula>
    </cfRule>
  </conditionalFormatting>
  <conditionalFormatting sqref="B12:C12">
    <cfRule type="expression" dxfId="0" priority="1">
      <formula>AND($J12="Fail", $M12="Critical")</formula>
    </cfRule>
  </conditionalFormatting>
  <dataValidations count="5">
    <dataValidation type="list" allowBlank="1" showInputMessage="1" showErrorMessage="1" sqref="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JI5:JI6" xr:uid="{94A7AEC0-7721-4477-AE42-87E7FDC1E03B}">
      <formula1>$H$53:$H$56</formula1>
    </dataValidation>
    <dataValidation type="list" allowBlank="1" showInputMessage="1" showErrorMessage="1" sqref="WVR5:WVR6 JF5:JF6 TB5:TB6 ACX5:ACX6 AMT5:AMT6 AWP5:AWP6 BGL5:BGL6 BQH5:BQH6 CAD5:CAD6 CJZ5:CJZ6 CTV5:CTV6 DDR5:DDR6 DNN5:DNN6 DXJ5:DXJ6 EHF5:EHF6 ERB5:ERB6 FAX5:FAX6 FKT5:FKT6 FUP5:FUP6 GEL5:GEL6 GOH5:GOH6 GYD5:GYD6 HHZ5:HHZ6 HRV5:HRV6 IBR5:IBR6 ILN5:ILN6 IVJ5:IVJ6 JFF5:JFF6 JPB5:JPB6 JYX5:JYX6 KIT5:KIT6 KSP5:KSP6 LCL5:LCL6 LMH5:LMH6 LWD5:LWD6 MFZ5:MFZ6 MPV5:MPV6 MZR5:MZR6 NJN5:NJN6 NTJ5:NTJ6 ODF5:ODF6 ONB5:ONB6 OWX5:OWX6 PGT5:PGT6 PQP5:PQP6 QAL5:QAL6 QKH5:QKH6 QUD5:QUD6 RDZ5:RDZ6 RNV5:RNV6 RXR5:RXR6 SHN5:SHN6 SRJ5:SRJ6 TBF5:TBF6 TLB5:TLB6 TUX5:TUX6 UET5:UET6 UOP5:UOP6 UYL5:UYL6 VIH5:VIH6 VSD5:VSD6 WBZ5:WBZ6 WLV5:WLV6" xr:uid="{1F0DEE5C-00E2-4ABC-BB8B-A690732DEC43}">
      <formula1>$I$78:$I$81</formula1>
    </dataValidation>
    <dataValidation type="list" allowBlank="1" showInputMessage="1" showErrorMessage="1" sqref="N227 N221:N225" xr:uid="{92E2E3DD-2885-4A62-B759-A445DB3C2A5D}">
      <formula1>#REF!</formula1>
    </dataValidation>
    <dataValidation type="list" allowBlank="1" showInputMessage="1" showErrorMessage="1" sqref="J3:J369" xr:uid="{89A92296-383C-47A9-B4E8-089D5D3DD411}">
      <formula1>$H$373:$H$376</formula1>
    </dataValidation>
    <dataValidation type="list" allowBlank="1" showInputMessage="1" showErrorMessage="1" sqref="M3:M369" xr:uid="{55EC36DA-282C-4D8E-9FE9-4E245DFC5116}">
      <formula1>$H$379:$H$382</formula1>
    </dataValidation>
  </dataValidations>
  <pageMargins left="0.7" right="0.7" top="0.75" bottom="0.75" header="0.3" footer="0.3"/>
  <pageSetup scale="21" orientation="portrait" r:id="rId1"/>
  <headerFooter alignWithMargins="0"/>
  <rowBreaks count="5" manualBreakCount="5">
    <brk id="27" max="16383" man="1"/>
    <brk id="43" max="16383" man="1"/>
    <brk id="61" max="16383" man="1"/>
    <brk id="76" max="16383" man="1"/>
    <brk id="1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9"/>
  <sheetViews>
    <sheetView zoomScale="145" zoomScaleNormal="145" workbookViewId="0">
      <selection activeCell="C6" sqref="C6"/>
    </sheetView>
  </sheetViews>
  <sheetFormatPr defaultColWidth="18.6328125" defaultRowHeight="12.75" customHeight="1" x14ac:dyDescent="0.35"/>
  <cols>
    <col min="1" max="1" width="11.453125" style="36" customWidth="1"/>
    <col min="2" max="2" width="13.36328125" style="36" customWidth="1"/>
    <col min="3" max="3" width="84.453125" style="37" customWidth="1"/>
    <col min="4" max="4" width="22.453125" style="36" customWidth="1"/>
    <col min="5" max="16384" width="18.6328125" style="36"/>
  </cols>
  <sheetData>
    <row r="1" spans="1:4" ht="14.5" x14ac:dyDescent="0.35">
      <c r="A1" s="183" t="s">
        <v>1693</v>
      </c>
      <c r="B1" s="184"/>
      <c r="C1" s="185"/>
      <c r="D1" s="184"/>
    </row>
    <row r="2" spans="1:4" s="38" customFormat="1" ht="12.75" customHeight="1" x14ac:dyDescent="0.35">
      <c r="A2" s="186" t="s">
        <v>1694</v>
      </c>
      <c r="B2" s="186" t="s">
        <v>1700</v>
      </c>
      <c r="C2" s="187" t="s">
        <v>1696</v>
      </c>
      <c r="D2" s="186" t="s">
        <v>1701</v>
      </c>
    </row>
    <row r="3" spans="1:4" ht="13.5" customHeight="1" x14ac:dyDescent="0.35">
      <c r="A3" s="188">
        <v>5</v>
      </c>
      <c r="B3" s="189">
        <v>45199</v>
      </c>
      <c r="C3" s="190" t="s">
        <v>1702</v>
      </c>
      <c r="D3" s="191" t="s">
        <v>1703</v>
      </c>
    </row>
    <row r="4" spans="1:4" ht="29.75" customHeight="1" x14ac:dyDescent="0.35">
      <c r="A4" s="192">
        <v>6</v>
      </c>
      <c r="B4" s="189">
        <v>45516</v>
      </c>
      <c r="C4" s="193" t="s">
        <v>4958</v>
      </c>
      <c r="D4" s="191" t="s">
        <v>1703</v>
      </c>
    </row>
    <row r="5" spans="1:4" ht="12.75" customHeight="1" x14ac:dyDescent="0.35">
      <c r="A5" s="192"/>
      <c r="B5" s="189"/>
      <c r="C5" s="193"/>
      <c r="D5" s="194"/>
    </row>
    <row r="6" spans="1:4" ht="12.75" customHeight="1" x14ac:dyDescent="0.35">
      <c r="A6" s="192"/>
      <c r="B6" s="189"/>
      <c r="C6" s="193"/>
      <c r="D6" s="194"/>
    </row>
    <row r="7" spans="1:4" ht="12.75" customHeight="1" x14ac:dyDescent="0.35">
      <c r="A7" s="192"/>
      <c r="B7" s="189"/>
      <c r="C7" s="193"/>
      <c r="D7" s="194"/>
    </row>
    <row r="8" spans="1:4" ht="12.75" customHeight="1" x14ac:dyDescent="0.35">
      <c r="A8" s="192"/>
      <c r="B8" s="189"/>
      <c r="C8" s="193"/>
      <c r="D8" s="194"/>
    </row>
    <row r="9" spans="1:4" ht="12.75" customHeight="1" x14ac:dyDescent="0.35">
      <c r="A9" s="192"/>
      <c r="B9" s="189"/>
      <c r="C9" s="193"/>
      <c r="D9" s="194"/>
    </row>
    <row r="10" spans="1:4" ht="12.75" customHeight="1" x14ac:dyDescent="0.35">
      <c r="A10" s="192"/>
      <c r="B10" s="189"/>
      <c r="C10" s="193"/>
      <c r="D10" s="194"/>
    </row>
    <row r="11" spans="1:4" ht="55.5" customHeight="1" x14ac:dyDescent="0.35">
      <c r="A11" s="192"/>
      <c r="B11" s="189"/>
      <c r="C11" s="193"/>
      <c r="D11" s="194"/>
    </row>
    <row r="12" spans="1:4" ht="12.75" customHeight="1" x14ac:dyDescent="0.35">
      <c r="A12" s="192"/>
      <c r="B12" s="189"/>
      <c r="C12" s="193"/>
      <c r="D12" s="194"/>
    </row>
    <row r="13" spans="1:4" ht="12.75" customHeight="1" x14ac:dyDescent="0.35">
      <c r="A13" s="192"/>
      <c r="B13" s="189"/>
      <c r="C13" s="193"/>
      <c r="D13" s="194"/>
    </row>
    <row r="14" spans="1:4" ht="12.75" customHeight="1" x14ac:dyDescent="0.35">
      <c r="A14" s="192"/>
      <c r="B14" s="189"/>
      <c r="C14" s="193"/>
      <c r="D14" s="194"/>
    </row>
    <row r="15" spans="1:4" ht="12.75" customHeight="1" x14ac:dyDescent="0.35">
      <c r="A15" s="192"/>
      <c r="B15" s="189"/>
      <c r="C15" s="193"/>
      <c r="D15" s="194"/>
    </row>
    <row r="16" spans="1:4" ht="12.75" customHeight="1" x14ac:dyDescent="0.35">
      <c r="A16" s="192"/>
      <c r="B16" s="189"/>
      <c r="C16" s="193"/>
      <c r="D16" s="194"/>
    </row>
    <row r="17" spans="1:4" ht="12.75" customHeight="1" x14ac:dyDescent="0.35">
      <c r="A17" s="192"/>
      <c r="B17" s="189"/>
      <c r="C17" s="193"/>
      <c r="D17" s="194"/>
    </row>
    <row r="18" spans="1:4" ht="12.75" customHeight="1" x14ac:dyDescent="0.35">
      <c r="A18" s="192"/>
      <c r="B18" s="189"/>
      <c r="C18" s="193"/>
      <c r="D18" s="194"/>
    </row>
    <row r="19" spans="1:4" ht="12.75" customHeight="1" x14ac:dyDescent="0.35">
      <c r="A19" s="192"/>
      <c r="B19" s="189"/>
      <c r="C19" s="193"/>
      <c r="D19" s="19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905-E097-49F9-A431-204BD157CA7A}">
  <sheetPr>
    <pageSetUpPr fitToPage="1"/>
  </sheetPr>
  <dimension ref="A1:D149"/>
  <sheetViews>
    <sheetView showGridLines="0" zoomScale="160" zoomScaleNormal="160" workbookViewId="0">
      <pane ySplit="1" topLeftCell="A132" activePane="bottomLeft" state="frozen"/>
      <selection pane="bottomLeft" activeCell="D5" sqref="D5:D149"/>
    </sheetView>
  </sheetViews>
  <sheetFormatPr defaultColWidth="8.6328125" defaultRowHeight="12.5" x14ac:dyDescent="0.25"/>
  <cols>
    <col min="1" max="1" width="8.90625" style="92" customWidth="1"/>
    <col min="2" max="2" width="13.90625" style="92" bestFit="1" customWidth="1"/>
    <col min="3" max="3" width="103.453125" style="92" customWidth="1"/>
    <col min="4" max="4" width="22.453125" style="92" customWidth="1"/>
    <col min="5" max="16384" width="8.6328125" style="92"/>
  </cols>
  <sheetData>
    <row r="1" spans="1:4" ht="13" x14ac:dyDescent="0.3">
      <c r="A1" s="176" t="s">
        <v>1693</v>
      </c>
      <c r="B1" s="177"/>
      <c r="C1" s="177"/>
      <c r="D1" s="177"/>
    </row>
    <row r="2" spans="1:4" ht="13" x14ac:dyDescent="0.25">
      <c r="A2" s="178" t="s">
        <v>1694</v>
      </c>
      <c r="B2" s="178" t="s">
        <v>1695</v>
      </c>
      <c r="C2" s="178" t="s">
        <v>1696</v>
      </c>
      <c r="D2" s="178" t="s">
        <v>1697</v>
      </c>
    </row>
    <row r="3" spans="1:4" ht="25" x14ac:dyDescent="0.25">
      <c r="A3" s="179">
        <v>5</v>
      </c>
      <c r="B3" s="180" t="s">
        <v>1698</v>
      </c>
      <c r="C3" s="180" t="s">
        <v>1699</v>
      </c>
      <c r="D3" s="181">
        <v>45199</v>
      </c>
    </row>
    <row r="4" spans="1:4" x14ac:dyDescent="0.25">
      <c r="A4" s="192">
        <v>6</v>
      </c>
      <c r="B4" s="180" t="s">
        <v>1698</v>
      </c>
      <c r="C4" s="199" t="s">
        <v>4563</v>
      </c>
      <c r="D4" s="181">
        <v>45516</v>
      </c>
    </row>
    <row r="5" spans="1:4" x14ac:dyDescent="0.25">
      <c r="A5" s="192">
        <v>6</v>
      </c>
      <c r="B5" s="197" t="s">
        <v>4527</v>
      </c>
      <c r="C5" s="197" t="s">
        <v>4526</v>
      </c>
      <c r="D5" s="181">
        <v>45516</v>
      </c>
    </row>
    <row r="6" spans="1:4" x14ac:dyDescent="0.25">
      <c r="A6" s="192">
        <v>6</v>
      </c>
      <c r="B6" s="180" t="s">
        <v>4528</v>
      </c>
      <c r="C6" s="197" t="s">
        <v>4526</v>
      </c>
      <c r="D6" s="181">
        <v>45516</v>
      </c>
    </row>
    <row r="7" spans="1:4" x14ac:dyDescent="0.25">
      <c r="A7" s="192">
        <v>6</v>
      </c>
      <c r="B7" s="180" t="s">
        <v>4529</v>
      </c>
      <c r="C7" s="197" t="s">
        <v>4526</v>
      </c>
      <c r="D7" s="181">
        <v>45516</v>
      </c>
    </row>
    <row r="8" spans="1:4" x14ac:dyDescent="0.25">
      <c r="A8" s="192">
        <v>6</v>
      </c>
      <c r="B8" s="180" t="s">
        <v>4530</v>
      </c>
      <c r="C8" s="197" t="s">
        <v>4526</v>
      </c>
      <c r="D8" s="181">
        <v>45516</v>
      </c>
    </row>
    <row r="9" spans="1:4" x14ac:dyDescent="0.25">
      <c r="A9" s="192">
        <v>6</v>
      </c>
      <c r="B9" s="180" t="s">
        <v>4531</v>
      </c>
      <c r="C9" s="197" t="s">
        <v>4526</v>
      </c>
      <c r="D9" s="181">
        <v>45516</v>
      </c>
    </row>
    <row r="10" spans="1:4" x14ac:dyDescent="0.25">
      <c r="A10" s="192">
        <v>6</v>
      </c>
      <c r="B10" s="180" t="s">
        <v>4532</v>
      </c>
      <c r="C10" s="197" t="s">
        <v>4526</v>
      </c>
      <c r="D10" s="181">
        <v>45516</v>
      </c>
    </row>
    <row r="11" spans="1:4" x14ac:dyDescent="0.25">
      <c r="A11" s="192">
        <v>6</v>
      </c>
      <c r="B11" s="182" t="s">
        <v>4533</v>
      </c>
      <c r="C11" s="197" t="s">
        <v>4526</v>
      </c>
      <c r="D11" s="181">
        <v>45516</v>
      </c>
    </row>
    <row r="12" spans="1:4" x14ac:dyDescent="0.25">
      <c r="A12" s="192">
        <v>6</v>
      </c>
      <c r="B12" s="92" t="s">
        <v>4534</v>
      </c>
      <c r="C12" s="197" t="s">
        <v>4526</v>
      </c>
      <c r="D12" s="181">
        <v>45516</v>
      </c>
    </row>
    <row r="13" spans="1:4" x14ac:dyDescent="0.25">
      <c r="A13" s="192">
        <v>6</v>
      </c>
      <c r="B13" s="92" t="s">
        <v>4535</v>
      </c>
      <c r="C13" s="197" t="s">
        <v>4526</v>
      </c>
      <c r="D13" s="181">
        <v>45516</v>
      </c>
    </row>
    <row r="14" spans="1:4" x14ac:dyDescent="0.25">
      <c r="A14" s="192">
        <v>6</v>
      </c>
      <c r="B14" s="92" t="s">
        <v>4536</v>
      </c>
      <c r="C14" s="197" t="s">
        <v>4526</v>
      </c>
      <c r="D14" s="181">
        <v>45516</v>
      </c>
    </row>
    <row r="15" spans="1:4" x14ac:dyDescent="0.25">
      <c r="A15" s="192">
        <v>6</v>
      </c>
      <c r="B15" s="92" t="s">
        <v>4537</v>
      </c>
      <c r="C15" s="197" t="s">
        <v>4526</v>
      </c>
      <c r="D15" s="181">
        <v>45516</v>
      </c>
    </row>
    <row r="16" spans="1:4" x14ac:dyDescent="0.25">
      <c r="A16" s="192">
        <v>6</v>
      </c>
      <c r="B16" s="198" t="s">
        <v>1590</v>
      </c>
      <c r="C16" s="197" t="s">
        <v>4526</v>
      </c>
      <c r="D16" s="181">
        <v>45516</v>
      </c>
    </row>
    <row r="17" spans="1:4" x14ac:dyDescent="0.25">
      <c r="A17" s="192">
        <v>6</v>
      </c>
      <c r="B17" s="92" t="s">
        <v>4538</v>
      </c>
      <c r="C17" s="197" t="s">
        <v>4526</v>
      </c>
      <c r="D17" s="181">
        <v>45516</v>
      </c>
    </row>
    <row r="18" spans="1:4" x14ac:dyDescent="0.25">
      <c r="A18" s="192">
        <v>6</v>
      </c>
      <c r="B18" s="92" t="s">
        <v>4539</v>
      </c>
      <c r="C18" s="197" t="s">
        <v>4526</v>
      </c>
      <c r="D18" s="181">
        <v>45516</v>
      </c>
    </row>
    <row r="19" spans="1:4" x14ac:dyDescent="0.25">
      <c r="A19" s="192">
        <v>6</v>
      </c>
      <c r="B19" s="92" t="s">
        <v>4540</v>
      </c>
      <c r="C19" s="197" t="s">
        <v>4526</v>
      </c>
      <c r="D19" s="181">
        <v>45516</v>
      </c>
    </row>
    <row r="20" spans="1:4" x14ac:dyDescent="0.25">
      <c r="A20" s="192">
        <v>6</v>
      </c>
      <c r="B20" s="92" t="s">
        <v>4541</v>
      </c>
      <c r="C20" s="197" t="s">
        <v>4526</v>
      </c>
      <c r="D20" s="181">
        <v>45516</v>
      </c>
    </row>
    <row r="21" spans="1:4" x14ac:dyDescent="0.25">
      <c r="A21" s="192">
        <v>6</v>
      </c>
      <c r="B21" s="92" t="s">
        <v>4542</v>
      </c>
      <c r="C21" s="197" t="s">
        <v>4526</v>
      </c>
      <c r="D21" s="181">
        <v>45516</v>
      </c>
    </row>
    <row r="22" spans="1:4" x14ac:dyDescent="0.25">
      <c r="A22" s="192">
        <v>6</v>
      </c>
      <c r="B22" s="92" t="s">
        <v>4543</v>
      </c>
      <c r="C22" s="197" t="s">
        <v>4526</v>
      </c>
      <c r="D22" s="181">
        <v>45516</v>
      </c>
    </row>
    <row r="23" spans="1:4" x14ac:dyDescent="0.25">
      <c r="A23" s="192">
        <v>6</v>
      </c>
      <c r="B23" s="92" t="s">
        <v>811</v>
      </c>
      <c r="C23" s="181" t="s">
        <v>4544</v>
      </c>
      <c r="D23" s="181">
        <v>45516</v>
      </c>
    </row>
    <row r="24" spans="1:4" x14ac:dyDescent="0.25">
      <c r="A24" s="192">
        <v>6</v>
      </c>
      <c r="B24" s="92" t="s">
        <v>817</v>
      </c>
      <c r="C24" s="181" t="s">
        <v>4544</v>
      </c>
      <c r="D24" s="181">
        <v>45516</v>
      </c>
    </row>
    <row r="25" spans="1:4" x14ac:dyDescent="0.25">
      <c r="A25" s="192">
        <v>6</v>
      </c>
      <c r="B25" s="92" t="s">
        <v>821</v>
      </c>
      <c r="C25" s="181" t="s">
        <v>4544</v>
      </c>
      <c r="D25" s="181">
        <v>45516</v>
      </c>
    </row>
    <row r="26" spans="1:4" x14ac:dyDescent="0.25">
      <c r="A26" s="192">
        <v>6</v>
      </c>
      <c r="B26" s="92" t="s">
        <v>829</v>
      </c>
      <c r="C26" s="181" t="s">
        <v>4544</v>
      </c>
      <c r="D26" s="181">
        <v>45516</v>
      </c>
    </row>
    <row r="27" spans="1:4" x14ac:dyDescent="0.25">
      <c r="A27" s="192">
        <v>6</v>
      </c>
      <c r="B27" s="92" t="s">
        <v>833</v>
      </c>
      <c r="C27" s="181" t="s">
        <v>4544</v>
      </c>
      <c r="D27" s="181">
        <v>45516</v>
      </c>
    </row>
    <row r="28" spans="1:4" x14ac:dyDescent="0.25">
      <c r="A28" s="192">
        <v>6</v>
      </c>
      <c r="B28" s="92" t="s">
        <v>848</v>
      </c>
      <c r="C28" s="181" t="s">
        <v>4544</v>
      </c>
      <c r="D28" s="181">
        <v>45516</v>
      </c>
    </row>
    <row r="29" spans="1:4" x14ac:dyDescent="0.25">
      <c r="A29" s="192">
        <v>6</v>
      </c>
      <c r="B29" s="92" t="s">
        <v>852</v>
      </c>
      <c r="C29" s="181" t="s">
        <v>4544</v>
      </c>
      <c r="D29" s="181">
        <v>45516</v>
      </c>
    </row>
    <row r="30" spans="1:4" x14ac:dyDescent="0.25">
      <c r="A30" s="192">
        <v>6</v>
      </c>
      <c r="B30" s="92" t="s">
        <v>858</v>
      </c>
      <c r="C30" s="181" t="s">
        <v>4544</v>
      </c>
      <c r="D30" s="181">
        <v>45516</v>
      </c>
    </row>
    <row r="31" spans="1:4" x14ac:dyDescent="0.25">
      <c r="A31" s="192">
        <v>6</v>
      </c>
      <c r="B31" s="92" t="s">
        <v>862</v>
      </c>
      <c r="C31" s="181" t="s">
        <v>4544</v>
      </c>
      <c r="D31" s="181">
        <v>45516</v>
      </c>
    </row>
    <row r="32" spans="1:4" x14ac:dyDescent="0.25">
      <c r="A32" s="192">
        <v>6</v>
      </c>
      <c r="B32" s="92" t="s">
        <v>866</v>
      </c>
      <c r="C32" s="181" t="s">
        <v>4544</v>
      </c>
      <c r="D32" s="181">
        <v>45516</v>
      </c>
    </row>
    <row r="33" spans="1:4" x14ac:dyDescent="0.25">
      <c r="A33" s="192">
        <v>6</v>
      </c>
      <c r="B33" s="92" t="s">
        <v>879</v>
      </c>
      <c r="C33" s="181" t="s">
        <v>4544</v>
      </c>
      <c r="D33" s="181">
        <v>45516</v>
      </c>
    </row>
    <row r="34" spans="1:4" x14ac:dyDescent="0.25">
      <c r="A34" s="192">
        <v>6</v>
      </c>
      <c r="B34" s="92" t="s">
        <v>883</v>
      </c>
      <c r="C34" s="181" t="s">
        <v>4544</v>
      </c>
      <c r="D34" s="181">
        <v>45516</v>
      </c>
    </row>
    <row r="35" spans="1:4" x14ac:dyDescent="0.25">
      <c r="A35" s="192">
        <v>6</v>
      </c>
      <c r="B35" s="92" t="s">
        <v>888</v>
      </c>
      <c r="C35" s="181" t="s">
        <v>4544</v>
      </c>
      <c r="D35" s="181">
        <v>45516</v>
      </c>
    </row>
    <row r="36" spans="1:4" x14ac:dyDescent="0.25">
      <c r="A36" s="192">
        <v>6</v>
      </c>
      <c r="B36" s="92" t="s">
        <v>892</v>
      </c>
      <c r="C36" s="181" t="s">
        <v>4544</v>
      </c>
      <c r="D36" s="181">
        <v>45516</v>
      </c>
    </row>
    <row r="37" spans="1:4" x14ac:dyDescent="0.25">
      <c r="A37" s="192">
        <v>6</v>
      </c>
      <c r="B37" s="92" t="s">
        <v>896</v>
      </c>
      <c r="C37" s="181" t="s">
        <v>4544</v>
      </c>
      <c r="D37" s="181">
        <v>45516</v>
      </c>
    </row>
    <row r="38" spans="1:4" x14ac:dyDescent="0.25">
      <c r="A38" s="192">
        <v>6</v>
      </c>
      <c r="B38" s="92" t="s">
        <v>900</v>
      </c>
      <c r="C38" s="181" t="s">
        <v>4544</v>
      </c>
      <c r="D38" s="181">
        <v>45516</v>
      </c>
    </row>
    <row r="39" spans="1:4" x14ac:dyDescent="0.25">
      <c r="A39" s="192">
        <v>6</v>
      </c>
      <c r="B39" s="92" t="s">
        <v>904</v>
      </c>
      <c r="C39" s="181" t="s">
        <v>4544</v>
      </c>
      <c r="D39" s="181">
        <v>45516</v>
      </c>
    </row>
    <row r="40" spans="1:4" x14ac:dyDescent="0.25">
      <c r="A40" s="192">
        <v>6</v>
      </c>
      <c r="B40" s="92" t="s">
        <v>1057</v>
      </c>
      <c r="C40" s="181" t="s">
        <v>4544</v>
      </c>
      <c r="D40" s="181">
        <v>45516</v>
      </c>
    </row>
    <row r="41" spans="1:4" x14ac:dyDescent="0.25">
      <c r="A41" s="192">
        <v>6</v>
      </c>
      <c r="B41" s="92" t="s">
        <v>1061</v>
      </c>
      <c r="C41" s="181" t="s">
        <v>4544</v>
      </c>
      <c r="D41" s="181">
        <v>45516</v>
      </c>
    </row>
    <row r="42" spans="1:4" x14ac:dyDescent="0.25">
      <c r="A42" s="192">
        <v>6</v>
      </c>
      <c r="B42" s="92" t="s">
        <v>1065</v>
      </c>
      <c r="C42" s="181" t="s">
        <v>4544</v>
      </c>
      <c r="D42" s="181">
        <v>45516</v>
      </c>
    </row>
    <row r="43" spans="1:4" x14ac:dyDescent="0.25">
      <c r="A43" s="192">
        <v>6</v>
      </c>
      <c r="B43" s="92" t="s">
        <v>1071</v>
      </c>
      <c r="C43" s="181" t="s">
        <v>4544</v>
      </c>
      <c r="D43" s="181">
        <v>45516</v>
      </c>
    </row>
    <row r="44" spans="1:4" x14ac:dyDescent="0.25">
      <c r="A44" s="192">
        <v>6</v>
      </c>
      <c r="B44" s="92" t="s">
        <v>1255</v>
      </c>
      <c r="C44" s="181" t="s">
        <v>4544</v>
      </c>
      <c r="D44" s="181">
        <v>45516</v>
      </c>
    </row>
    <row r="45" spans="1:4" x14ac:dyDescent="0.25">
      <c r="A45" s="192">
        <v>6</v>
      </c>
      <c r="B45" s="92" t="s">
        <v>1259</v>
      </c>
      <c r="C45" s="181" t="s">
        <v>4544</v>
      </c>
      <c r="D45" s="181">
        <v>45516</v>
      </c>
    </row>
    <row r="46" spans="1:4" x14ac:dyDescent="0.25">
      <c r="A46" s="192">
        <v>6</v>
      </c>
      <c r="B46" s="92" t="s">
        <v>1272</v>
      </c>
      <c r="C46" s="181" t="s">
        <v>4544</v>
      </c>
      <c r="D46" s="181">
        <v>45516</v>
      </c>
    </row>
    <row r="47" spans="1:4" x14ac:dyDescent="0.25">
      <c r="A47" s="192">
        <v>6</v>
      </c>
      <c r="B47" s="92" t="s">
        <v>1277</v>
      </c>
      <c r="C47" s="181" t="s">
        <v>4544</v>
      </c>
      <c r="D47" s="181">
        <v>45516</v>
      </c>
    </row>
    <row r="48" spans="1:4" x14ac:dyDescent="0.25">
      <c r="A48" s="192">
        <v>6</v>
      </c>
      <c r="B48" s="92" t="s">
        <v>1280</v>
      </c>
      <c r="C48" s="181" t="s">
        <v>4544</v>
      </c>
      <c r="D48" s="181">
        <v>45516</v>
      </c>
    </row>
    <row r="49" spans="1:4" x14ac:dyDescent="0.25">
      <c r="A49" s="192">
        <v>6</v>
      </c>
      <c r="B49" s="92" t="s">
        <v>1283</v>
      </c>
      <c r="C49" s="181" t="s">
        <v>4544</v>
      </c>
      <c r="D49" s="181">
        <v>45516</v>
      </c>
    </row>
    <row r="50" spans="1:4" x14ac:dyDescent="0.25">
      <c r="A50" s="192">
        <v>6</v>
      </c>
      <c r="B50" s="92" t="s">
        <v>1286</v>
      </c>
      <c r="C50" s="181" t="s">
        <v>4544</v>
      </c>
      <c r="D50" s="181">
        <v>45516</v>
      </c>
    </row>
    <row r="51" spans="1:4" x14ac:dyDescent="0.25">
      <c r="A51" s="192">
        <v>6</v>
      </c>
      <c r="B51" s="92" t="s">
        <v>1289</v>
      </c>
      <c r="C51" s="181" t="s">
        <v>4544</v>
      </c>
      <c r="D51" s="181">
        <v>45516</v>
      </c>
    </row>
    <row r="52" spans="1:4" x14ac:dyDescent="0.25">
      <c r="A52" s="192">
        <v>6</v>
      </c>
      <c r="B52" s="92" t="s">
        <v>1292</v>
      </c>
      <c r="C52" s="181" t="s">
        <v>4544</v>
      </c>
      <c r="D52" s="181">
        <v>45516</v>
      </c>
    </row>
    <row r="53" spans="1:4" x14ac:dyDescent="0.25">
      <c r="A53" s="192">
        <v>6</v>
      </c>
      <c r="B53" s="92" t="s">
        <v>1295</v>
      </c>
      <c r="C53" s="181" t="s">
        <v>4544</v>
      </c>
      <c r="D53" s="181">
        <v>45516</v>
      </c>
    </row>
    <row r="54" spans="1:4" x14ac:dyDescent="0.25">
      <c r="A54" s="192">
        <v>6</v>
      </c>
      <c r="B54" s="92" t="s">
        <v>1298</v>
      </c>
      <c r="C54" s="181" t="s">
        <v>4544</v>
      </c>
      <c r="D54" s="181">
        <v>45516</v>
      </c>
    </row>
    <row r="55" spans="1:4" x14ac:dyDescent="0.25">
      <c r="A55" s="192">
        <v>6</v>
      </c>
      <c r="B55" s="92" t="s">
        <v>1301</v>
      </c>
      <c r="C55" s="181" t="s">
        <v>4544</v>
      </c>
      <c r="D55" s="181">
        <v>45516</v>
      </c>
    </row>
    <row r="56" spans="1:4" x14ac:dyDescent="0.25">
      <c r="A56" s="192">
        <v>6</v>
      </c>
      <c r="B56" s="92" t="s">
        <v>1304</v>
      </c>
      <c r="C56" s="181" t="s">
        <v>4544</v>
      </c>
      <c r="D56" s="181">
        <v>45516</v>
      </c>
    </row>
    <row r="57" spans="1:4" x14ac:dyDescent="0.25">
      <c r="A57" s="192">
        <v>6</v>
      </c>
      <c r="B57" s="92" t="s">
        <v>1307</v>
      </c>
      <c r="C57" s="181" t="s">
        <v>4544</v>
      </c>
      <c r="D57" s="181">
        <v>45516</v>
      </c>
    </row>
    <row r="58" spans="1:4" x14ac:dyDescent="0.25">
      <c r="A58" s="192">
        <v>6</v>
      </c>
      <c r="B58" s="92" t="s">
        <v>1311</v>
      </c>
      <c r="C58" s="181" t="s">
        <v>4544</v>
      </c>
      <c r="D58" s="181">
        <v>45516</v>
      </c>
    </row>
    <row r="59" spans="1:4" x14ac:dyDescent="0.25">
      <c r="A59" s="192">
        <v>6</v>
      </c>
      <c r="B59" s="92" t="s">
        <v>1316</v>
      </c>
      <c r="C59" s="181" t="s">
        <v>4544</v>
      </c>
      <c r="D59" s="181">
        <v>45516</v>
      </c>
    </row>
    <row r="60" spans="1:4" x14ac:dyDescent="0.25">
      <c r="A60" s="192">
        <v>6</v>
      </c>
      <c r="B60" s="92" t="s">
        <v>1319</v>
      </c>
      <c r="C60" s="181" t="s">
        <v>4544</v>
      </c>
      <c r="D60" s="181">
        <v>45516</v>
      </c>
    </row>
    <row r="61" spans="1:4" x14ac:dyDescent="0.25">
      <c r="A61" s="192">
        <v>6</v>
      </c>
      <c r="B61" s="92" t="s">
        <v>1324</v>
      </c>
      <c r="C61" s="181" t="s">
        <v>4544</v>
      </c>
      <c r="D61" s="181">
        <v>45516</v>
      </c>
    </row>
    <row r="62" spans="1:4" x14ac:dyDescent="0.25">
      <c r="A62" s="192">
        <v>6</v>
      </c>
      <c r="B62" s="92" t="s">
        <v>1448</v>
      </c>
      <c r="C62" s="181" t="s">
        <v>4544</v>
      </c>
      <c r="D62" s="181">
        <v>45516</v>
      </c>
    </row>
    <row r="63" spans="1:4" x14ac:dyDescent="0.25">
      <c r="A63" s="192">
        <v>6</v>
      </c>
      <c r="B63" s="92" t="s">
        <v>1451</v>
      </c>
      <c r="C63" s="181" t="s">
        <v>4544</v>
      </c>
      <c r="D63" s="181">
        <v>45516</v>
      </c>
    </row>
    <row r="64" spans="1:4" x14ac:dyDescent="0.25">
      <c r="A64" s="192">
        <v>6</v>
      </c>
      <c r="B64" s="92" t="s">
        <v>1454</v>
      </c>
      <c r="C64" s="181" t="s">
        <v>4544</v>
      </c>
      <c r="D64" s="181">
        <v>45516</v>
      </c>
    </row>
    <row r="65" spans="1:4" x14ac:dyDescent="0.25">
      <c r="A65" s="192">
        <v>6</v>
      </c>
      <c r="B65" s="92" t="s">
        <v>1458</v>
      </c>
      <c r="C65" s="181" t="s">
        <v>4544</v>
      </c>
      <c r="D65" s="181">
        <v>45516</v>
      </c>
    </row>
    <row r="66" spans="1:4" x14ac:dyDescent="0.25">
      <c r="A66" s="192">
        <v>6</v>
      </c>
      <c r="B66" s="92" t="s">
        <v>1461</v>
      </c>
      <c r="C66" s="181" t="s">
        <v>4544</v>
      </c>
      <c r="D66" s="181">
        <v>45516</v>
      </c>
    </row>
    <row r="67" spans="1:4" x14ac:dyDescent="0.25">
      <c r="A67" s="192">
        <v>6</v>
      </c>
      <c r="B67" s="92" t="s">
        <v>1464</v>
      </c>
      <c r="C67" s="181" t="s">
        <v>4544</v>
      </c>
      <c r="D67" s="181">
        <v>45516</v>
      </c>
    </row>
    <row r="68" spans="1:4" x14ac:dyDescent="0.25">
      <c r="A68" s="192">
        <v>6</v>
      </c>
      <c r="B68" s="92" t="s">
        <v>1467</v>
      </c>
      <c r="C68" s="181" t="s">
        <v>4544</v>
      </c>
      <c r="D68" s="181">
        <v>45516</v>
      </c>
    </row>
    <row r="69" spans="1:4" x14ac:dyDescent="0.25">
      <c r="A69" s="192">
        <v>6</v>
      </c>
      <c r="B69" s="92" t="s">
        <v>1470</v>
      </c>
      <c r="C69" s="181" t="s">
        <v>4544</v>
      </c>
      <c r="D69" s="181">
        <v>45516</v>
      </c>
    </row>
    <row r="70" spans="1:4" x14ac:dyDescent="0.25">
      <c r="A70" s="192">
        <v>6</v>
      </c>
      <c r="B70" s="92" t="s">
        <v>1473</v>
      </c>
      <c r="C70" s="181" t="s">
        <v>4544</v>
      </c>
      <c r="D70" s="181">
        <v>45516</v>
      </c>
    </row>
    <row r="71" spans="1:4" x14ac:dyDescent="0.25">
      <c r="A71" s="192">
        <v>6</v>
      </c>
      <c r="B71" s="92" t="s">
        <v>1478</v>
      </c>
      <c r="C71" s="181" t="s">
        <v>4544</v>
      </c>
      <c r="D71" s="181">
        <v>45516</v>
      </c>
    </row>
    <row r="72" spans="1:4" x14ac:dyDescent="0.25">
      <c r="A72" s="192">
        <v>6</v>
      </c>
      <c r="B72" s="92" t="s">
        <v>1481</v>
      </c>
      <c r="C72" s="181" t="s">
        <v>4544</v>
      </c>
      <c r="D72" s="181">
        <v>45516</v>
      </c>
    </row>
    <row r="73" spans="1:4" x14ac:dyDescent="0.25">
      <c r="A73" s="192">
        <v>6</v>
      </c>
      <c r="B73" s="92" t="s">
        <v>1486</v>
      </c>
      <c r="C73" s="181" t="s">
        <v>4544</v>
      </c>
      <c r="D73" s="181">
        <v>45516</v>
      </c>
    </row>
    <row r="74" spans="1:4" x14ac:dyDescent="0.25">
      <c r="A74" s="192">
        <v>6</v>
      </c>
      <c r="B74" s="92" t="s">
        <v>1490</v>
      </c>
      <c r="C74" s="181" t="s">
        <v>4544</v>
      </c>
      <c r="D74" s="181">
        <v>45516</v>
      </c>
    </row>
    <row r="75" spans="1:4" x14ac:dyDescent="0.25">
      <c r="A75" s="192">
        <v>6</v>
      </c>
      <c r="B75" s="92" t="s">
        <v>1494</v>
      </c>
      <c r="C75" s="181" t="s">
        <v>4544</v>
      </c>
      <c r="D75" s="181">
        <v>45516</v>
      </c>
    </row>
    <row r="76" spans="1:4" x14ac:dyDescent="0.25">
      <c r="A76" s="192">
        <v>6</v>
      </c>
      <c r="B76" s="92" t="s">
        <v>1497</v>
      </c>
      <c r="C76" s="181" t="s">
        <v>4544</v>
      </c>
      <c r="D76" s="181">
        <v>45516</v>
      </c>
    </row>
    <row r="77" spans="1:4" x14ac:dyDescent="0.25">
      <c r="A77" s="192">
        <v>6</v>
      </c>
      <c r="B77" s="92" t="s">
        <v>1500</v>
      </c>
      <c r="C77" s="181" t="s">
        <v>4544</v>
      </c>
      <c r="D77" s="181">
        <v>45516</v>
      </c>
    </row>
    <row r="78" spans="1:4" x14ac:dyDescent="0.25">
      <c r="A78" s="192">
        <v>6</v>
      </c>
      <c r="B78" s="92" t="s">
        <v>1503</v>
      </c>
      <c r="C78" s="181" t="s">
        <v>4544</v>
      </c>
      <c r="D78" s="181">
        <v>45516</v>
      </c>
    </row>
    <row r="79" spans="1:4" x14ac:dyDescent="0.25">
      <c r="A79" s="192">
        <v>6</v>
      </c>
      <c r="B79" s="92" t="s">
        <v>1506</v>
      </c>
      <c r="C79" s="181" t="s">
        <v>4544</v>
      </c>
      <c r="D79" s="181">
        <v>45516</v>
      </c>
    </row>
    <row r="80" spans="1:4" x14ac:dyDescent="0.25">
      <c r="A80" s="192">
        <v>6</v>
      </c>
      <c r="B80" s="92" t="s">
        <v>1509</v>
      </c>
      <c r="C80" s="181" t="s">
        <v>4544</v>
      </c>
      <c r="D80" s="181">
        <v>45516</v>
      </c>
    </row>
    <row r="81" spans="1:4" x14ac:dyDescent="0.25">
      <c r="A81" s="192">
        <v>6</v>
      </c>
      <c r="B81" s="92" t="s">
        <v>1512</v>
      </c>
      <c r="C81" s="181" t="s">
        <v>4544</v>
      </c>
      <c r="D81" s="181">
        <v>45516</v>
      </c>
    </row>
    <row r="82" spans="1:4" x14ac:dyDescent="0.25">
      <c r="A82" s="192">
        <v>6</v>
      </c>
      <c r="B82" s="92" t="s">
        <v>1515</v>
      </c>
      <c r="C82" s="181" t="s">
        <v>4544</v>
      </c>
      <c r="D82" s="181">
        <v>45516</v>
      </c>
    </row>
    <row r="83" spans="1:4" x14ac:dyDescent="0.25">
      <c r="A83" s="192">
        <v>6</v>
      </c>
      <c r="B83" s="92" t="s">
        <v>1518</v>
      </c>
      <c r="C83" s="181" t="s">
        <v>4544</v>
      </c>
      <c r="D83" s="181">
        <v>45516</v>
      </c>
    </row>
    <row r="84" spans="1:4" x14ac:dyDescent="0.25">
      <c r="A84" s="192">
        <v>6</v>
      </c>
      <c r="B84" s="92" t="s">
        <v>1521</v>
      </c>
      <c r="C84" s="181" t="s">
        <v>4544</v>
      </c>
      <c r="D84" s="181">
        <v>45516</v>
      </c>
    </row>
    <row r="85" spans="1:4" x14ac:dyDescent="0.25">
      <c r="A85" s="192">
        <v>6</v>
      </c>
      <c r="B85" s="92" t="s">
        <v>1524</v>
      </c>
      <c r="C85" s="181" t="s">
        <v>4544</v>
      </c>
      <c r="D85" s="181">
        <v>45516</v>
      </c>
    </row>
    <row r="86" spans="1:4" x14ac:dyDescent="0.25">
      <c r="A86" s="192">
        <v>6</v>
      </c>
      <c r="B86" s="92" t="s">
        <v>1527</v>
      </c>
      <c r="C86" s="181" t="s">
        <v>4544</v>
      </c>
      <c r="D86" s="181">
        <v>45516</v>
      </c>
    </row>
    <row r="87" spans="1:4" x14ac:dyDescent="0.25">
      <c r="A87" s="192">
        <v>6</v>
      </c>
      <c r="B87" s="92" t="s">
        <v>1530</v>
      </c>
      <c r="C87" s="181" t="s">
        <v>4544</v>
      </c>
      <c r="D87" s="181">
        <v>45516</v>
      </c>
    </row>
    <row r="88" spans="1:4" x14ac:dyDescent="0.25">
      <c r="A88" s="192">
        <v>6</v>
      </c>
      <c r="B88" s="92" t="s">
        <v>1533</v>
      </c>
      <c r="C88" s="181" t="s">
        <v>4544</v>
      </c>
      <c r="D88" s="181">
        <v>45516</v>
      </c>
    </row>
    <row r="89" spans="1:4" x14ac:dyDescent="0.25">
      <c r="A89" s="192">
        <v>6</v>
      </c>
      <c r="B89" s="92" t="s">
        <v>1536</v>
      </c>
      <c r="C89" s="181" t="s">
        <v>4544</v>
      </c>
      <c r="D89" s="181">
        <v>45516</v>
      </c>
    </row>
    <row r="90" spans="1:4" x14ac:dyDescent="0.25">
      <c r="A90" s="192">
        <v>6</v>
      </c>
      <c r="B90" s="92" t="s">
        <v>1539</v>
      </c>
      <c r="C90" s="181" t="s">
        <v>4544</v>
      </c>
      <c r="D90" s="181">
        <v>45516</v>
      </c>
    </row>
    <row r="91" spans="1:4" x14ac:dyDescent="0.25">
      <c r="A91" s="192">
        <v>6</v>
      </c>
      <c r="B91" s="92" t="s">
        <v>1543</v>
      </c>
      <c r="C91" s="181" t="s">
        <v>4544</v>
      </c>
      <c r="D91" s="181">
        <v>45516</v>
      </c>
    </row>
    <row r="92" spans="1:4" x14ac:dyDescent="0.25">
      <c r="A92" s="192">
        <v>6</v>
      </c>
      <c r="B92" s="92" t="s">
        <v>1546</v>
      </c>
      <c r="C92" s="181" t="s">
        <v>4544</v>
      </c>
      <c r="D92" s="181">
        <v>45516</v>
      </c>
    </row>
    <row r="93" spans="1:4" x14ac:dyDescent="0.25">
      <c r="A93" s="192">
        <v>6</v>
      </c>
      <c r="B93" s="92" t="s">
        <v>1549</v>
      </c>
      <c r="C93" s="181" t="s">
        <v>4544</v>
      </c>
      <c r="D93" s="181">
        <v>45516</v>
      </c>
    </row>
    <row r="94" spans="1:4" x14ac:dyDescent="0.25">
      <c r="A94" s="192">
        <v>6</v>
      </c>
      <c r="B94" s="92" t="s">
        <v>1552</v>
      </c>
      <c r="C94" s="181" t="s">
        <v>4544</v>
      </c>
      <c r="D94" s="181">
        <v>45516</v>
      </c>
    </row>
    <row r="95" spans="1:4" x14ac:dyDescent="0.25">
      <c r="A95" s="192">
        <v>6</v>
      </c>
      <c r="B95" s="92" t="s">
        <v>1555</v>
      </c>
      <c r="C95" s="181" t="s">
        <v>4544</v>
      </c>
      <c r="D95" s="181">
        <v>45516</v>
      </c>
    </row>
    <row r="96" spans="1:4" x14ac:dyDescent="0.25">
      <c r="A96" s="192">
        <v>6</v>
      </c>
      <c r="B96" s="92" t="s">
        <v>1558</v>
      </c>
      <c r="C96" s="181" t="s">
        <v>4544</v>
      </c>
      <c r="D96" s="181">
        <v>45516</v>
      </c>
    </row>
    <row r="97" spans="1:4" x14ac:dyDescent="0.25">
      <c r="A97" s="192">
        <v>6</v>
      </c>
      <c r="B97" s="92" t="s">
        <v>1562</v>
      </c>
      <c r="C97" s="181" t="s">
        <v>4544</v>
      </c>
      <c r="D97" s="181">
        <v>45516</v>
      </c>
    </row>
    <row r="98" spans="1:4" x14ac:dyDescent="0.25">
      <c r="A98" s="192">
        <v>6</v>
      </c>
      <c r="B98" s="92" t="s">
        <v>1565</v>
      </c>
      <c r="C98" s="181" t="s">
        <v>4544</v>
      </c>
      <c r="D98" s="181">
        <v>45516</v>
      </c>
    </row>
    <row r="99" spans="1:4" x14ac:dyDescent="0.25">
      <c r="A99" s="192">
        <v>6</v>
      </c>
      <c r="B99" s="92" t="s">
        <v>1568</v>
      </c>
      <c r="C99" s="181" t="s">
        <v>4544</v>
      </c>
      <c r="D99" s="181">
        <v>45516</v>
      </c>
    </row>
    <row r="100" spans="1:4" x14ac:dyDescent="0.25">
      <c r="A100" s="192">
        <v>6</v>
      </c>
      <c r="B100" s="92" t="s">
        <v>1571</v>
      </c>
      <c r="C100" s="181" t="s">
        <v>4544</v>
      </c>
      <c r="D100" s="181">
        <v>45516</v>
      </c>
    </row>
    <row r="101" spans="1:4" x14ac:dyDescent="0.25">
      <c r="A101" s="192">
        <v>6</v>
      </c>
      <c r="B101" s="92" t="s">
        <v>1574</v>
      </c>
      <c r="C101" s="181" t="s">
        <v>4544</v>
      </c>
      <c r="D101" s="181">
        <v>45516</v>
      </c>
    </row>
    <row r="102" spans="1:4" x14ac:dyDescent="0.25">
      <c r="A102" s="192">
        <v>6</v>
      </c>
      <c r="B102" s="92" t="s">
        <v>1577</v>
      </c>
      <c r="C102" s="181" t="s">
        <v>4544</v>
      </c>
      <c r="D102" s="181">
        <v>45516</v>
      </c>
    </row>
    <row r="103" spans="1:4" x14ac:dyDescent="0.25">
      <c r="A103" s="192">
        <v>6</v>
      </c>
      <c r="B103" s="92" t="s">
        <v>1581</v>
      </c>
      <c r="C103" s="181" t="s">
        <v>4544</v>
      </c>
      <c r="D103" s="181">
        <v>45516</v>
      </c>
    </row>
    <row r="104" spans="1:4" x14ac:dyDescent="0.25">
      <c r="A104" s="192">
        <v>6</v>
      </c>
      <c r="B104" s="92" t="s">
        <v>1584</v>
      </c>
      <c r="C104" s="181" t="s">
        <v>4544</v>
      </c>
      <c r="D104" s="181">
        <v>45516</v>
      </c>
    </row>
    <row r="105" spans="1:4" x14ac:dyDescent="0.25">
      <c r="A105" s="192">
        <v>6</v>
      </c>
      <c r="B105" s="92" t="s">
        <v>1587</v>
      </c>
      <c r="C105" s="181" t="s">
        <v>4544</v>
      </c>
      <c r="D105" s="181">
        <v>45516</v>
      </c>
    </row>
    <row r="106" spans="1:4" x14ac:dyDescent="0.25">
      <c r="A106" s="192">
        <v>6</v>
      </c>
      <c r="B106" s="92" t="s">
        <v>1590</v>
      </c>
      <c r="C106" s="181" t="s">
        <v>4544</v>
      </c>
      <c r="D106" s="181">
        <v>45516</v>
      </c>
    </row>
    <row r="107" spans="1:4" x14ac:dyDescent="0.25">
      <c r="A107" s="192">
        <v>6</v>
      </c>
      <c r="B107" s="92" t="s">
        <v>4538</v>
      </c>
      <c r="C107" s="181" t="s">
        <v>4544</v>
      </c>
      <c r="D107" s="181">
        <v>45516</v>
      </c>
    </row>
    <row r="108" spans="1:4" x14ac:dyDescent="0.25">
      <c r="A108" s="192">
        <v>6</v>
      </c>
      <c r="B108" s="92" t="s">
        <v>1591</v>
      </c>
      <c r="C108" s="181" t="s">
        <v>4544</v>
      </c>
      <c r="D108" s="181">
        <v>45516</v>
      </c>
    </row>
    <row r="109" spans="1:4" x14ac:dyDescent="0.25">
      <c r="A109" s="192">
        <v>6</v>
      </c>
      <c r="B109" s="92" t="s">
        <v>1616</v>
      </c>
      <c r="C109" s="181" t="s">
        <v>4544</v>
      </c>
      <c r="D109" s="181">
        <v>45516</v>
      </c>
    </row>
    <row r="110" spans="1:4" x14ac:dyDescent="0.25">
      <c r="A110" s="192">
        <v>6</v>
      </c>
      <c r="B110" s="92" t="s">
        <v>1619</v>
      </c>
      <c r="C110" s="181" t="s">
        <v>4544</v>
      </c>
      <c r="D110" s="181">
        <v>45516</v>
      </c>
    </row>
    <row r="111" spans="1:4" x14ac:dyDescent="0.25">
      <c r="A111" s="192">
        <v>6</v>
      </c>
      <c r="B111" s="92" t="s">
        <v>1622</v>
      </c>
      <c r="C111" s="181" t="s">
        <v>4544</v>
      </c>
      <c r="D111" s="181">
        <v>45516</v>
      </c>
    </row>
    <row r="112" spans="1:4" x14ac:dyDescent="0.25">
      <c r="A112" s="192">
        <v>6</v>
      </c>
      <c r="B112" s="92" t="s">
        <v>1625</v>
      </c>
      <c r="C112" s="181" t="s">
        <v>4544</v>
      </c>
      <c r="D112" s="181">
        <v>45516</v>
      </c>
    </row>
    <row r="113" spans="1:4" x14ac:dyDescent="0.25">
      <c r="A113" s="192">
        <v>6</v>
      </c>
      <c r="B113" s="92" t="s">
        <v>1626</v>
      </c>
      <c r="C113" s="181" t="s">
        <v>4544</v>
      </c>
      <c r="D113" s="181">
        <v>45516</v>
      </c>
    </row>
    <row r="114" spans="1:4" x14ac:dyDescent="0.25">
      <c r="A114" s="192">
        <v>6</v>
      </c>
      <c r="B114" s="92" t="s">
        <v>1627</v>
      </c>
      <c r="C114" s="181" t="s">
        <v>4544</v>
      </c>
      <c r="D114" s="181">
        <v>45516</v>
      </c>
    </row>
    <row r="115" spans="1:4" x14ac:dyDescent="0.25">
      <c r="A115" s="192">
        <v>6</v>
      </c>
      <c r="B115" s="92" t="s">
        <v>1630</v>
      </c>
      <c r="C115" s="181" t="s">
        <v>4544</v>
      </c>
      <c r="D115" s="181">
        <v>45516</v>
      </c>
    </row>
    <row r="116" spans="1:4" x14ac:dyDescent="0.25">
      <c r="A116" s="192">
        <v>6</v>
      </c>
      <c r="B116" s="92" t="s">
        <v>1633</v>
      </c>
      <c r="C116" s="181" t="s">
        <v>4544</v>
      </c>
      <c r="D116" s="181">
        <v>45516</v>
      </c>
    </row>
    <row r="117" spans="1:4" x14ac:dyDescent="0.25">
      <c r="A117" s="192">
        <v>6</v>
      </c>
      <c r="B117" s="92" t="s">
        <v>1637</v>
      </c>
      <c r="C117" s="181" t="s">
        <v>4544</v>
      </c>
      <c r="D117" s="181">
        <v>45516</v>
      </c>
    </row>
    <row r="118" spans="1:4" x14ac:dyDescent="0.25">
      <c r="A118" s="192">
        <v>6</v>
      </c>
      <c r="B118" s="92" t="s">
        <v>1642</v>
      </c>
      <c r="C118" s="181" t="s">
        <v>4544</v>
      </c>
      <c r="D118" s="181">
        <v>45516</v>
      </c>
    </row>
    <row r="119" spans="1:4" x14ac:dyDescent="0.25">
      <c r="A119" s="192">
        <v>6</v>
      </c>
      <c r="B119" s="92" t="s">
        <v>1645</v>
      </c>
      <c r="C119" s="181" t="s">
        <v>4544</v>
      </c>
      <c r="D119" s="181">
        <v>45516</v>
      </c>
    </row>
    <row r="120" spans="1:4" x14ac:dyDescent="0.25">
      <c r="A120" s="192">
        <v>6</v>
      </c>
      <c r="B120" s="92" t="s">
        <v>1648</v>
      </c>
      <c r="C120" s="181" t="s">
        <v>4544</v>
      </c>
      <c r="D120" s="181">
        <v>45516</v>
      </c>
    </row>
    <row r="121" spans="1:4" x14ac:dyDescent="0.25">
      <c r="A121" s="192">
        <v>6</v>
      </c>
      <c r="B121" s="92" t="s">
        <v>1651</v>
      </c>
      <c r="C121" s="181" t="s">
        <v>4544</v>
      </c>
      <c r="D121" s="181">
        <v>45516</v>
      </c>
    </row>
    <row r="122" spans="1:4" x14ac:dyDescent="0.25">
      <c r="A122" s="192">
        <v>6</v>
      </c>
      <c r="B122" s="92" t="s">
        <v>1654</v>
      </c>
      <c r="C122" s="181" t="s">
        <v>4544</v>
      </c>
      <c r="D122" s="181">
        <v>45516</v>
      </c>
    </row>
    <row r="123" spans="1:4" x14ac:dyDescent="0.25">
      <c r="A123" s="192">
        <v>6</v>
      </c>
      <c r="B123" s="92" t="s">
        <v>1657</v>
      </c>
      <c r="C123" s="181" t="s">
        <v>4544</v>
      </c>
      <c r="D123" s="181">
        <v>45516</v>
      </c>
    </row>
    <row r="124" spans="1:4" x14ac:dyDescent="0.25">
      <c r="A124" s="192">
        <v>6</v>
      </c>
      <c r="B124" s="92" t="s">
        <v>1660</v>
      </c>
      <c r="C124" s="181" t="s">
        <v>4544</v>
      </c>
      <c r="D124" s="181">
        <v>45516</v>
      </c>
    </row>
    <row r="125" spans="1:4" x14ac:dyDescent="0.25">
      <c r="A125" s="192">
        <v>6</v>
      </c>
      <c r="B125" s="92" t="s">
        <v>1668</v>
      </c>
      <c r="C125" s="181" t="s">
        <v>4544</v>
      </c>
      <c r="D125" s="181">
        <v>45516</v>
      </c>
    </row>
    <row r="126" spans="1:4" x14ac:dyDescent="0.25">
      <c r="A126" s="192">
        <v>6</v>
      </c>
      <c r="B126" s="92" t="s">
        <v>1671</v>
      </c>
      <c r="C126" s="181" t="s">
        <v>4544</v>
      </c>
      <c r="D126" s="181">
        <v>45516</v>
      </c>
    </row>
    <row r="127" spans="1:4" x14ac:dyDescent="0.25">
      <c r="A127" s="192">
        <v>6</v>
      </c>
      <c r="B127" s="92" t="s">
        <v>1674</v>
      </c>
      <c r="C127" s="181" t="s">
        <v>4544</v>
      </c>
      <c r="D127" s="181">
        <v>45516</v>
      </c>
    </row>
    <row r="128" spans="1:4" x14ac:dyDescent="0.25">
      <c r="A128" s="192">
        <v>6</v>
      </c>
      <c r="B128" s="92" t="s">
        <v>1677</v>
      </c>
      <c r="C128" s="181" t="s">
        <v>4544</v>
      </c>
      <c r="D128" s="181">
        <v>45516</v>
      </c>
    </row>
    <row r="129" spans="1:4" x14ac:dyDescent="0.25">
      <c r="A129" s="192">
        <v>6</v>
      </c>
      <c r="B129" s="92" t="s">
        <v>1680</v>
      </c>
      <c r="C129" s="181" t="s">
        <v>4544</v>
      </c>
      <c r="D129" s="181">
        <v>45516</v>
      </c>
    </row>
    <row r="130" spans="1:4" x14ac:dyDescent="0.25">
      <c r="A130" s="192">
        <v>6</v>
      </c>
      <c r="B130" s="92" t="s">
        <v>1683</v>
      </c>
      <c r="C130" s="181" t="s">
        <v>4544</v>
      </c>
      <c r="D130" s="181">
        <v>45516</v>
      </c>
    </row>
    <row r="131" spans="1:4" x14ac:dyDescent="0.25">
      <c r="A131" s="192">
        <v>6</v>
      </c>
      <c r="B131" s="92" t="s">
        <v>1688</v>
      </c>
      <c r="C131" s="181" t="s">
        <v>4544</v>
      </c>
      <c r="D131" s="181">
        <v>45516</v>
      </c>
    </row>
    <row r="132" spans="1:4" x14ac:dyDescent="0.25">
      <c r="A132" s="192">
        <v>6</v>
      </c>
      <c r="B132" s="198" t="s">
        <v>4524</v>
      </c>
      <c r="C132" s="181" t="s">
        <v>4545</v>
      </c>
      <c r="D132" s="181">
        <v>45516</v>
      </c>
    </row>
    <row r="133" spans="1:4" x14ac:dyDescent="0.25">
      <c r="A133" s="192">
        <v>6</v>
      </c>
      <c r="B133" s="198" t="s">
        <v>4546</v>
      </c>
      <c r="C133" s="181" t="s">
        <v>4545</v>
      </c>
      <c r="D133" s="181">
        <v>45516</v>
      </c>
    </row>
    <row r="134" spans="1:4" x14ac:dyDescent="0.25">
      <c r="A134" s="192">
        <v>6</v>
      </c>
      <c r="B134" s="198" t="s">
        <v>4547</v>
      </c>
      <c r="C134" s="181" t="s">
        <v>4545</v>
      </c>
      <c r="D134" s="181">
        <v>45516</v>
      </c>
    </row>
    <row r="135" spans="1:4" x14ac:dyDescent="0.25">
      <c r="A135" s="192">
        <v>6</v>
      </c>
      <c r="B135" s="198" t="s">
        <v>4548</v>
      </c>
      <c r="C135" s="181" t="s">
        <v>4545</v>
      </c>
      <c r="D135" s="181">
        <v>45516</v>
      </c>
    </row>
    <row r="136" spans="1:4" x14ac:dyDescent="0.25">
      <c r="A136" s="192">
        <v>6</v>
      </c>
      <c r="B136" s="198" t="s">
        <v>4549</v>
      </c>
      <c r="C136" s="181" t="s">
        <v>4545</v>
      </c>
      <c r="D136" s="181">
        <v>45516</v>
      </c>
    </row>
    <row r="137" spans="1:4" x14ac:dyDescent="0.25">
      <c r="A137" s="192">
        <v>6</v>
      </c>
      <c r="B137" s="198" t="s">
        <v>4550</v>
      </c>
      <c r="C137" s="181" t="s">
        <v>4545</v>
      </c>
      <c r="D137" s="181">
        <v>45516</v>
      </c>
    </row>
    <row r="138" spans="1:4" x14ac:dyDescent="0.25">
      <c r="A138" s="192">
        <v>6</v>
      </c>
      <c r="B138" s="198" t="s">
        <v>4551</v>
      </c>
      <c r="C138" s="181" t="s">
        <v>4545</v>
      </c>
      <c r="D138" s="181">
        <v>45516</v>
      </c>
    </row>
    <row r="139" spans="1:4" x14ac:dyDescent="0.25">
      <c r="A139" s="192">
        <v>6</v>
      </c>
      <c r="B139" s="198" t="s">
        <v>4552</v>
      </c>
      <c r="C139" s="181" t="s">
        <v>4545</v>
      </c>
      <c r="D139" s="181">
        <v>45516</v>
      </c>
    </row>
    <row r="140" spans="1:4" x14ac:dyDescent="0.25">
      <c r="A140" s="192">
        <v>6</v>
      </c>
      <c r="B140" s="198" t="s">
        <v>4553</v>
      </c>
      <c r="C140" s="181" t="s">
        <v>4545</v>
      </c>
      <c r="D140" s="181">
        <v>45516</v>
      </c>
    </row>
    <row r="141" spans="1:4" x14ac:dyDescent="0.25">
      <c r="A141" s="192">
        <v>6</v>
      </c>
      <c r="B141" s="198" t="s">
        <v>4554</v>
      </c>
      <c r="C141" s="181" t="s">
        <v>4545</v>
      </c>
      <c r="D141" s="181">
        <v>45516</v>
      </c>
    </row>
    <row r="142" spans="1:4" x14ac:dyDescent="0.25">
      <c r="A142" s="192">
        <v>6</v>
      </c>
      <c r="B142" s="198" t="s">
        <v>4555</v>
      </c>
      <c r="C142" s="181" t="s">
        <v>4545</v>
      </c>
      <c r="D142" s="181">
        <v>45516</v>
      </c>
    </row>
    <row r="143" spans="1:4" x14ac:dyDescent="0.25">
      <c r="A143" s="192">
        <v>6</v>
      </c>
      <c r="B143" s="198" t="s">
        <v>4556</v>
      </c>
      <c r="C143" s="181" t="s">
        <v>4545</v>
      </c>
      <c r="D143" s="181">
        <v>45516</v>
      </c>
    </row>
    <row r="144" spans="1:4" x14ac:dyDescent="0.25">
      <c r="A144" s="192">
        <v>6</v>
      </c>
      <c r="B144" s="198" t="s">
        <v>4557</v>
      </c>
      <c r="C144" s="181" t="s">
        <v>4545</v>
      </c>
      <c r="D144" s="181">
        <v>45516</v>
      </c>
    </row>
    <row r="145" spans="1:4" x14ac:dyDescent="0.25">
      <c r="A145" s="192">
        <v>6</v>
      </c>
      <c r="B145" s="198" t="s">
        <v>4558</v>
      </c>
      <c r="C145" s="181" t="s">
        <v>4545</v>
      </c>
      <c r="D145" s="181">
        <v>45516</v>
      </c>
    </row>
    <row r="146" spans="1:4" x14ac:dyDescent="0.25">
      <c r="A146" s="192">
        <v>6</v>
      </c>
      <c r="B146" s="198" t="s">
        <v>4559</v>
      </c>
      <c r="C146" s="181" t="s">
        <v>4545</v>
      </c>
      <c r="D146" s="181">
        <v>45516</v>
      </c>
    </row>
    <row r="147" spans="1:4" x14ac:dyDescent="0.25">
      <c r="A147" s="192">
        <v>6</v>
      </c>
      <c r="B147" s="198" t="s">
        <v>4560</v>
      </c>
      <c r="C147" s="181" t="s">
        <v>4545</v>
      </c>
      <c r="D147" s="181">
        <v>45516</v>
      </c>
    </row>
    <row r="148" spans="1:4" x14ac:dyDescent="0.25">
      <c r="A148" s="192">
        <v>6</v>
      </c>
      <c r="B148" s="198" t="s">
        <v>4561</v>
      </c>
      <c r="C148" s="181" t="s">
        <v>4545</v>
      </c>
      <c r="D148" s="181">
        <v>45516</v>
      </c>
    </row>
    <row r="149" spans="1:4" x14ac:dyDescent="0.25">
      <c r="A149" s="192">
        <v>6</v>
      </c>
      <c r="B149" s="198" t="s">
        <v>4562</v>
      </c>
      <c r="C149" s="181" t="s">
        <v>4545</v>
      </c>
      <c r="D149" s="181">
        <v>45516</v>
      </c>
    </row>
  </sheetData>
  <sheetProtection sort="0" autoFilter="0"/>
  <phoneticPr fontId="20"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548"/>
  <sheetViews>
    <sheetView zoomScale="110" zoomScaleNormal="110" workbookViewId="0">
      <selection activeCell="C17" sqref="C17"/>
    </sheetView>
  </sheetViews>
  <sheetFormatPr defaultRowHeight="12.75" customHeight="1" x14ac:dyDescent="0.35"/>
  <cols>
    <col min="1" max="1" width="10.54296875" style="64" customWidth="1"/>
    <col min="2" max="2" width="69.54296875" style="64" customWidth="1"/>
    <col min="3" max="3" width="9.36328125" style="64" customWidth="1"/>
    <col min="4" max="4" width="9.453125" style="64" bestFit="1" customWidth="1"/>
    <col min="5" max="21" width="9.08984375" style="81"/>
    <col min="22" max="256" width="9.08984375" style="68"/>
    <col min="257" max="257" width="12.453125" style="68" customWidth="1"/>
    <col min="258" max="258" width="94.90625" style="68" bestFit="1" customWidth="1"/>
    <col min="259" max="259" width="12.54296875" style="68" customWidth="1"/>
    <col min="260" max="260" width="9.6328125" style="68" bestFit="1" customWidth="1"/>
    <col min="261" max="512" width="9.08984375" style="68"/>
    <col min="513" max="513" width="12.453125" style="68" customWidth="1"/>
    <col min="514" max="514" width="94.90625" style="68" bestFit="1" customWidth="1"/>
    <col min="515" max="515" width="12.54296875" style="68" customWidth="1"/>
    <col min="516" max="516" width="9.6328125" style="68" bestFit="1" customWidth="1"/>
    <col min="517" max="768" width="9.08984375" style="68"/>
    <col min="769" max="769" width="12.453125" style="68" customWidth="1"/>
    <col min="770" max="770" width="94.90625" style="68" bestFit="1" customWidth="1"/>
    <col min="771" max="771" width="12.54296875" style="68" customWidth="1"/>
    <col min="772" max="772" width="9.6328125" style="68" bestFit="1" customWidth="1"/>
    <col min="773" max="1024" width="9.08984375" style="68"/>
    <col min="1025" max="1025" width="12.453125" style="68" customWidth="1"/>
    <col min="1026" max="1026" width="94.90625" style="68" bestFit="1" customWidth="1"/>
    <col min="1027" max="1027" width="12.54296875" style="68" customWidth="1"/>
    <col min="1028" max="1028" width="9.6328125" style="68" bestFit="1" customWidth="1"/>
    <col min="1029" max="1280" width="9.08984375" style="68"/>
    <col min="1281" max="1281" width="12.453125" style="68" customWidth="1"/>
    <col min="1282" max="1282" width="94.90625" style="68" bestFit="1" customWidth="1"/>
    <col min="1283" max="1283" width="12.54296875" style="68" customWidth="1"/>
    <col min="1284" max="1284" width="9.6328125" style="68" bestFit="1" customWidth="1"/>
    <col min="1285" max="1536" width="9.08984375" style="68"/>
    <col min="1537" max="1537" width="12.453125" style="68" customWidth="1"/>
    <col min="1538" max="1538" width="94.90625" style="68" bestFit="1" customWidth="1"/>
    <col min="1539" max="1539" width="12.54296875" style="68" customWidth="1"/>
    <col min="1540" max="1540" width="9.6328125" style="68" bestFit="1" customWidth="1"/>
    <col min="1541" max="1792" width="9.08984375" style="68"/>
    <col min="1793" max="1793" width="12.453125" style="68" customWidth="1"/>
    <col min="1794" max="1794" width="94.90625" style="68" bestFit="1" customWidth="1"/>
    <col min="1795" max="1795" width="12.54296875" style="68" customWidth="1"/>
    <col min="1796" max="1796" width="9.6328125" style="68" bestFit="1" customWidth="1"/>
    <col min="1797" max="2048" width="9.08984375" style="68"/>
    <col min="2049" max="2049" width="12.453125" style="68" customWidth="1"/>
    <col min="2050" max="2050" width="94.90625" style="68" bestFit="1" customWidth="1"/>
    <col min="2051" max="2051" width="12.54296875" style="68" customWidth="1"/>
    <col min="2052" max="2052" width="9.6328125" style="68" bestFit="1" customWidth="1"/>
    <col min="2053" max="2304" width="9.08984375" style="68"/>
    <col min="2305" max="2305" width="12.453125" style="68" customWidth="1"/>
    <col min="2306" max="2306" width="94.90625" style="68" bestFit="1" customWidth="1"/>
    <col min="2307" max="2307" width="12.54296875" style="68" customWidth="1"/>
    <col min="2308" max="2308" width="9.6328125" style="68" bestFit="1" customWidth="1"/>
    <col min="2309" max="2560" width="9.08984375" style="68"/>
    <col min="2561" max="2561" width="12.453125" style="68" customWidth="1"/>
    <col min="2562" max="2562" width="94.90625" style="68" bestFit="1" customWidth="1"/>
    <col min="2563" max="2563" width="12.54296875" style="68" customWidth="1"/>
    <col min="2564" max="2564" width="9.6328125" style="68" bestFit="1" customWidth="1"/>
    <col min="2565" max="2816" width="9.08984375" style="68"/>
    <col min="2817" max="2817" width="12.453125" style="68" customWidth="1"/>
    <col min="2818" max="2818" width="94.90625" style="68" bestFit="1" customWidth="1"/>
    <col min="2819" max="2819" width="12.54296875" style="68" customWidth="1"/>
    <col min="2820" max="2820" width="9.6328125" style="68" bestFit="1" customWidth="1"/>
    <col min="2821" max="3072" width="9.08984375" style="68"/>
    <col min="3073" max="3073" width="12.453125" style="68" customWidth="1"/>
    <col min="3074" max="3074" width="94.90625" style="68" bestFit="1" customWidth="1"/>
    <col min="3075" max="3075" width="12.54296875" style="68" customWidth="1"/>
    <col min="3076" max="3076" width="9.6328125" style="68" bestFit="1" customWidth="1"/>
    <col min="3077" max="3328" width="9.08984375" style="68"/>
    <col min="3329" max="3329" width="12.453125" style="68" customWidth="1"/>
    <col min="3330" max="3330" width="94.90625" style="68" bestFit="1" customWidth="1"/>
    <col min="3331" max="3331" width="12.54296875" style="68" customWidth="1"/>
    <col min="3332" max="3332" width="9.6328125" style="68" bestFit="1" customWidth="1"/>
    <col min="3333" max="3584" width="9.08984375" style="68"/>
    <col min="3585" max="3585" width="12.453125" style="68" customWidth="1"/>
    <col min="3586" max="3586" width="94.90625" style="68" bestFit="1" customWidth="1"/>
    <col min="3587" max="3587" width="12.54296875" style="68" customWidth="1"/>
    <col min="3588" max="3588" width="9.6328125" style="68" bestFit="1" customWidth="1"/>
    <col min="3589" max="3840" width="9.08984375" style="68"/>
    <col min="3841" max="3841" width="12.453125" style="68" customWidth="1"/>
    <col min="3842" max="3842" width="94.90625" style="68" bestFit="1" customWidth="1"/>
    <col min="3843" max="3843" width="12.54296875" style="68" customWidth="1"/>
    <col min="3844" max="3844" width="9.6328125" style="68" bestFit="1" customWidth="1"/>
    <col min="3845" max="4096" width="9.08984375" style="68"/>
    <col min="4097" max="4097" width="12.453125" style="68" customWidth="1"/>
    <col min="4098" max="4098" width="94.90625" style="68" bestFit="1" customWidth="1"/>
    <col min="4099" max="4099" width="12.54296875" style="68" customWidth="1"/>
    <col min="4100" max="4100" width="9.6328125" style="68" bestFit="1" customWidth="1"/>
    <col min="4101" max="4352" width="9.08984375" style="68"/>
    <col min="4353" max="4353" width="12.453125" style="68" customWidth="1"/>
    <col min="4354" max="4354" width="94.90625" style="68" bestFit="1" customWidth="1"/>
    <col min="4355" max="4355" width="12.54296875" style="68" customWidth="1"/>
    <col min="4356" max="4356" width="9.6328125" style="68" bestFit="1" customWidth="1"/>
    <col min="4357" max="4608" width="9.08984375" style="68"/>
    <col min="4609" max="4609" width="12.453125" style="68" customWidth="1"/>
    <col min="4610" max="4610" width="94.90625" style="68" bestFit="1" customWidth="1"/>
    <col min="4611" max="4611" width="12.54296875" style="68" customWidth="1"/>
    <col min="4612" max="4612" width="9.6328125" style="68" bestFit="1" customWidth="1"/>
    <col min="4613" max="4864" width="9.08984375" style="68"/>
    <col min="4865" max="4865" width="12.453125" style="68" customWidth="1"/>
    <col min="4866" max="4866" width="94.90625" style="68" bestFit="1" customWidth="1"/>
    <col min="4867" max="4867" width="12.54296875" style="68" customWidth="1"/>
    <col min="4868" max="4868" width="9.6328125" style="68" bestFit="1" customWidth="1"/>
    <col min="4869" max="5120" width="9.08984375" style="68"/>
    <col min="5121" max="5121" width="12.453125" style="68" customWidth="1"/>
    <col min="5122" max="5122" width="94.90625" style="68" bestFit="1" customWidth="1"/>
    <col min="5123" max="5123" width="12.54296875" style="68" customWidth="1"/>
    <col min="5124" max="5124" width="9.6328125" style="68" bestFit="1" customWidth="1"/>
    <col min="5125" max="5376" width="9.08984375" style="68"/>
    <col min="5377" max="5377" width="12.453125" style="68" customWidth="1"/>
    <col min="5378" max="5378" width="94.90625" style="68" bestFit="1" customWidth="1"/>
    <col min="5379" max="5379" width="12.54296875" style="68" customWidth="1"/>
    <col min="5380" max="5380" width="9.6328125" style="68" bestFit="1" customWidth="1"/>
    <col min="5381" max="5632" width="9.08984375" style="68"/>
    <col min="5633" max="5633" width="12.453125" style="68" customWidth="1"/>
    <col min="5634" max="5634" width="94.90625" style="68" bestFit="1" customWidth="1"/>
    <col min="5635" max="5635" width="12.54296875" style="68" customWidth="1"/>
    <col min="5636" max="5636" width="9.6328125" style="68" bestFit="1" customWidth="1"/>
    <col min="5637" max="5888" width="9.08984375" style="68"/>
    <col min="5889" max="5889" width="12.453125" style="68" customWidth="1"/>
    <col min="5890" max="5890" width="94.90625" style="68" bestFit="1" customWidth="1"/>
    <col min="5891" max="5891" width="12.54296875" style="68" customWidth="1"/>
    <col min="5892" max="5892" width="9.6328125" style="68" bestFit="1" customWidth="1"/>
    <col min="5893" max="6144" width="9.08984375" style="68"/>
    <col min="6145" max="6145" width="12.453125" style="68" customWidth="1"/>
    <col min="6146" max="6146" width="94.90625" style="68" bestFit="1" customWidth="1"/>
    <col min="6147" max="6147" width="12.54296875" style="68" customWidth="1"/>
    <col min="6148" max="6148" width="9.6328125" style="68" bestFit="1" customWidth="1"/>
    <col min="6149" max="6400" width="9.08984375" style="68"/>
    <col min="6401" max="6401" width="12.453125" style="68" customWidth="1"/>
    <col min="6402" max="6402" width="94.90625" style="68" bestFit="1" customWidth="1"/>
    <col min="6403" max="6403" width="12.54296875" style="68" customWidth="1"/>
    <col min="6404" max="6404" width="9.6328125" style="68" bestFit="1" customWidth="1"/>
    <col min="6405" max="6656" width="9.08984375" style="68"/>
    <col min="6657" max="6657" width="12.453125" style="68" customWidth="1"/>
    <col min="6658" max="6658" width="94.90625" style="68" bestFit="1" customWidth="1"/>
    <col min="6659" max="6659" width="12.54296875" style="68" customWidth="1"/>
    <col min="6660" max="6660" width="9.6328125" style="68" bestFit="1" customWidth="1"/>
    <col min="6661" max="6912" width="9.08984375" style="68"/>
    <col min="6913" max="6913" width="12.453125" style="68" customWidth="1"/>
    <col min="6914" max="6914" width="94.90625" style="68" bestFit="1" customWidth="1"/>
    <col min="6915" max="6915" width="12.54296875" style="68" customWidth="1"/>
    <col min="6916" max="6916" width="9.6328125" style="68" bestFit="1" customWidth="1"/>
    <col min="6917" max="7168" width="9.08984375" style="68"/>
    <col min="7169" max="7169" width="12.453125" style="68" customWidth="1"/>
    <col min="7170" max="7170" width="94.90625" style="68" bestFit="1" customWidth="1"/>
    <col min="7171" max="7171" width="12.54296875" style="68" customWidth="1"/>
    <col min="7172" max="7172" width="9.6328125" style="68" bestFit="1" customWidth="1"/>
    <col min="7173" max="7424" width="9.08984375" style="68"/>
    <col min="7425" max="7425" width="12.453125" style="68" customWidth="1"/>
    <col min="7426" max="7426" width="94.90625" style="68" bestFit="1" customWidth="1"/>
    <col min="7427" max="7427" width="12.54296875" style="68" customWidth="1"/>
    <col min="7428" max="7428" width="9.6328125" style="68" bestFit="1" customWidth="1"/>
    <col min="7429" max="7680" width="9.08984375" style="68"/>
    <col min="7681" max="7681" width="12.453125" style="68" customWidth="1"/>
    <col min="7682" max="7682" width="94.90625" style="68" bestFit="1" customWidth="1"/>
    <col min="7683" max="7683" width="12.54296875" style="68" customWidth="1"/>
    <col min="7684" max="7684" width="9.6328125" style="68" bestFit="1" customWidth="1"/>
    <col min="7685" max="7936" width="9.08984375" style="68"/>
    <col min="7937" max="7937" width="12.453125" style="68" customWidth="1"/>
    <col min="7938" max="7938" width="94.90625" style="68" bestFit="1" customWidth="1"/>
    <col min="7939" max="7939" width="12.54296875" style="68" customWidth="1"/>
    <col min="7940" max="7940" width="9.6328125" style="68" bestFit="1" customWidth="1"/>
    <col min="7941" max="8192" width="9.08984375" style="68"/>
    <col min="8193" max="8193" width="12.453125" style="68" customWidth="1"/>
    <col min="8194" max="8194" width="94.90625" style="68" bestFit="1" customWidth="1"/>
    <col min="8195" max="8195" width="12.54296875" style="68" customWidth="1"/>
    <col min="8196" max="8196" width="9.6328125" style="68" bestFit="1" customWidth="1"/>
    <col min="8197" max="8448" width="9.08984375" style="68"/>
    <col min="8449" max="8449" width="12.453125" style="68" customWidth="1"/>
    <col min="8450" max="8450" width="94.90625" style="68" bestFit="1" customWidth="1"/>
    <col min="8451" max="8451" width="12.54296875" style="68" customWidth="1"/>
    <col min="8452" max="8452" width="9.6328125" style="68" bestFit="1" customWidth="1"/>
    <col min="8453" max="8704" width="9.08984375" style="68"/>
    <col min="8705" max="8705" width="12.453125" style="68" customWidth="1"/>
    <col min="8706" max="8706" width="94.90625" style="68" bestFit="1" customWidth="1"/>
    <col min="8707" max="8707" width="12.54296875" style="68" customWidth="1"/>
    <col min="8708" max="8708" width="9.6328125" style="68" bestFit="1" customWidth="1"/>
    <col min="8709" max="8960" width="9.08984375" style="68"/>
    <col min="8961" max="8961" width="12.453125" style="68" customWidth="1"/>
    <col min="8962" max="8962" width="94.90625" style="68" bestFit="1" customWidth="1"/>
    <col min="8963" max="8963" width="12.54296875" style="68" customWidth="1"/>
    <col min="8964" max="8964" width="9.6328125" style="68" bestFit="1" customWidth="1"/>
    <col min="8965" max="9216" width="9.08984375" style="68"/>
    <col min="9217" max="9217" width="12.453125" style="68" customWidth="1"/>
    <col min="9218" max="9218" width="94.90625" style="68" bestFit="1" customWidth="1"/>
    <col min="9219" max="9219" width="12.54296875" style="68" customWidth="1"/>
    <col min="9220" max="9220" width="9.6328125" style="68" bestFit="1" customWidth="1"/>
    <col min="9221" max="9472" width="9.08984375" style="68"/>
    <col min="9473" max="9473" width="12.453125" style="68" customWidth="1"/>
    <col min="9474" max="9474" width="94.90625" style="68" bestFit="1" customWidth="1"/>
    <col min="9475" max="9475" width="12.54296875" style="68" customWidth="1"/>
    <col min="9476" max="9476" width="9.6328125" style="68" bestFit="1" customWidth="1"/>
    <col min="9477" max="9728" width="9.08984375" style="68"/>
    <col min="9729" max="9729" width="12.453125" style="68" customWidth="1"/>
    <col min="9730" max="9730" width="94.90625" style="68" bestFit="1" customWidth="1"/>
    <col min="9731" max="9731" width="12.54296875" style="68" customWidth="1"/>
    <col min="9732" max="9732" width="9.6328125" style="68" bestFit="1" customWidth="1"/>
    <col min="9733" max="9984" width="9.08984375" style="68"/>
    <col min="9985" max="9985" width="12.453125" style="68" customWidth="1"/>
    <col min="9986" max="9986" width="94.90625" style="68" bestFit="1" customWidth="1"/>
    <col min="9987" max="9987" width="12.54296875" style="68" customWidth="1"/>
    <col min="9988" max="9988" width="9.6328125" style="68" bestFit="1" customWidth="1"/>
    <col min="9989" max="10240" width="9.08984375" style="68"/>
    <col min="10241" max="10241" width="12.453125" style="68" customWidth="1"/>
    <col min="10242" max="10242" width="94.90625" style="68" bestFit="1" customWidth="1"/>
    <col min="10243" max="10243" width="12.54296875" style="68" customWidth="1"/>
    <col min="10244" max="10244" width="9.6328125" style="68" bestFit="1" customWidth="1"/>
    <col min="10245" max="10496" width="9.08984375" style="68"/>
    <col min="10497" max="10497" width="12.453125" style="68" customWidth="1"/>
    <col min="10498" max="10498" width="94.90625" style="68" bestFit="1" customWidth="1"/>
    <col min="10499" max="10499" width="12.54296875" style="68" customWidth="1"/>
    <col min="10500" max="10500" width="9.6328125" style="68" bestFit="1" customWidth="1"/>
    <col min="10501" max="10752" width="9.08984375" style="68"/>
    <col min="10753" max="10753" width="12.453125" style="68" customWidth="1"/>
    <col min="10754" max="10754" width="94.90625" style="68" bestFit="1" customWidth="1"/>
    <col min="10755" max="10755" width="12.54296875" style="68" customWidth="1"/>
    <col min="10756" max="10756" width="9.6328125" style="68" bestFit="1" customWidth="1"/>
    <col min="10757" max="11008" width="9.08984375" style="68"/>
    <col min="11009" max="11009" width="12.453125" style="68" customWidth="1"/>
    <col min="11010" max="11010" width="94.90625" style="68" bestFit="1" customWidth="1"/>
    <col min="11011" max="11011" width="12.54296875" style="68" customWidth="1"/>
    <col min="11012" max="11012" width="9.6328125" style="68" bestFit="1" customWidth="1"/>
    <col min="11013" max="11264" width="9.08984375" style="68"/>
    <col min="11265" max="11265" width="12.453125" style="68" customWidth="1"/>
    <col min="11266" max="11266" width="94.90625" style="68" bestFit="1" customWidth="1"/>
    <col min="11267" max="11267" width="12.54296875" style="68" customWidth="1"/>
    <col min="11268" max="11268" width="9.6328125" style="68" bestFit="1" customWidth="1"/>
    <col min="11269" max="11520" width="9.08984375" style="68"/>
    <col min="11521" max="11521" width="12.453125" style="68" customWidth="1"/>
    <col min="11522" max="11522" width="94.90625" style="68" bestFit="1" customWidth="1"/>
    <col min="11523" max="11523" width="12.54296875" style="68" customWidth="1"/>
    <col min="11524" max="11524" width="9.6328125" style="68" bestFit="1" customWidth="1"/>
    <col min="11525" max="11776" width="9.08984375" style="68"/>
    <col min="11777" max="11777" width="12.453125" style="68" customWidth="1"/>
    <col min="11778" max="11778" width="94.90625" style="68" bestFit="1" customWidth="1"/>
    <col min="11779" max="11779" width="12.54296875" style="68" customWidth="1"/>
    <col min="11780" max="11780" width="9.6328125" style="68" bestFit="1" customWidth="1"/>
    <col min="11781" max="12032" width="9.08984375" style="68"/>
    <col min="12033" max="12033" width="12.453125" style="68" customWidth="1"/>
    <col min="12034" max="12034" width="94.90625" style="68" bestFit="1" customWidth="1"/>
    <col min="12035" max="12035" width="12.54296875" style="68" customWidth="1"/>
    <col min="12036" max="12036" width="9.6328125" style="68" bestFit="1" customWidth="1"/>
    <col min="12037" max="12288" width="9.08984375" style="68"/>
    <col min="12289" max="12289" width="12.453125" style="68" customWidth="1"/>
    <col min="12290" max="12290" width="94.90625" style="68" bestFit="1" customWidth="1"/>
    <col min="12291" max="12291" width="12.54296875" style="68" customWidth="1"/>
    <col min="12292" max="12292" width="9.6328125" style="68" bestFit="1" customWidth="1"/>
    <col min="12293" max="12544" width="9.08984375" style="68"/>
    <col min="12545" max="12545" width="12.453125" style="68" customWidth="1"/>
    <col min="12546" max="12546" width="94.90625" style="68" bestFit="1" customWidth="1"/>
    <col min="12547" max="12547" width="12.54296875" style="68" customWidth="1"/>
    <col min="12548" max="12548" width="9.6328125" style="68" bestFit="1" customWidth="1"/>
    <col min="12549" max="12800" width="9.08984375" style="68"/>
    <col min="12801" max="12801" width="12.453125" style="68" customWidth="1"/>
    <col min="12802" max="12802" width="94.90625" style="68" bestFit="1" customWidth="1"/>
    <col min="12803" max="12803" width="12.54296875" style="68" customWidth="1"/>
    <col min="12804" max="12804" width="9.6328125" style="68" bestFit="1" customWidth="1"/>
    <col min="12805" max="13056" width="9.08984375" style="68"/>
    <col min="13057" max="13057" width="12.453125" style="68" customWidth="1"/>
    <col min="13058" max="13058" width="94.90625" style="68" bestFit="1" customWidth="1"/>
    <col min="13059" max="13059" width="12.54296875" style="68" customWidth="1"/>
    <col min="13060" max="13060" width="9.6328125" style="68" bestFit="1" customWidth="1"/>
    <col min="13061" max="13312" width="9.08984375" style="68"/>
    <col min="13313" max="13313" width="12.453125" style="68" customWidth="1"/>
    <col min="13314" max="13314" width="94.90625" style="68" bestFit="1" customWidth="1"/>
    <col min="13315" max="13315" width="12.54296875" style="68" customWidth="1"/>
    <col min="13316" max="13316" width="9.6328125" style="68" bestFit="1" customWidth="1"/>
    <col min="13317" max="13568" width="9.08984375" style="68"/>
    <col min="13569" max="13569" width="12.453125" style="68" customWidth="1"/>
    <col min="13570" max="13570" width="94.90625" style="68" bestFit="1" customWidth="1"/>
    <col min="13571" max="13571" width="12.54296875" style="68" customWidth="1"/>
    <col min="13572" max="13572" width="9.6328125" style="68" bestFit="1" customWidth="1"/>
    <col min="13573" max="13824" width="9.08984375" style="68"/>
    <col min="13825" max="13825" width="12.453125" style="68" customWidth="1"/>
    <col min="13826" max="13826" width="94.90625" style="68" bestFit="1" customWidth="1"/>
    <col min="13827" max="13827" width="12.54296875" style="68" customWidth="1"/>
    <col min="13828" max="13828" width="9.6328125" style="68" bestFit="1" customWidth="1"/>
    <col min="13829" max="14080" width="9.08984375" style="68"/>
    <col min="14081" max="14081" width="12.453125" style="68" customWidth="1"/>
    <col min="14082" max="14082" width="94.90625" style="68" bestFit="1" customWidth="1"/>
    <col min="14083" max="14083" width="12.54296875" style="68" customWidth="1"/>
    <col min="14084" max="14084" width="9.6328125" style="68" bestFit="1" customWidth="1"/>
    <col min="14085" max="14336" width="9.08984375" style="68"/>
    <col min="14337" max="14337" width="12.453125" style="68" customWidth="1"/>
    <col min="14338" max="14338" width="94.90625" style="68" bestFit="1" customWidth="1"/>
    <col min="14339" max="14339" width="12.54296875" style="68" customWidth="1"/>
    <col min="14340" max="14340" width="9.6328125" style="68" bestFit="1" customWidth="1"/>
    <col min="14341" max="14592" width="9.08984375" style="68"/>
    <col min="14593" max="14593" width="12.453125" style="68" customWidth="1"/>
    <col min="14594" max="14594" width="94.90625" style="68" bestFit="1" customWidth="1"/>
    <col min="14595" max="14595" width="12.54296875" style="68" customWidth="1"/>
    <col min="14596" max="14596" width="9.6328125" style="68" bestFit="1" customWidth="1"/>
    <col min="14597" max="14848" width="9.08984375" style="68"/>
    <col min="14849" max="14849" width="12.453125" style="68" customWidth="1"/>
    <col min="14850" max="14850" width="94.90625" style="68" bestFit="1" customWidth="1"/>
    <col min="14851" max="14851" width="12.54296875" style="68" customWidth="1"/>
    <col min="14852" max="14852" width="9.6328125" style="68" bestFit="1" customWidth="1"/>
    <col min="14853" max="15104" width="9.08984375" style="68"/>
    <col min="15105" max="15105" width="12.453125" style="68" customWidth="1"/>
    <col min="15106" max="15106" width="94.90625" style="68" bestFit="1" customWidth="1"/>
    <col min="15107" max="15107" width="12.54296875" style="68" customWidth="1"/>
    <col min="15108" max="15108" width="9.6328125" style="68" bestFit="1" customWidth="1"/>
    <col min="15109" max="15360" width="9.08984375" style="68"/>
    <col min="15361" max="15361" width="12.453125" style="68" customWidth="1"/>
    <col min="15362" max="15362" width="94.90625" style="68" bestFit="1" customWidth="1"/>
    <col min="15363" max="15363" width="12.54296875" style="68" customWidth="1"/>
    <col min="15364" max="15364" width="9.6328125" style="68" bestFit="1" customWidth="1"/>
    <col min="15365" max="15616" width="9.08984375" style="68"/>
    <col min="15617" max="15617" width="12.453125" style="68" customWidth="1"/>
    <col min="15618" max="15618" width="94.90625" style="68" bestFit="1" customWidth="1"/>
    <col min="15619" max="15619" width="12.54296875" style="68" customWidth="1"/>
    <col min="15620" max="15620" width="9.6328125" style="68" bestFit="1" customWidth="1"/>
    <col min="15621" max="15872" width="9.08984375" style="68"/>
    <col min="15873" max="15873" width="12.453125" style="68" customWidth="1"/>
    <col min="15874" max="15874" width="94.90625" style="68" bestFit="1" customWidth="1"/>
    <col min="15875" max="15875" width="12.54296875" style="68" customWidth="1"/>
    <col min="15876" max="15876" width="9.6328125" style="68" bestFit="1" customWidth="1"/>
    <col min="15877" max="16128" width="9.08984375" style="68"/>
    <col min="16129" max="16129" width="12.453125" style="68" customWidth="1"/>
    <col min="16130" max="16130" width="94.90625" style="68" bestFit="1" customWidth="1"/>
    <col min="16131" max="16131" width="12.54296875" style="68" customWidth="1"/>
    <col min="16132" max="16132" width="9.6328125" style="68" bestFit="1" customWidth="1"/>
    <col min="16133" max="16384" width="9.08984375" style="68"/>
  </cols>
  <sheetData>
    <row r="1" spans="1:4" ht="14.5" x14ac:dyDescent="0.35">
      <c r="A1" s="195" t="s">
        <v>110</v>
      </c>
      <c r="B1" s="196" t="s">
        <v>102</v>
      </c>
      <c r="C1" s="196" t="s">
        <v>58</v>
      </c>
      <c r="D1" s="94"/>
    </row>
    <row r="2" spans="1:4" ht="15.5" x14ac:dyDescent="0.35">
      <c r="A2" s="95" t="s">
        <v>1704</v>
      </c>
      <c r="B2" s="96" t="s">
        <v>1705</v>
      </c>
      <c r="C2" s="96">
        <v>6</v>
      </c>
      <c r="D2" s="93"/>
    </row>
    <row r="3" spans="1:4" ht="15.5" x14ac:dyDescent="0.35">
      <c r="A3" s="95" t="s">
        <v>237</v>
      </c>
      <c r="B3" s="96" t="s">
        <v>1706</v>
      </c>
      <c r="C3" s="96">
        <v>4</v>
      </c>
      <c r="D3" s="93"/>
    </row>
    <row r="4" spans="1:4" ht="15.5" x14ac:dyDescent="0.35">
      <c r="A4" s="95" t="s">
        <v>1707</v>
      </c>
      <c r="B4" s="96" t="s">
        <v>1708</v>
      </c>
      <c r="C4" s="96">
        <v>1</v>
      </c>
      <c r="D4" s="93"/>
    </row>
    <row r="5" spans="1:4" ht="15.5" x14ac:dyDescent="0.35">
      <c r="A5" s="95" t="s">
        <v>1709</v>
      </c>
      <c r="B5" s="96" t="s">
        <v>1710</v>
      </c>
      <c r="C5" s="96">
        <v>2</v>
      </c>
      <c r="D5" s="93"/>
    </row>
    <row r="6" spans="1:4" ht="15.5" x14ac:dyDescent="0.35">
      <c r="A6" s="95" t="s">
        <v>1711</v>
      </c>
      <c r="B6" s="96" t="s">
        <v>1712</v>
      </c>
      <c r="C6" s="96">
        <v>2</v>
      </c>
      <c r="D6" s="93"/>
    </row>
    <row r="7" spans="1:4" ht="15.5" x14ac:dyDescent="0.35">
      <c r="A7" s="95" t="s">
        <v>1713</v>
      </c>
      <c r="B7" s="96" t="s">
        <v>1714</v>
      </c>
      <c r="C7" s="96">
        <v>4</v>
      </c>
      <c r="D7" s="93"/>
    </row>
    <row r="8" spans="1:4" ht="15.5" x14ac:dyDescent="0.35">
      <c r="A8" s="95" t="s">
        <v>1715</v>
      </c>
      <c r="B8" s="96" t="s">
        <v>1716</v>
      </c>
      <c r="C8" s="96">
        <v>2</v>
      </c>
      <c r="D8" s="93"/>
    </row>
    <row r="9" spans="1:4" ht="15.5" x14ac:dyDescent="0.35">
      <c r="A9" s="95" t="s">
        <v>1717</v>
      </c>
      <c r="B9" s="96" t="s">
        <v>1718</v>
      </c>
      <c r="C9" s="96">
        <v>5</v>
      </c>
      <c r="D9" s="93"/>
    </row>
    <row r="10" spans="1:4" ht="15.5" x14ac:dyDescent="0.35">
      <c r="A10" s="95" t="s">
        <v>1719</v>
      </c>
      <c r="B10" s="96" t="s">
        <v>1720</v>
      </c>
      <c r="C10" s="96">
        <v>5</v>
      </c>
      <c r="D10" s="93"/>
    </row>
    <row r="11" spans="1:4" ht="15.5" x14ac:dyDescent="0.35">
      <c r="A11" s="95" t="s">
        <v>223</v>
      </c>
      <c r="B11" s="96" t="s">
        <v>1721</v>
      </c>
      <c r="C11" s="96">
        <v>5</v>
      </c>
      <c r="D11" s="93"/>
    </row>
    <row r="12" spans="1:4" ht="15.5" x14ac:dyDescent="0.35">
      <c r="A12" s="95" t="s">
        <v>1722</v>
      </c>
      <c r="B12" s="96" t="s">
        <v>1723</v>
      </c>
      <c r="C12" s="96">
        <v>2</v>
      </c>
      <c r="D12" s="93"/>
    </row>
    <row r="13" spans="1:4" ht="15.5" x14ac:dyDescent="0.35">
      <c r="A13" s="95" t="s">
        <v>249</v>
      </c>
      <c r="B13" s="96" t="s">
        <v>1724</v>
      </c>
      <c r="C13" s="96">
        <v>5</v>
      </c>
      <c r="D13" s="93"/>
    </row>
    <row r="14" spans="1:4" ht="15.5" x14ac:dyDescent="0.35">
      <c r="A14" s="95" t="s">
        <v>1725</v>
      </c>
      <c r="B14" s="96" t="s">
        <v>1726</v>
      </c>
      <c r="C14" s="96">
        <v>4</v>
      </c>
      <c r="D14" s="93"/>
    </row>
    <row r="15" spans="1:4" ht="15.5" x14ac:dyDescent="0.35">
      <c r="A15" s="95" t="s">
        <v>1727</v>
      </c>
      <c r="B15" s="96" t="s">
        <v>1728</v>
      </c>
      <c r="C15" s="96">
        <v>4</v>
      </c>
      <c r="D15" s="93"/>
    </row>
    <row r="16" spans="1:4" ht="15.5" x14ac:dyDescent="0.35">
      <c r="A16" s="95" t="s">
        <v>1729</v>
      </c>
      <c r="B16" s="96" t="s">
        <v>1730</v>
      </c>
      <c r="C16" s="96">
        <v>1</v>
      </c>
      <c r="D16" s="93"/>
    </row>
    <row r="17" spans="1:4" ht="15.5" x14ac:dyDescent="0.35">
      <c r="A17" s="95" t="s">
        <v>231</v>
      </c>
      <c r="B17" s="96" t="s">
        <v>1731</v>
      </c>
      <c r="C17" s="96">
        <v>5</v>
      </c>
      <c r="D17" s="93"/>
    </row>
    <row r="18" spans="1:4" ht="15.5" x14ac:dyDescent="0.35">
      <c r="A18" s="95" t="s">
        <v>1732</v>
      </c>
      <c r="B18" s="96" t="s">
        <v>1733</v>
      </c>
      <c r="C18" s="96">
        <v>8</v>
      </c>
      <c r="D18" s="93"/>
    </row>
    <row r="19" spans="1:4" ht="15.5" x14ac:dyDescent="0.35">
      <c r="A19" s="95" t="s">
        <v>1734</v>
      </c>
      <c r="B19" s="96" t="s">
        <v>1735</v>
      </c>
      <c r="C19" s="96">
        <v>1</v>
      </c>
      <c r="D19" s="93"/>
    </row>
    <row r="20" spans="1:4" ht="15.5" x14ac:dyDescent="0.35">
      <c r="A20" s="95" t="s">
        <v>1736</v>
      </c>
      <c r="B20" s="96" t="s">
        <v>1737</v>
      </c>
      <c r="C20" s="96">
        <v>8</v>
      </c>
      <c r="D20" s="93"/>
    </row>
    <row r="21" spans="1:4" ht="15.5" x14ac:dyDescent="0.35">
      <c r="A21" s="95" t="s">
        <v>1738</v>
      </c>
      <c r="B21" s="96" t="s">
        <v>1739</v>
      </c>
      <c r="C21" s="96">
        <v>6</v>
      </c>
      <c r="D21" s="93"/>
    </row>
    <row r="22" spans="1:4" ht="15.5" x14ac:dyDescent="0.35">
      <c r="A22" s="95" t="s">
        <v>1740</v>
      </c>
      <c r="B22" s="96" t="s">
        <v>1741</v>
      </c>
      <c r="C22" s="96">
        <v>7</v>
      </c>
      <c r="D22" s="93"/>
    </row>
    <row r="23" spans="1:4" ht="15.5" x14ac:dyDescent="0.35">
      <c r="A23" s="95" t="s">
        <v>1742</v>
      </c>
      <c r="B23" s="96" t="s">
        <v>1743</v>
      </c>
      <c r="C23" s="96">
        <v>7</v>
      </c>
      <c r="D23" s="93"/>
    </row>
    <row r="24" spans="1:4" ht="15.5" x14ac:dyDescent="0.35">
      <c r="A24" s="95" t="s">
        <v>1744</v>
      </c>
      <c r="B24" s="96" t="s">
        <v>1745</v>
      </c>
      <c r="C24" s="96">
        <v>7</v>
      </c>
      <c r="D24" s="93"/>
    </row>
    <row r="25" spans="1:4" ht="15.5" x14ac:dyDescent="0.35">
      <c r="A25" s="95" t="s">
        <v>1746</v>
      </c>
      <c r="B25" s="96" t="s">
        <v>1747</v>
      </c>
      <c r="C25" s="96">
        <v>5</v>
      </c>
      <c r="D25" s="93"/>
    </row>
    <row r="26" spans="1:4" ht="15.5" x14ac:dyDescent="0.35">
      <c r="A26" s="95" t="s">
        <v>1748</v>
      </c>
      <c r="B26" s="96" t="s">
        <v>1749</v>
      </c>
      <c r="C26" s="96">
        <v>5</v>
      </c>
      <c r="D26" s="93"/>
    </row>
    <row r="27" spans="1:4" ht="15.5" x14ac:dyDescent="0.35">
      <c r="A27" s="95" t="s">
        <v>1750</v>
      </c>
      <c r="B27" s="96" t="s">
        <v>1751</v>
      </c>
      <c r="C27" s="96">
        <v>5</v>
      </c>
      <c r="D27" s="93"/>
    </row>
    <row r="28" spans="1:4" ht="15.5" x14ac:dyDescent="0.35">
      <c r="A28" s="95" t="s">
        <v>1752</v>
      </c>
      <c r="B28" s="96" t="s">
        <v>1753</v>
      </c>
      <c r="C28" s="96">
        <v>6</v>
      </c>
      <c r="D28" s="93"/>
    </row>
    <row r="29" spans="1:4" ht="15.5" x14ac:dyDescent="0.35">
      <c r="A29" s="95" t="s">
        <v>435</v>
      </c>
      <c r="B29" s="96" t="s">
        <v>1754</v>
      </c>
      <c r="C29" s="96">
        <v>6</v>
      </c>
      <c r="D29" s="93"/>
    </row>
    <row r="30" spans="1:4" ht="15.5" x14ac:dyDescent="0.35">
      <c r="A30" s="95" t="s">
        <v>1755</v>
      </c>
      <c r="B30" s="96" t="s">
        <v>1756</v>
      </c>
      <c r="C30" s="96">
        <v>4</v>
      </c>
      <c r="D30" s="93"/>
    </row>
    <row r="31" spans="1:4" ht="15.5" x14ac:dyDescent="0.35">
      <c r="A31" s="95" t="s">
        <v>1757</v>
      </c>
      <c r="B31" s="96" t="s">
        <v>1758</v>
      </c>
      <c r="C31" s="96">
        <v>7</v>
      </c>
      <c r="D31" s="93"/>
    </row>
    <row r="32" spans="1:4" ht="15.5" x14ac:dyDescent="0.35">
      <c r="A32" s="95" t="s">
        <v>1759</v>
      </c>
      <c r="B32" s="96" t="s">
        <v>1760</v>
      </c>
      <c r="C32" s="96">
        <v>5</v>
      </c>
      <c r="D32" s="93"/>
    </row>
    <row r="33" spans="1:4" ht="15.5" x14ac:dyDescent="0.35">
      <c r="A33" s="95" t="s">
        <v>1761</v>
      </c>
      <c r="B33" s="96" t="s">
        <v>1762</v>
      </c>
      <c r="C33" s="96">
        <v>5</v>
      </c>
      <c r="D33" s="93"/>
    </row>
    <row r="34" spans="1:4" ht="15.5" x14ac:dyDescent="0.35">
      <c r="A34" s="95" t="s">
        <v>1763</v>
      </c>
      <c r="B34" s="96" t="s">
        <v>1764</v>
      </c>
      <c r="C34" s="96">
        <v>8</v>
      </c>
      <c r="D34" s="93"/>
    </row>
    <row r="35" spans="1:4" ht="15.5" x14ac:dyDescent="0.35">
      <c r="A35" s="95" t="s">
        <v>1765</v>
      </c>
      <c r="B35" s="96" t="s">
        <v>1766</v>
      </c>
      <c r="C35" s="96">
        <v>1</v>
      </c>
      <c r="D35" s="93"/>
    </row>
    <row r="36" spans="1:4" ht="15.5" x14ac:dyDescent="0.35">
      <c r="A36" s="95" t="s">
        <v>1767</v>
      </c>
      <c r="B36" s="96" t="s">
        <v>1768</v>
      </c>
      <c r="C36" s="96">
        <v>5</v>
      </c>
      <c r="D36" s="93"/>
    </row>
    <row r="37" spans="1:4" ht="15.5" x14ac:dyDescent="0.35">
      <c r="A37" s="95" t="s">
        <v>1769</v>
      </c>
      <c r="B37" s="96" t="s">
        <v>1770</v>
      </c>
      <c r="C37" s="96">
        <v>8</v>
      </c>
      <c r="D37" s="93"/>
    </row>
    <row r="38" spans="1:4" ht="15.5" x14ac:dyDescent="0.35">
      <c r="A38" s="95" t="s">
        <v>1163</v>
      </c>
      <c r="B38" s="96" t="s">
        <v>1771</v>
      </c>
      <c r="C38" s="96">
        <v>5</v>
      </c>
      <c r="D38" s="93"/>
    </row>
    <row r="39" spans="1:4" ht="15.5" x14ac:dyDescent="0.35">
      <c r="A39" s="95" t="s">
        <v>1772</v>
      </c>
      <c r="B39" s="96" t="s">
        <v>1773</v>
      </c>
      <c r="C39" s="96">
        <v>5</v>
      </c>
      <c r="D39" s="93"/>
    </row>
    <row r="40" spans="1:4" ht="15.5" x14ac:dyDescent="0.35">
      <c r="A40" s="95" t="s">
        <v>1774</v>
      </c>
      <c r="B40" s="96" t="s">
        <v>1775</v>
      </c>
      <c r="C40" s="96">
        <v>2</v>
      </c>
      <c r="D40" s="93"/>
    </row>
    <row r="41" spans="1:4" ht="15.5" x14ac:dyDescent="0.35">
      <c r="A41" s="95" t="s">
        <v>1776</v>
      </c>
      <c r="B41" s="96" t="s">
        <v>1777</v>
      </c>
      <c r="C41" s="96">
        <v>4</v>
      </c>
      <c r="D41" s="93"/>
    </row>
    <row r="42" spans="1:4" ht="15.5" x14ac:dyDescent="0.35">
      <c r="A42" s="95" t="s">
        <v>1778</v>
      </c>
      <c r="B42" s="96" t="s">
        <v>1779</v>
      </c>
      <c r="C42" s="96">
        <v>5</v>
      </c>
      <c r="D42" s="93"/>
    </row>
    <row r="43" spans="1:4" ht="15.5" x14ac:dyDescent="0.35">
      <c r="A43" s="95" t="s">
        <v>1780</v>
      </c>
      <c r="B43" s="96" t="s">
        <v>1781</v>
      </c>
      <c r="C43" s="96">
        <v>5</v>
      </c>
      <c r="D43" s="93"/>
    </row>
    <row r="44" spans="1:4" ht="15.5" x14ac:dyDescent="0.35">
      <c r="A44" s="95" t="s">
        <v>1782</v>
      </c>
      <c r="B44" s="96" t="s">
        <v>1783</v>
      </c>
      <c r="C44" s="96">
        <v>6</v>
      </c>
      <c r="D44" s="93"/>
    </row>
    <row r="45" spans="1:4" ht="15.5" x14ac:dyDescent="0.35">
      <c r="A45" s="95" t="s">
        <v>1784</v>
      </c>
      <c r="B45" s="96" t="s">
        <v>1785</v>
      </c>
      <c r="C45" s="96">
        <v>5</v>
      </c>
      <c r="D45" s="93"/>
    </row>
    <row r="46" spans="1:4" ht="15.5" x14ac:dyDescent="0.35">
      <c r="A46" s="95" t="s">
        <v>1786</v>
      </c>
      <c r="B46" s="96" t="s">
        <v>1787</v>
      </c>
      <c r="C46" s="96">
        <v>4</v>
      </c>
      <c r="D46" s="93"/>
    </row>
    <row r="47" spans="1:4" ht="15.5" x14ac:dyDescent="0.35">
      <c r="A47" s="95" t="s">
        <v>1788</v>
      </c>
      <c r="B47" s="96" t="s">
        <v>1789</v>
      </c>
      <c r="C47" s="96">
        <v>5</v>
      </c>
      <c r="D47" s="93"/>
    </row>
    <row r="48" spans="1:4" ht="15.5" x14ac:dyDescent="0.35">
      <c r="A48" s="95" t="s">
        <v>1790</v>
      </c>
      <c r="B48" s="96" t="s">
        <v>1791</v>
      </c>
      <c r="C48" s="96">
        <v>6</v>
      </c>
      <c r="D48" s="93"/>
    </row>
    <row r="49" spans="1:4" ht="15.5" x14ac:dyDescent="0.35">
      <c r="A49" s="95" t="s">
        <v>217</v>
      </c>
      <c r="B49" s="96" t="s">
        <v>1792</v>
      </c>
      <c r="C49" s="96">
        <v>7</v>
      </c>
      <c r="D49" s="93"/>
    </row>
    <row r="50" spans="1:4" ht="15.5" x14ac:dyDescent="0.35">
      <c r="A50" s="95" t="s">
        <v>1793</v>
      </c>
      <c r="B50" s="96" t="s">
        <v>1794</v>
      </c>
      <c r="C50" s="96">
        <v>3</v>
      </c>
      <c r="D50" s="93"/>
    </row>
    <row r="51" spans="1:4" ht="15.5" x14ac:dyDescent="0.35">
      <c r="A51" s="95" t="s">
        <v>1795</v>
      </c>
      <c r="B51" s="96" t="s">
        <v>1796</v>
      </c>
      <c r="C51" s="96">
        <v>6</v>
      </c>
      <c r="D51" s="93"/>
    </row>
    <row r="52" spans="1:4" ht="15.5" x14ac:dyDescent="0.35">
      <c r="A52" s="95" t="s">
        <v>1170</v>
      </c>
      <c r="B52" s="96" t="s">
        <v>1797</v>
      </c>
      <c r="C52" s="96">
        <v>4</v>
      </c>
      <c r="D52" s="93"/>
    </row>
    <row r="53" spans="1:4" ht="15.5" x14ac:dyDescent="0.35">
      <c r="A53" s="95" t="s">
        <v>1798</v>
      </c>
      <c r="B53" s="96" t="s">
        <v>1799</v>
      </c>
      <c r="C53" s="96">
        <v>5</v>
      </c>
      <c r="D53" s="93"/>
    </row>
    <row r="54" spans="1:4" ht="15.5" x14ac:dyDescent="0.35">
      <c r="A54" s="95" t="s">
        <v>1800</v>
      </c>
      <c r="B54" s="96" t="s">
        <v>1801</v>
      </c>
      <c r="C54" s="96">
        <v>2</v>
      </c>
      <c r="D54" s="93"/>
    </row>
    <row r="55" spans="1:4" ht="15.5" x14ac:dyDescent="0.35">
      <c r="A55" s="95" t="s">
        <v>1802</v>
      </c>
      <c r="B55" s="96" t="s">
        <v>1803</v>
      </c>
      <c r="C55" s="96">
        <v>2</v>
      </c>
      <c r="D55" s="93"/>
    </row>
    <row r="56" spans="1:4" ht="15.5" x14ac:dyDescent="0.35">
      <c r="A56" s="95" t="s">
        <v>1804</v>
      </c>
      <c r="B56" s="96" t="s">
        <v>1805</v>
      </c>
      <c r="C56" s="96">
        <v>5</v>
      </c>
      <c r="D56" s="93"/>
    </row>
    <row r="57" spans="1:4" ht="15.5" x14ac:dyDescent="0.35">
      <c r="A57" s="95" t="s">
        <v>1806</v>
      </c>
      <c r="B57" s="96" t="s">
        <v>1807</v>
      </c>
      <c r="C57" s="96">
        <v>5</v>
      </c>
      <c r="D57" s="93"/>
    </row>
    <row r="58" spans="1:4" ht="31" x14ac:dyDescent="0.35">
      <c r="A58" s="95" t="s">
        <v>1808</v>
      </c>
      <c r="B58" s="96" t="s">
        <v>1809</v>
      </c>
      <c r="C58" s="96">
        <v>5</v>
      </c>
      <c r="D58" s="93"/>
    </row>
    <row r="59" spans="1:4" ht="15.5" x14ac:dyDescent="0.35">
      <c r="A59" s="95" t="s">
        <v>1810</v>
      </c>
      <c r="B59" s="96" t="s">
        <v>1811</v>
      </c>
      <c r="C59" s="96">
        <v>5</v>
      </c>
      <c r="D59" s="93"/>
    </row>
    <row r="60" spans="1:4" ht="15.5" x14ac:dyDescent="0.35">
      <c r="A60" s="95" t="s">
        <v>1812</v>
      </c>
      <c r="B60" s="96" t="s">
        <v>1813</v>
      </c>
      <c r="C60" s="96">
        <v>3</v>
      </c>
      <c r="D60" s="93"/>
    </row>
    <row r="61" spans="1:4" ht="15.5" x14ac:dyDescent="0.35">
      <c r="A61" s="95" t="s">
        <v>321</v>
      </c>
      <c r="B61" s="96" t="s">
        <v>1814</v>
      </c>
      <c r="C61" s="96">
        <v>6</v>
      </c>
      <c r="D61" s="93"/>
    </row>
    <row r="62" spans="1:4" ht="15.5" x14ac:dyDescent="0.35">
      <c r="A62" s="95" t="s">
        <v>1815</v>
      </c>
      <c r="B62" s="96" t="s">
        <v>1816</v>
      </c>
      <c r="C62" s="96">
        <v>3</v>
      </c>
      <c r="D62" s="93"/>
    </row>
    <row r="63" spans="1:4" ht="15.5" x14ac:dyDescent="0.35">
      <c r="A63" s="95" t="s">
        <v>266</v>
      </c>
      <c r="B63" s="96" t="s">
        <v>1817</v>
      </c>
      <c r="C63" s="96">
        <v>4</v>
      </c>
      <c r="D63" s="93"/>
    </row>
    <row r="64" spans="1:4" ht="31" x14ac:dyDescent="0.35">
      <c r="A64" s="95" t="s">
        <v>800</v>
      </c>
      <c r="B64" s="96" t="s">
        <v>1818</v>
      </c>
      <c r="C64" s="96">
        <v>3</v>
      </c>
      <c r="D64" s="93"/>
    </row>
    <row r="65" spans="1:4" ht="15.5" x14ac:dyDescent="0.35">
      <c r="A65" s="95" t="s">
        <v>1819</v>
      </c>
      <c r="B65" s="96" t="s">
        <v>1820</v>
      </c>
      <c r="C65" s="96">
        <v>3</v>
      </c>
      <c r="D65" s="93"/>
    </row>
    <row r="66" spans="1:4" ht="31" x14ac:dyDescent="0.35">
      <c r="A66" s="95" t="s">
        <v>1821</v>
      </c>
      <c r="B66" s="96" t="s">
        <v>1822</v>
      </c>
      <c r="C66" s="96">
        <v>6</v>
      </c>
      <c r="D66" s="93"/>
    </row>
    <row r="67" spans="1:4" ht="15.5" x14ac:dyDescent="0.35">
      <c r="A67" s="95" t="s">
        <v>1823</v>
      </c>
      <c r="B67" s="96" t="s">
        <v>1824</v>
      </c>
      <c r="C67" s="96">
        <v>6</v>
      </c>
      <c r="D67" s="93"/>
    </row>
    <row r="68" spans="1:4" ht="31" x14ac:dyDescent="0.35">
      <c r="A68" s="95" t="s">
        <v>1825</v>
      </c>
      <c r="B68" s="96" t="s">
        <v>1826</v>
      </c>
      <c r="C68" s="96">
        <v>5</v>
      </c>
      <c r="D68" s="93"/>
    </row>
    <row r="69" spans="1:4" ht="15.5" x14ac:dyDescent="0.35">
      <c r="A69" s="95" t="s">
        <v>1827</v>
      </c>
      <c r="B69" s="96" t="s">
        <v>1828</v>
      </c>
      <c r="C69" s="96">
        <v>3</v>
      </c>
      <c r="D69" s="93"/>
    </row>
    <row r="70" spans="1:4" ht="15.5" x14ac:dyDescent="0.35">
      <c r="A70" s="95" t="s">
        <v>1829</v>
      </c>
      <c r="B70" s="96" t="s">
        <v>1723</v>
      </c>
      <c r="C70" s="96">
        <v>2</v>
      </c>
      <c r="D70" s="93"/>
    </row>
    <row r="71" spans="1:4" ht="15.5" x14ac:dyDescent="0.35">
      <c r="A71" s="95" t="s">
        <v>1830</v>
      </c>
      <c r="B71" s="96" t="s">
        <v>1831</v>
      </c>
      <c r="C71" s="96">
        <v>3</v>
      </c>
      <c r="D71" s="93"/>
    </row>
    <row r="72" spans="1:4" ht="15.5" x14ac:dyDescent="0.35">
      <c r="A72" s="95" t="s">
        <v>1832</v>
      </c>
      <c r="B72" s="96" t="s">
        <v>1833</v>
      </c>
      <c r="C72" s="96">
        <v>3</v>
      </c>
      <c r="D72" s="93"/>
    </row>
    <row r="73" spans="1:4" ht="15.5" x14ac:dyDescent="0.35">
      <c r="A73" s="95" t="s">
        <v>1834</v>
      </c>
      <c r="B73" s="96" t="s">
        <v>1835</v>
      </c>
      <c r="C73" s="96">
        <v>3</v>
      </c>
      <c r="D73" s="93"/>
    </row>
    <row r="74" spans="1:4" ht="15.5" x14ac:dyDescent="0.35">
      <c r="A74" s="95" t="s">
        <v>1098</v>
      </c>
      <c r="B74" s="96" t="s">
        <v>1836</v>
      </c>
      <c r="C74" s="96">
        <v>5</v>
      </c>
      <c r="D74" s="93"/>
    </row>
    <row r="75" spans="1:4" ht="15.5" x14ac:dyDescent="0.35">
      <c r="A75" s="95" t="s">
        <v>855</v>
      </c>
      <c r="B75" s="96" t="s">
        <v>1837</v>
      </c>
      <c r="C75" s="96">
        <v>3</v>
      </c>
      <c r="D75" s="93"/>
    </row>
    <row r="76" spans="1:4" ht="15.5" x14ac:dyDescent="0.35">
      <c r="A76" s="95" t="s">
        <v>1838</v>
      </c>
      <c r="B76" s="96" t="s">
        <v>1839</v>
      </c>
      <c r="C76" s="96">
        <v>6</v>
      </c>
      <c r="D76" s="93"/>
    </row>
    <row r="77" spans="1:4" ht="15.5" x14ac:dyDescent="0.35">
      <c r="A77" s="95" t="s">
        <v>1840</v>
      </c>
      <c r="B77" s="96" t="s">
        <v>1841</v>
      </c>
      <c r="C77" s="96">
        <v>5</v>
      </c>
      <c r="D77" s="93"/>
    </row>
    <row r="78" spans="1:4" ht="15.5" x14ac:dyDescent="0.35">
      <c r="A78" s="95" t="s">
        <v>417</v>
      </c>
      <c r="B78" s="96" t="s">
        <v>1842</v>
      </c>
      <c r="C78" s="96">
        <v>4</v>
      </c>
      <c r="D78" s="93"/>
    </row>
    <row r="79" spans="1:4" ht="15.5" x14ac:dyDescent="0.35">
      <c r="A79" s="95" t="s">
        <v>1843</v>
      </c>
      <c r="B79" s="96" t="s">
        <v>1844</v>
      </c>
      <c r="C79" s="96">
        <v>4</v>
      </c>
      <c r="D79" s="93"/>
    </row>
    <row r="80" spans="1:4" ht="15.5" x14ac:dyDescent="0.35">
      <c r="A80" s="95" t="s">
        <v>1845</v>
      </c>
      <c r="B80" s="96" t="s">
        <v>1846</v>
      </c>
      <c r="C80" s="96">
        <v>4</v>
      </c>
      <c r="D80" s="93"/>
    </row>
    <row r="81" spans="1:4" ht="15.5" x14ac:dyDescent="0.35">
      <c r="A81" s="95" t="s">
        <v>1847</v>
      </c>
      <c r="B81" s="96" t="s">
        <v>1848</v>
      </c>
      <c r="C81" s="96">
        <v>7</v>
      </c>
      <c r="D81" s="93"/>
    </row>
    <row r="82" spans="1:4" ht="15.5" x14ac:dyDescent="0.35">
      <c r="A82" s="95" t="s">
        <v>1849</v>
      </c>
      <c r="B82" s="96" t="s">
        <v>1850</v>
      </c>
      <c r="C82" s="96">
        <v>6</v>
      </c>
      <c r="D82" s="93"/>
    </row>
    <row r="83" spans="1:4" ht="15.5" x14ac:dyDescent="0.35">
      <c r="A83" s="95" t="s">
        <v>1851</v>
      </c>
      <c r="B83" s="96" t="s">
        <v>1852</v>
      </c>
      <c r="C83" s="96">
        <v>5</v>
      </c>
      <c r="D83" s="93"/>
    </row>
    <row r="84" spans="1:4" ht="15.5" x14ac:dyDescent="0.35">
      <c r="A84" s="95" t="s">
        <v>1853</v>
      </c>
      <c r="B84" s="96" t="s">
        <v>1854</v>
      </c>
      <c r="C84" s="96">
        <v>3</v>
      </c>
      <c r="D84" s="93"/>
    </row>
    <row r="85" spans="1:4" ht="15.5" x14ac:dyDescent="0.35">
      <c r="A85" s="95" t="s">
        <v>1855</v>
      </c>
      <c r="B85" s="96" t="s">
        <v>1856</v>
      </c>
      <c r="C85" s="96">
        <v>5</v>
      </c>
      <c r="D85" s="93"/>
    </row>
    <row r="86" spans="1:4" ht="15.5" x14ac:dyDescent="0.35">
      <c r="A86" s="95" t="s">
        <v>915</v>
      </c>
      <c r="B86" s="96" t="s">
        <v>1857</v>
      </c>
      <c r="C86" s="96">
        <v>4</v>
      </c>
      <c r="D86" s="93"/>
    </row>
    <row r="87" spans="1:4" ht="15.5" x14ac:dyDescent="0.35">
      <c r="A87" s="95" t="s">
        <v>1858</v>
      </c>
      <c r="B87" s="96" t="s">
        <v>1859</v>
      </c>
      <c r="C87" s="96">
        <v>2</v>
      </c>
      <c r="D87" s="93"/>
    </row>
    <row r="88" spans="1:4" ht="15.5" x14ac:dyDescent="0.35">
      <c r="A88" s="95" t="s">
        <v>1860</v>
      </c>
      <c r="B88" s="96" t="s">
        <v>1861</v>
      </c>
      <c r="C88" s="96">
        <v>4</v>
      </c>
      <c r="D88" s="93"/>
    </row>
    <row r="89" spans="1:4" ht="15.5" x14ac:dyDescent="0.35">
      <c r="A89" s="95" t="s">
        <v>1862</v>
      </c>
      <c r="B89" s="96" t="s">
        <v>1863</v>
      </c>
      <c r="C89" s="96">
        <v>4</v>
      </c>
      <c r="D89" s="93"/>
    </row>
    <row r="90" spans="1:4" ht="15.5" x14ac:dyDescent="0.35">
      <c r="A90" s="95" t="s">
        <v>1864</v>
      </c>
      <c r="B90" s="96" t="s">
        <v>1865</v>
      </c>
      <c r="C90" s="96">
        <v>4</v>
      </c>
      <c r="D90" s="93"/>
    </row>
    <row r="91" spans="1:4" ht="15.5" x14ac:dyDescent="0.35">
      <c r="A91" s="95" t="s">
        <v>1866</v>
      </c>
      <c r="B91" s="96" t="s">
        <v>1723</v>
      </c>
      <c r="C91" s="96">
        <v>2</v>
      </c>
      <c r="D91" s="93"/>
    </row>
    <row r="92" spans="1:4" ht="15.5" x14ac:dyDescent="0.35">
      <c r="A92" s="95" t="s">
        <v>1867</v>
      </c>
      <c r="B92" s="96" t="s">
        <v>1868</v>
      </c>
      <c r="C92" s="96">
        <v>3</v>
      </c>
      <c r="D92" s="93"/>
    </row>
    <row r="93" spans="1:4" ht="15.5" x14ac:dyDescent="0.35">
      <c r="A93" s="95" t="s">
        <v>1869</v>
      </c>
      <c r="B93" s="96" t="s">
        <v>1870</v>
      </c>
      <c r="C93" s="96">
        <v>6</v>
      </c>
      <c r="D93" s="93"/>
    </row>
    <row r="94" spans="1:4" ht="15.5" x14ac:dyDescent="0.35">
      <c r="A94" s="95" t="s">
        <v>1871</v>
      </c>
      <c r="B94" s="96" t="s">
        <v>1872</v>
      </c>
      <c r="C94" s="96">
        <v>3</v>
      </c>
      <c r="D94" s="93"/>
    </row>
    <row r="95" spans="1:4" ht="15.5" x14ac:dyDescent="0.35">
      <c r="A95" s="95" t="s">
        <v>1873</v>
      </c>
      <c r="B95" s="96" t="s">
        <v>1874</v>
      </c>
      <c r="C95" s="96">
        <v>6</v>
      </c>
      <c r="D95" s="93"/>
    </row>
    <row r="96" spans="1:4" ht="15.5" x14ac:dyDescent="0.35">
      <c r="A96" s="95" t="s">
        <v>1875</v>
      </c>
      <c r="B96" s="96" t="s">
        <v>1876</v>
      </c>
      <c r="C96" s="96">
        <v>5</v>
      </c>
      <c r="D96" s="93"/>
    </row>
    <row r="97" spans="1:4" ht="15.5" x14ac:dyDescent="0.35">
      <c r="A97" s="95" t="s">
        <v>1877</v>
      </c>
      <c r="B97" s="96" t="s">
        <v>1878</v>
      </c>
      <c r="C97" s="96">
        <v>5</v>
      </c>
      <c r="D97" s="93"/>
    </row>
    <row r="98" spans="1:4" ht="15.5" x14ac:dyDescent="0.35">
      <c r="A98" s="95" t="s">
        <v>448</v>
      </c>
      <c r="B98" s="96" t="s">
        <v>1879</v>
      </c>
      <c r="C98" s="96">
        <v>5</v>
      </c>
      <c r="D98" s="93"/>
    </row>
    <row r="99" spans="1:4" ht="15.5" x14ac:dyDescent="0.35">
      <c r="A99" s="95" t="s">
        <v>1880</v>
      </c>
      <c r="B99" s="96" t="s">
        <v>1881</v>
      </c>
      <c r="C99" s="96">
        <v>3</v>
      </c>
      <c r="D99" s="93"/>
    </row>
    <row r="100" spans="1:4" ht="15.5" x14ac:dyDescent="0.35">
      <c r="A100" s="95" t="s">
        <v>1882</v>
      </c>
      <c r="B100" s="96" t="s">
        <v>1883</v>
      </c>
      <c r="C100" s="96">
        <v>5</v>
      </c>
      <c r="D100" s="93"/>
    </row>
    <row r="101" spans="1:4" ht="15.5" x14ac:dyDescent="0.35">
      <c r="A101" s="95" t="s">
        <v>1884</v>
      </c>
      <c r="B101" s="96" t="s">
        <v>1885</v>
      </c>
      <c r="C101" s="96">
        <v>2</v>
      </c>
      <c r="D101" s="93"/>
    </row>
    <row r="102" spans="1:4" ht="15.5" x14ac:dyDescent="0.35">
      <c r="A102" s="95" t="s">
        <v>836</v>
      </c>
      <c r="B102" s="96" t="s">
        <v>1886</v>
      </c>
      <c r="C102" s="96">
        <v>5</v>
      </c>
      <c r="D102" s="93"/>
    </row>
    <row r="103" spans="1:4" ht="15.5" x14ac:dyDescent="0.35">
      <c r="A103" s="95" t="s">
        <v>1217</v>
      </c>
      <c r="B103" s="96" t="s">
        <v>1887</v>
      </c>
      <c r="C103" s="96">
        <v>4</v>
      </c>
      <c r="D103" s="93"/>
    </row>
    <row r="104" spans="1:4" ht="15.5" x14ac:dyDescent="0.35">
      <c r="A104" s="95" t="s">
        <v>826</v>
      </c>
      <c r="B104" s="96" t="s">
        <v>1888</v>
      </c>
      <c r="C104" s="96">
        <v>2</v>
      </c>
      <c r="D104" s="93"/>
    </row>
    <row r="105" spans="1:4" ht="15.5" x14ac:dyDescent="0.35">
      <c r="A105" s="95" t="s">
        <v>1114</v>
      </c>
      <c r="B105" s="96" t="s">
        <v>1889</v>
      </c>
      <c r="C105" s="96">
        <v>2</v>
      </c>
      <c r="D105" s="93"/>
    </row>
    <row r="106" spans="1:4" ht="15.5" x14ac:dyDescent="0.35">
      <c r="A106" s="95" t="s">
        <v>457</v>
      </c>
      <c r="B106" s="96" t="s">
        <v>1890</v>
      </c>
      <c r="C106" s="96">
        <v>4</v>
      </c>
      <c r="D106" s="93"/>
    </row>
    <row r="107" spans="1:4" ht="31" x14ac:dyDescent="0.35">
      <c r="A107" s="95" t="s">
        <v>1891</v>
      </c>
      <c r="B107" s="96" t="s">
        <v>1892</v>
      </c>
      <c r="C107" s="96">
        <v>5</v>
      </c>
      <c r="D107" s="93"/>
    </row>
    <row r="108" spans="1:4" ht="15.5" x14ac:dyDescent="0.35">
      <c r="A108" s="95" t="s">
        <v>1893</v>
      </c>
      <c r="B108" s="96" t="s">
        <v>1894</v>
      </c>
      <c r="C108" s="96">
        <v>4</v>
      </c>
      <c r="D108" s="93"/>
    </row>
    <row r="109" spans="1:4" ht="15.5" x14ac:dyDescent="0.35">
      <c r="A109" s="95" t="s">
        <v>1895</v>
      </c>
      <c r="B109" s="96" t="s">
        <v>1896</v>
      </c>
      <c r="C109" s="96">
        <v>4</v>
      </c>
      <c r="D109" s="93"/>
    </row>
    <row r="110" spans="1:4" ht="15.5" x14ac:dyDescent="0.35">
      <c r="A110" s="95" t="s">
        <v>1897</v>
      </c>
      <c r="B110" s="96" t="s">
        <v>1723</v>
      </c>
      <c r="C110" s="96">
        <v>2</v>
      </c>
      <c r="D110" s="93"/>
    </row>
    <row r="111" spans="1:4" ht="15.5" x14ac:dyDescent="0.35">
      <c r="A111" s="95" t="s">
        <v>1898</v>
      </c>
      <c r="B111" s="96" t="s">
        <v>1899</v>
      </c>
      <c r="C111" s="96">
        <v>4</v>
      </c>
      <c r="D111" s="93"/>
    </row>
    <row r="112" spans="1:4" ht="15.5" x14ac:dyDescent="0.35">
      <c r="A112" s="95" t="s">
        <v>1900</v>
      </c>
      <c r="B112" s="96" t="s">
        <v>1901</v>
      </c>
      <c r="C112" s="96">
        <v>5</v>
      </c>
      <c r="D112" s="93"/>
    </row>
    <row r="113" spans="1:4" ht="15.5" x14ac:dyDescent="0.35">
      <c r="A113" s="95" t="s">
        <v>1902</v>
      </c>
      <c r="B113" s="96" t="s">
        <v>1903</v>
      </c>
      <c r="C113" s="96">
        <v>2</v>
      </c>
      <c r="D113" s="93"/>
    </row>
    <row r="114" spans="1:4" ht="15.5" x14ac:dyDescent="0.35">
      <c r="A114" s="95" t="s">
        <v>1904</v>
      </c>
      <c r="B114" s="96" t="s">
        <v>1905</v>
      </c>
      <c r="C114" s="96">
        <v>5</v>
      </c>
      <c r="D114" s="93"/>
    </row>
    <row r="115" spans="1:4" ht="15.5" x14ac:dyDescent="0.35">
      <c r="A115" s="95" t="s">
        <v>1906</v>
      </c>
      <c r="B115" s="96" t="s">
        <v>1907</v>
      </c>
      <c r="C115" s="96">
        <v>6</v>
      </c>
      <c r="D115" s="93"/>
    </row>
    <row r="116" spans="1:4" ht="15.5" x14ac:dyDescent="0.35">
      <c r="A116" s="95" t="s">
        <v>1908</v>
      </c>
      <c r="B116" s="96" t="s">
        <v>1909</v>
      </c>
      <c r="C116" s="96">
        <v>4</v>
      </c>
      <c r="D116" s="93"/>
    </row>
    <row r="117" spans="1:4" ht="15.5" x14ac:dyDescent="0.35">
      <c r="A117" s="95" t="s">
        <v>1910</v>
      </c>
      <c r="B117" s="96" t="s">
        <v>1911</v>
      </c>
      <c r="C117" s="96">
        <v>5</v>
      </c>
      <c r="D117" s="93"/>
    </row>
    <row r="118" spans="1:4" ht="15.5" x14ac:dyDescent="0.35">
      <c r="A118" s="95" t="s">
        <v>1912</v>
      </c>
      <c r="B118" s="96" t="s">
        <v>1913</v>
      </c>
      <c r="C118" s="96">
        <v>4</v>
      </c>
      <c r="D118" s="93"/>
    </row>
    <row r="119" spans="1:4" ht="15.5" x14ac:dyDescent="0.35">
      <c r="A119" s="95" t="s">
        <v>1914</v>
      </c>
      <c r="B119" s="96" t="s">
        <v>1915</v>
      </c>
      <c r="C119" s="96">
        <v>2</v>
      </c>
      <c r="D119" s="93"/>
    </row>
    <row r="120" spans="1:4" ht="15.5" x14ac:dyDescent="0.35">
      <c r="A120" s="95" t="s">
        <v>1916</v>
      </c>
      <c r="B120" s="96" t="s">
        <v>1917</v>
      </c>
      <c r="C120" s="96">
        <v>2</v>
      </c>
      <c r="D120" s="93"/>
    </row>
    <row r="121" spans="1:4" ht="15.5" x14ac:dyDescent="0.35">
      <c r="A121" s="95" t="s">
        <v>1918</v>
      </c>
      <c r="B121" s="96" t="s">
        <v>1919</v>
      </c>
      <c r="C121" s="96">
        <v>3</v>
      </c>
      <c r="D121" s="93"/>
    </row>
    <row r="122" spans="1:4" ht="15.5" x14ac:dyDescent="0.35">
      <c r="A122" s="95" t="s">
        <v>1920</v>
      </c>
      <c r="B122" s="96" t="s">
        <v>1921</v>
      </c>
      <c r="C122" s="96">
        <v>3</v>
      </c>
      <c r="D122" s="93"/>
    </row>
    <row r="123" spans="1:4" ht="15.5" x14ac:dyDescent="0.35">
      <c r="A123" s="95" t="s">
        <v>1922</v>
      </c>
      <c r="B123" s="96" t="s">
        <v>1923</v>
      </c>
      <c r="C123" s="96">
        <v>5</v>
      </c>
      <c r="D123" s="93"/>
    </row>
    <row r="124" spans="1:4" ht="15.5" x14ac:dyDescent="0.35">
      <c r="A124" s="95" t="s">
        <v>1924</v>
      </c>
      <c r="B124" s="96" t="s">
        <v>1925</v>
      </c>
      <c r="C124" s="96">
        <v>4</v>
      </c>
      <c r="D124" s="93"/>
    </row>
    <row r="125" spans="1:4" ht="15.5" x14ac:dyDescent="0.35">
      <c r="A125" s="95" t="s">
        <v>1926</v>
      </c>
      <c r="B125" s="96" t="s">
        <v>1927</v>
      </c>
      <c r="C125" s="96">
        <v>6</v>
      </c>
      <c r="D125" s="93"/>
    </row>
    <row r="126" spans="1:4" ht="15.5" x14ac:dyDescent="0.35">
      <c r="A126" s="95" t="s">
        <v>1928</v>
      </c>
      <c r="B126" s="96" t="s">
        <v>1929</v>
      </c>
      <c r="C126" s="96">
        <v>6</v>
      </c>
      <c r="D126" s="93"/>
    </row>
    <row r="127" spans="1:4" ht="15.5" x14ac:dyDescent="0.35">
      <c r="A127" s="95" t="s">
        <v>1930</v>
      </c>
      <c r="B127" s="96" t="s">
        <v>1931</v>
      </c>
      <c r="C127" s="96">
        <v>6</v>
      </c>
      <c r="D127" s="93"/>
    </row>
    <row r="128" spans="1:4" ht="31" x14ac:dyDescent="0.35">
      <c r="A128" s="95" t="s">
        <v>1932</v>
      </c>
      <c r="B128" s="96" t="s">
        <v>1933</v>
      </c>
      <c r="C128" s="96">
        <v>5</v>
      </c>
      <c r="D128" s="93"/>
    </row>
    <row r="129" spans="1:4" ht="15.5" x14ac:dyDescent="0.35">
      <c r="A129" s="95" t="s">
        <v>1934</v>
      </c>
      <c r="B129" s="96" t="s">
        <v>1935</v>
      </c>
      <c r="C129" s="96">
        <v>5</v>
      </c>
      <c r="D129" s="93"/>
    </row>
    <row r="130" spans="1:4" ht="15.5" x14ac:dyDescent="0.35">
      <c r="A130" s="95" t="s">
        <v>1936</v>
      </c>
      <c r="B130" s="96" t="s">
        <v>1937</v>
      </c>
      <c r="C130" s="96">
        <v>3</v>
      </c>
      <c r="D130" s="93"/>
    </row>
    <row r="131" spans="1:4" ht="15.5" x14ac:dyDescent="0.35">
      <c r="A131" s="95" t="s">
        <v>711</v>
      </c>
      <c r="B131" s="96" t="s">
        <v>1938</v>
      </c>
      <c r="C131" s="96">
        <v>5</v>
      </c>
      <c r="D131" s="93"/>
    </row>
    <row r="132" spans="1:4" ht="15.5" x14ac:dyDescent="0.35">
      <c r="A132" s="95" t="s">
        <v>1939</v>
      </c>
      <c r="B132" s="96" t="s">
        <v>1723</v>
      </c>
      <c r="C132" s="96">
        <v>2</v>
      </c>
      <c r="D132" s="93"/>
    </row>
    <row r="133" spans="1:4" ht="15.5" x14ac:dyDescent="0.35">
      <c r="A133" s="95" t="s">
        <v>1940</v>
      </c>
      <c r="B133" s="96" t="s">
        <v>1941</v>
      </c>
      <c r="C133" s="96">
        <v>4</v>
      </c>
      <c r="D133" s="93"/>
    </row>
    <row r="134" spans="1:4" ht="15.5" x14ac:dyDescent="0.35">
      <c r="A134" s="95" t="s">
        <v>1942</v>
      </c>
      <c r="B134" s="96" t="s">
        <v>1943</v>
      </c>
      <c r="C134" s="96">
        <v>1</v>
      </c>
      <c r="D134" s="93"/>
    </row>
    <row r="135" spans="1:4" ht="15.5" x14ac:dyDescent="0.35">
      <c r="A135" s="95" t="s">
        <v>1944</v>
      </c>
      <c r="B135" s="96" t="s">
        <v>1945</v>
      </c>
      <c r="C135" s="96">
        <v>6</v>
      </c>
      <c r="D135" s="93"/>
    </row>
    <row r="136" spans="1:4" ht="15.5" x14ac:dyDescent="0.35">
      <c r="A136" s="95" t="s">
        <v>1946</v>
      </c>
      <c r="B136" s="96" t="s">
        <v>1947</v>
      </c>
      <c r="C136" s="96">
        <v>5</v>
      </c>
      <c r="D136" s="93"/>
    </row>
    <row r="137" spans="1:4" ht="15.5" x14ac:dyDescent="0.35">
      <c r="A137" s="95" t="s">
        <v>1948</v>
      </c>
      <c r="B137" s="96" t="s">
        <v>1949</v>
      </c>
      <c r="C137" s="96">
        <v>3</v>
      </c>
      <c r="D137" s="93"/>
    </row>
    <row r="138" spans="1:4" ht="15.5" x14ac:dyDescent="0.35">
      <c r="A138" s="95" t="s">
        <v>1950</v>
      </c>
      <c r="B138" s="96" t="s">
        <v>1951</v>
      </c>
      <c r="C138" s="96">
        <v>3</v>
      </c>
      <c r="D138" s="93"/>
    </row>
    <row r="139" spans="1:4" ht="15.5" x14ac:dyDescent="0.35">
      <c r="A139" s="95" t="s">
        <v>1952</v>
      </c>
      <c r="B139" s="96" t="s">
        <v>1953</v>
      </c>
      <c r="C139" s="96">
        <v>4</v>
      </c>
      <c r="D139" s="93"/>
    </row>
    <row r="140" spans="1:4" ht="15.5" x14ac:dyDescent="0.35">
      <c r="A140" s="95" t="s">
        <v>1954</v>
      </c>
      <c r="B140" s="96" t="s">
        <v>1955</v>
      </c>
      <c r="C140" s="96">
        <v>4</v>
      </c>
      <c r="D140" s="93"/>
    </row>
    <row r="141" spans="1:4" ht="15.5" x14ac:dyDescent="0.35">
      <c r="A141" s="95" t="s">
        <v>1956</v>
      </c>
      <c r="B141" s="96" t="s">
        <v>1957</v>
      </c>
      <c r="C141" s="96">
        <v>6</v>
      </c>
      <c r="D141" s="93"/>
    </row>
    <row r="142" spans="1:4" ht="15.5" x14ac:dyDescent="0.35">
      <c r="A142" s="95" t="s">
        <v>1958</v>
      </c>
      <c r="B142" s="96" t="s">
        <v>1959</v>
      </c>
      <c r="C142" s="96">
        <v>3</v>
      </c>
      <c r="D142" s="93"/>
    </row>
    <row r="143" spans="1:4" ht="15.5" x14ac:dyDescent="0.35">
      <c r="A143" s="95" t="s">
        <v>1960</v>
      </c>
      <c r="B143" s="96" t="s">
        <v>1961</v>
      </c>
      <c r="C143" s="96">
        <v>5</v>
      </c>
      <c r="D143" s="93"/>
    </row>
    <row r="144" spans="1:4" ht="15.5" x14ac:dyDescent="0.35">
      <c r="A144" s="95" t="s">
        <v>1962</v>
      </c>
      <c r="B144" s="96" t="s">
        <v>1963</v>
      </c>
      <c r="C144" s="96">
        <v>6</v>
      </c>
      <c r="D144" s="93"/>
    </row>
    <row r="145" spans="1:4" ht="15.5" x14ac:dyDescent="0.35">
      <c r="A145" s="95" t="s">
        <v>1964</v>
      </c>
      <c r="B145" s="96" t="s">
        <v>1965</v>
      </c>
      <c r="C145" s="96">
        <v>4</v>
      </c>
      <c r="D145" s="93"/>
    </row>
    <row r="146" spans="1:4" ht="15.5" x14ac:dyDescent="0.35">
      <c r="A146" s="95" t="s">
        <v>1966</v>
      </c>
      <c r="B146" s="96" t="s">
        <v>1967</v>
      </c>
      <c r="C146" s="96">
        <v>5</v>
      </c>
      <c r="D146" s="93"/>
    </row>
    <row r="147" spans="1:4" ht="15.5" x14ac:dyDescent="0.35">
      <c r="A147" s="95" t="s">
        <v>1968</v>
      </c>
      <c r="B147" s="96" t="s">
        <v>1969</v>
      </c>
      <c r="C147" s="96">
        <v>4</v>
      </c>
      <c r="D147" s="93"/>
    </row>
    <row r="148" spans="1:4" ht="15.5" x14ac:dyDescent="0.35">
      <c r="A148" s="95" t="s">
        <v>1970</v>
      </c>
      <c r="B148" s="96" t="s">
        <v>1971</v>
      </c>
      <c r="C148" s="96">
        <v>4</v>
      </c>
      <c r="D148" s="93"/>
    </row>
    <row r="149" spans="1:4" ht="15.5" x14ac:dyDescent="0.35">
      <c r="A149" s="95" t="s">
        <v>1972</v>
      </c>
      <c r="B149" s="96" t="s">
        <v>1973</v>
      </c>
      <c r="C149" s="96">
        <v>4</v>
      </c>
      <c r="D149" s="93"/>
    </row>
    <row r="150" spans="1:4" ht="15.5" x14ac:dyDescent="0.35">
      <c r="A150" s="95" t="s">
        <v>1974</v>
      </c>
      <c r="B150" s="96" t="s">
        <v>1975</v>
      </c>
      <c r="C150" s="96">
        <v>5</v>
      </c>
      <c r="D150" s="93"/>
    </row>
    <row r="151" spans="1:4" ht="15.5" x14ac:dyDescent="0.35">
      <c r="A151" s="95" t="s">
        <v>1976</v>
      </c>
      <c r="B151" s="96" t="s">
        <v>1977</v>
      </c>
      <c r="C151" s="96">
        <v>6</v>
      </c>
      <c r="D151" s="93"/>
    </row>
    <row r="152" spans="1:4" ht="31" x14ac:dyDescent="0.35">
      <c r="A152" s="95" t="s">
        <v>1978</v>
      </c>
      <c r="B152" s="96" t="s">
        <v>1979</v>
      </c>
      <c r="C152" s="96">
        <v>5</v>
      </c>
      <c r="D152" s="93"/>
    </row>
    <row r="153" spans="1:4" ht="15.5" x14ac:dyDescent="0.35">
      <c r="A153" s="95" t="s">
        <v>1980</v>
      </c>
      <c r="B153" s="96" t="s">
        <v>1981</v>
      </c>
      <c r="C153" s="96">
        <v>7</v>
      </c>
      <c r="D153" s="93"/>
    </row>
    <row r="154" spans="1:4" ht="15.5" x14ac:dyDescent="0.35">
      <c r="A154" s="95" t="s">
        <v>1982</v>
      </c>
      <c r="B154" s="96" t="s">
        <v>1983</v>
      </c>
      <c r="C154" s="96">
        <v>6</v>
      </c>
      <c r="D154" s="93"/>
    </row>
    <row r="155" spans="1:4" ht="15.5" x14ac:dyDescent="0.35">
      <c r="A155" s="95" t="s">
        <v>1984</v>
      </c>
      <c r="B155" s="96" t="s">
        <v>1985</v>
      </c>
      <c r="C155" s="96">
        <v>1</v>
      </c>
      <c r="D155" s="93"/>
    </row>
    <row r="156" spans="1:4" ht="15.5" x14ac:dyDescent="0.35">
      <c r="A156" s="95" t="s">
        <v>1986</v>
      </c>
      <c r="B156" s="96" t="s">
        <v>1987</v>
      </c>
      <c r="C156" s="96">
        <v>6</v>
      </c>
      <c r="D156" s="93"/>
    </row>
    <row r="157" spans="1:4" ht="31" x14ac:dyDescent="0.35">
      <c r="A157" s="95" t="s">
        <v>1988</v>
      </c>
      <c r="B157" s="96" t="s">
        <v>1989</v>
      </c>
      <c r="C157" s="96">
        <v>6</v>
      </c>
      <c r="D157" s="93"/>
    </row>
    <row r="158" spans="1:4" ht="31" x14ac:dyDescent="0.35">
      <c r="A158" s="95" t="s">
        <v>1990</v>
      </c>
      <c r="B158" s="96" t="s">
        <v>1991</v>
      </c>
      <c r="C158" s="96">
        <v>6</v>
      </c>
      <c r="D158" s="93"/>
    </row>
    <row r="159" spans="1:4" ht="15.5" x14ac:dyDescent="0.35">
      <c r="A159" s="95" t="s">
        <v>1992</v>
      </c>
      <c r="B159" s="96" t="s">
        <v>1993</v>
      </c>
      <c r="C159" s="96">
        <v>4</v>
      </c>
      <c r="D159" s="93"/>
    </row>
    <row r="160" spans="1:4" ht="15.5" x14ac:dyDescent="0.35">
      <c r="A160" s="95" t="s">
        <v>1994</v>
      </c>
      <c r="B160" s="96" t="s">
        <v>1995</v>
      </c>
      <c r="C160" s="96">
        <v>6</v>
      </c>
      <c r="D160" s="93"/>
    </row>
    <row r="161" spans="1:4" ht="15.5" x14ac:dyDescent="0.35">
      <c r="A161" s="95" t="s">
        <v>1996</v>
      </c>
      <c r="B161" s="96" t="s">
        <v>1997</v>
      </c>
      <c r="C161" s="96">
        <v>3</v>
      </c>
      <c r="D161" s="93"/>
    </row>
    <row r="162" spans="1:4" ht="15.5" x14ac:dyDescent="0.35">
      <c r="A162" s="95" t="s">
        <v>1998</v>
      </c>
      <c r="B162" s="96" t="s">
        <v>1999</v>
      </c>
      <c r="C162" s="96">
        <v>4</v>
      </c>
      <c r="D162" s="93"/>
    </row>
    <row r="163" spans="1:4" ht="15.5" x14ac:dyDescent="0.35">
      <c r="A163" s="95" t="s">
        <v>2000</v>
      </c>
      <c r="B163" s="96" t="s">
        <v>2001</v>
      </c>
      <c r="C163" s="96">
        <v>5</v>
      </c>
      <c r="D163" s="93"/>
    </row>
    <row r="164" spans="1:4" ht="31" x14ac:dyDescent="0.35">
      <c r="A164" s="95" t="s">
        <v>2002</v>
      </c>
      <c r="B164" s="96" t="s">
        <v>2003</v>
      </c>
      <c r="C164" s="96">
        <v>3</v>
      </c>
      <c r="D164" s="93"/>
    </row>
    <row r="165" spans="1:4" ht="15.5" x14ac:dyDescent="0.35">
      <c r="A165" s="95" t="s">
        <v>2004</v>
      </c>
      <c r="B165" s="96" t="s">
        <v>2005</v>
      </c>
      <c r="C165" s="96">
        <v>5</v>
      </c>
      <c r="D165" s="93"/>
    </row>
    <row r="166" spans="1:4" ht="15.5" x14ac:dyDescent="0.35">
      <c r="A166" s="95" t="s">
        <v>2006</v>
      </c>
      <c r="B166" s="96" t="s">
        <v>2007</v>
      </c>
      <c r="C166" s="96">
        <v>5</v>
      </c>
      <c r="D166" s="93"/>
    </row>
    <row r="167" spans="1:4" ht="15.5" x14ac:dyDescent="0.35">
      <c r="A167" s="95" t="s">
        <v>2008</v>
      </c>
      <c r="B167" s="96" t="s">
        <v>2009</v>
      </c>
      <c r="C167" s="96">
        <v>5</v>
      </c>
      <c r="D167" s="93"/>
    </row>
    <row r="168" spans="1:4" ht="15.5" x14ac:dyDescent="0.35">
      <c r="A168" s="95" t="s">
        <v>2010</v>
      </c>
      <c r="B168" s="96" t="s">
        <v>2011</v>
      </c>
      <c r="C168" s="96">
        <v>5</v>
      </c>
      <c r="D168" s="93"/>
    </row>
    <row r="169" spans="1:4" ht="15.5" x14ac:dyDescent="0.35">
      <c r="A169" s="95" t="s">
        <v>2012</v>
      </c>
      <c r="B169" s="96" t="s">
        <v>2013</v>
      </c>
      <c r="C169" s="96">
        <v>5</v>
      </c>
      <c r="D169" s="93"/>
    </row>
    <row r="170" spans="1:4" ht="15.5" x14ac:dyDescent="0.35">
      <c r="A170" s="95" t="s">
        <v>428</v>
      </c>
      <c r="B170" s="96" t="s">
        <v>2014</v>
      </c>
      <c r="C170" s="96">
        <v>5</v>
      </c>
      <c r="D170" s="93"/>
    </row>
    <row r="171" spans="1:4" ht="15.5" x14ac:dyDescent="0.35">
      <c r="A171" s="95" t="s">
        <v>2015</v>
      </c>
      <c r="B171" s="96" t="s">
        <v>2016</v>
      </c>
      <c r="C171" s="96">
        <v>6</v>
      </c>
      <c r="D171" s="93"/>
    </row>
    <row r="172" spans="1:4" ht="15.5" x14ac:dyDescent="0.35">
      <c r="A172" s="95" t="s">
        <v>2017</v>
      </c>
      <c r="B172" s="96" t="s">
        <v>2018</v>
      </c>
      <c r="C172" s="96">
        <v>4</v>
      </c>
      <c r="D172" s="93"/>
    </row>
    <row r="173" spans="1:4" ht="15.5" x14ac:dyDescent="0.35">
      <c r="A173" s="95" t="s">
        <v>705</v>
      </c>
      <c r="B173" s="96" t="s">
        <v>2019</v>
      </c>
      <c r="C173" s="96">
        <v>3</v>
      </c>
      <c r="D173" s="93"/>
    </row>
    <row r="174" spans="1:4" ht="15.5" x14ac:dyDescent="0.35">
      <c r="A174" s="95" t="s">
        <v>2020</v>
      </c>
      <c r="B174" s="96" t="s">
        <v>2021</v>
      </c>
      <c r="C174" s="96">
        <v>4</v>
      </c>
      <c r="D174" s="93"/>
    </row>
    <row r="175" spans="1:4" ht="15.5" x14ac:dyDescent="0.35">
      <c r="A175" s="95" t="s">
        <v>2022</v>
      </c>
      <c r="B175" s="96" t="s">
        <v>2023</v>
      </c>
      <c r="C175" s="96">
        <v>6</v>
      </c>
      <c r="D175" s="93"/>
    </row>
    <row r="176" spans="1:4" ht="31" x14ac:dyDescent="0.35">
      <c r="A176" s="95" t="s">
        <v>2024</v>
      </c>
      <c r="B176" s="96" t="s">
        <v>2025</v>
      </c>
      <c r="C176" s="96">
        <v>5</v>
      </c>
      <c r="D176" s="93"/>
    </row>
    <row r="177" spans="1:4" ht="15.5" x14ac:dyDescent="0.35">
      <c r="A177" s="95" t="s">
        <v>2026</v>
      </c>
      <c r="B177" s="96" t="s">
        <v>2027</v>
      </c>
      <c r="C177" s="96">
        <v>3</v>
      </c>
      <c r="D177" s="93"/>
    </row>
    <row r="178" spans="1:4" ht="15.5" x14ac:dyDescent="0.35">
      <c r="A178" s="95" t="s">
        <v>2028</v>
      </c>
      <c r="B178" s="96" t="s">
        <v>2029</v>
      </c>
      <c r="C178" s="96">
        <v>5</v>
      </c>
      <c r="D178" s="93"/>
    </row>
    <row r="179" spans="1:4" ht="15.5" x14ac:dyDescent="0.35">
      <c r="A179" s="95" t="s">
        <v>359</v>
      </c>
      <c r="B179" s="96" t="s">
        <v>2030</v>
      </c>
      <c r="C179" s="96">
        <v>5</v>
      </c>
      <c r="D179" s="93"/>
    </row>
    <row r="180" spans="1:4" ht="15.5" x14ac:dyDescent="0.35">
      <c r="A180" s="95" t="s">
        <v>2031</v>
      </c>
      <c r="B180" s="96" t="s">
        <v>2032</v>
      </c>
      <c r="C180" s="96">
        <v>4</v>
      </c>
      <c r="D180" s="93"/>
    </row>
    <row r="181" spans="1:4" ht="15.5" x14ac:dyDescent="0.35">
      <c r="A181" s="95" t="s">
        <v>2033</v>
      </c>
      <c r="B181" s="96" t="s">
        <v>1723</v>
      </c>
      <c r="C181" s="96">
        <v>2</v>
      </c>
      <c r="D181" s="93"/>
    </row>
    <row r="182" spans="1:4" ht="15.5" x14ac:dyDescent="0.35">
      <c r="A182" s="95" t="s">
        <v>2034</v>
      </c>
      <c r="B182" s="96" t="s">
        <v>2035</v>
      </c>
      <c r="C182" s="96">
        <v>3</v>
      </c>
      <c r="D182" s="93"/>
    </row>
    <row r="183" spans="1:4" ht="15.5" x14ac:dyDescent="0.35">
      <c r="A183" s="95" t="s">
        <v>2036</v>
      </c>
      <c r="B183" s="96" t="s">
        <v>2037</v>
      </c>
      <c r="C183" s="96">
        <v>3</v>
      </c>
      <c r="D183" s="93"/>
    </row>
    <row r="184" spans="1:4" ht="15.5" x14ac:dyDescent="0.35">
      <c r="A184" s="95" t="s">
        <v>2038</v>
      </c>
      <c r="B184" s="96" t="s">
        <v>2039</v>
      </c>
      <c r="C184" s="96">
        <v>5</v>
      </c>
      <c r="D184" s="93"/>
    </row>
    <row r="185" spans="1:4" ht="15.5" x14ac:dyDescent="0.35">
      <c r="A185" s="95" t="s">
        <v>2040</v>
      </c>
      <c r="B185" s="96" t="s">
        <v>2041</v>
      </c>
      <c r="C185" s="96">
        <v>5</v>
      </c>
      <c r="D185" s="93"/>
    </row>
    <row r="186" spans="1:4" ht="15.5" x14ac:dyDescent="0.35">
      <c r="A186" s="95" t="s">
        <v>2042</v>
      </c>
      <c r="B186" s="96" t="s">
        <v>2043</v>
      </c>
      <c r="C186" s="96">
        <v>2</v>
      </c>
      <c r="D186" s="93"/>
    </row>
    <row r="187" spans="1:4" ht="15.5" x14ac:dyDescent="0.35">
      <c r="A187" s="95" t="s">
        <v>2044</v>
      </c>
      <c r="B187" s="96" t="s">
        <v>2045</v>
      </c>
      <c r="C187" s="96">
        <v>3</v>
      </c>
      <c r="D187" s="93"/>
    </row>
    <row r="188" spans="1:4" ht="15.5" x14ac:dyDescent="0.35">
      <c r="A188" s="95" t="s">
        <v>2046</v>
      </c>
      <c r="B188" s="96" t="s">
        <v>2047</v>
      </c>
      <c r="C188" s="96">
        <v>4</v>
      </c>
      <c r="D188" s="93"/>
    </row>
    <row r="189" spans="1:4" ht="15.5" x14ac:dyDescent="0.35">
      <c r="A189" s="95" t="s">
        <v>2048</v>
      </c>
      <c r="B189" s="96" t="s">
        <v>2049</v>
      </c>
      <c r="C189" s="96">
        <v>2</v>
      </c>
      <c r="D189" s="93"/>
    </row>
    <row r="190" spans="1:4" ht="15.5" x14ac:dyDescent="0.35">
      <c r="A190" s="95" t="s">
        <v>2050</v>
      </c>
      <c r="B190" s="96" t="s">
        <v>2051</v>
      </c>
      <c r="C190" s="96">
        <v>2</v>
      </c>
      <c r="D190" s="93"/>
    </row>
    <row r="191" spans="1:4" ht="15.5" x14ac:dyDescent="0.35">
      <c r="A191" s="95" t="s">
        <v>2052</v>
      </c>
      <c r="B191" s="96" t="s">
        <v>2053</v>
      </c>
      <c r="C191" s="96">
        <v>5</v>
      </c>
      <c r="D191" s="93"/>
    </row>
    <row r="192" spans="1:4" ht="15.5" x14ac:dyDescent="0.35">
      <c r="A192" s="95" t="s">
        <v>2054</v>
      </c>
      <c r="B192" s="96" t="s">
        <v>1723</v>
      </c>
      <c r="C192" s="96">
        <v>2</v>
      </c>
      <c r="D192" s="93"/>
    </row>
    <row r="193" spans="1:4" ht="15.5" x14ac:dyDescent="0.35">
      <c r="A193" s="95" t="s">
        <v>2055</v>
      </c>
      <c r="B193" s="96" t="s">
        <v>2056</v>
      </c>
      <c r="C193" s="96">
        <v>3</v>
      </c>
      <c r="D193" s="93"/>
    </row>
    <row r="194" spans="1:4" ht="31" x14ac:dyDescent="0.35">
      <c r="A194" s="95" t="s">
        <v>2057</v>
      </c>
      <c r="B194" s="96" t="s">
        <v>2058</v>
      </c>
      <c r="C194" s="96">
        <v>3</v>
      </c>
      <c r="D194" s="93"/>
    </row>
    <row r="195" spans="1:4" ht="31" x14ac:dyDescent="0.35">
      <c r="A195" s="95" t="s">
        <v>2059</v>
      </c>
      <c r="B195" s="96" t="s">
        <v>2060</v>
      </c>
      <c r="C195" s="96">
        <v>3</v>
      </c>
      <c r="D195" s="93"/>
    </row>
    <row r="196" spans="1:4" ht="15.5" x14ac:dyDescent="0.35">
      <c r="A196" s="95" t="s">
        <v>2061</v>
      </c>
      <c r="B196" s="96" t="s">
        <v>2062</v>
      </c>
      <c r="C196" s="96">
        <v>5</v>
      </c>
      <c r="D196" s="93"/>
    </row>
    <row r="197" spans="1:4" ht="15.5" x14ac:dyDescent="0.35">
      <c r="A197" s="95" t="s">
        <v>2063</v>
      </c>
      <c r="B197" s="96" t="s">
        <v>2064</v>
      </c>
      <c r="C197" s="96">
        <v>4</v>
      </c>
      <c r="D197" s="93"/>
    </row>
    <row r="198" spans="1:4" ht="15.5" x14ac:dyDescent="0.35">
      <c r="A198" s="95" t="s">
        <v>2065</v>
      </c>
      <c r="B198" s="96" t="s">
        <v>1723</v>
      </c>
      <c r="C198" s="96">
        <v>2</v>
      </c>
      <c r="D198" s="93"/>
    </row>
    <row r="199" spans="1:4" ht="15.5" x14ac:dyDescent="0.35">
      <c r="A199" s="95" t="s">
        <v>2066</v>
      </c>
      <c r="B199" s="96" t="s">
        <v>2067</v>
      </c>
      <c r="C199" s="96">
        <v>1</v>
      </c>
      <c r="D199" s="93"/>
    </row>
    <row r="200" spans="1:4" ht="15.5" x14ac:dyDescent="0.35">
      <c r="A200" s="95" t="s">
        <v>2068</v>
      </c>
      <c r="B200" s="96" t="s">
        <v>2069</v>
      </c>
      <c r="C200" s="96">
        <v>4</v>
      </c>
      <c r="D200" s="93"/>
    </row>
    <row r="201" spans="1:4" ht="15.5" x14ac:dyDescent="0.35">
      <c r="A201" s="95" t="s">
        <v>2070</v>
      </c>
      <c r="B201" s="96" t="s">
        <v>2071</v>
      </c>
      <c r="C201" s="96">
        <v>3</v>
      </c>
      <c r="D201" s="93"/>
    </row>
    <row r="202" spans="1:4" ht="15.5" x14ac:dyDescent="0.35">
      <c r="A202" s="95" t="s">
        <v>2072</v>
      </c>
      <c r="B202" s="96" t="s">
        <v>2073</v>
      </c>
      <c r="C202" s="96">
        <v>4</v>
      </c>
      <c r="D202" s="93"/>
    </row>
    <row r="203" spans="1:4" ht="15.5" x14ac:dyDescent="0.35">
      <c r="A203" s="95" t="s">
        <v>2074</v>
      </c>
      <c r="B203" s="96" t="s">
        <v>2075</v>
      </c>
      <c r="C203" s="96">
        <v>4</v>
      </c>
      <c r="D203" s="93"/>
    </row>
    <row r="204" spans="1:4" ht="15.5" x14ac:dyDescent="0.35">
      <c r="A204" s="95" t="s">
        <v>2076</v>
      </c>
      <c r="B204" s="96" t="s">
        <v>2077</v>
      </c>
      <c r="C204" s="96">
        <v>4</v>
      </c>
      <c r="D204" s="93"/>
    </row>
    <row r="205" spans="1:4" ht="15.5" x14ac:dyDescent="0.35">
      <c r="A205" s="95" t="s">
        <v>2078</v>
      </c>
      <c r="B205" s="96" t="s">
        <v>2079</v>
      </c>
      <c r="C205" s="96">
        <v>2</v>
      </c>
      <c r="D205" s="93"/>
    </row>
    <row r="206" spans="1:4" ht="15.5" x14ac:dyDescent="0.35">
      <c r="A206" s="95" t="s">
        <v>2080</v>
      </c>
      <c r="B206" s="96" t="s">
        <v>2081</v>
      </c>
      <c r="C206" s="96">
        <v>3</v>
      </c>
      <c r="D206" s="93"/>
    </row>
    <row r="207" spans="1:4" ht="15.5" x14ac:dyDescent="0.35">
      <c r="A207" s="95" t="s">
        <v>2082</v>
      </c>
      <c r="B207" s="96" t="s">
        <v>2083</v>
      </c>
      <c r="C207" s="96">
        <v>4</v>
      </c>
      <c r="D207" s="93"/>
    </row>
    <row r="208" spans="1:4" ht="15.5" x14ac:dyDescent="0.35">
      <c r="A208" s="95" t="s">
        <v>2084</v>
      </c>
      <c r="B208" s="96" t="s">
        <v>2085</v>
      </c>
      <c r="C208" s="96">
        <v>2</v>
      </c>
      <c r="D208" s="93"/>
    </row>
    <row r="209" spans="1:4" ht="15.5" x14ac:dyDescent="0.35">
      <c r="A209" s="95" t="s">
        <v>2086</v>
      </c>
      <c r="B209" s="96" t="s">
        <v>2087</v>
      </c>
      <c r="C209" s="96">
        <v>4</v>
      </c>
      <c r="D209" s="93"/>
    </row>
    <row r="210" spans="1:4" ht="15.5" x14ac:dyDescent="0.35">
      <c r="A210" s="95" t="s">
        <v>2088</v>
      </c>
      <c r="B210" s="96" t="s">
        <v>2089</v>
      </c>
      <c r="C210" s="96">
        <v>4</v>
      </c>
      <c r="D210" s="93"/>
    </row>
    <row r="211" spans="1:4" ht="15.5" x14ac:dyDescent="0.35">
      <c r="A211" s="95" t="s">
        <v>2090</v>
      </c>
      <c r="B211" s="96" t="s">
        <v>2091</v>
      </c>
      <c r="C211" s="96">
        <v>4</v>
      </c>
      <c r="D211" s="93"/>
    </row>
    <row r="212" spans="1:4" ht="15.5" x14ac:dyDescent="0.35">
      <c r="A212" s="95" t="s">
        <v>2092</v>
      </c>
      <c r="B212" s="96" t="s">
        <v>2093</v>
      </c>
      <c r="C212" s="96">
        <v>3</v>
      </c>
      <c r="D212" s="93"/>
    </row>
    <row r="213" spans="1:4" ht="15.5" x14ac:dyDescent="0.35">
      <c r="A213" s="95" t="s">
        <v>2094</v>
      </c>
      <c r="B213" s="96" t="s">
        <v>1723</v>
      </c>
      <c r="C213" s="96">
        <v>2</v>
      </c>
      <c r="D213" s="93"/>
    </row>
    <row r="214" spans="1:4" ht="15.5" x14ac:dyDescent="0.35">
      <c r="A214" s="95" t="s">
        <v>2095</v>
      </c>
      <c r="B214" s="96" t="s">
        <v>2096</v>
      </c>
      <c r="C214" s="96">
        <v>1</v>
      </c>
      <c r="D214" s="93"/>
    </row>
    <row r="215" spans="1:4" ht="15.5" x14ac:dyDescent="0.35">
      <c r="A215" s="95" t="s">
        <v>2097</v>
      </c>
      <c r="B215" s="96" t="s">
        <v>2098</v>
      </c>
      <c r="C215" s="96">
        <v>4</v>
      </c>
      <c r="D215" s="93"/>
    </row>
    <row r="216" spans="1:4" ht="15.5" x14ac:dyDescent="0.35">
      <c r="A216" s="95" t="s">
        <v>2099</v>
      </c>
      <c r="B216" s="96" t="s">
        <v>2100</v>
      </c>
      <c r="C216" s="96">
        <v>4</v>
      </c>
      <c r="D216" s="93"/>
    </row>
    <row r="217" spans="1:4" ht="15.5" x14ac:dyDescent="0.35">
      <c r="A217" s="95" t="s">
        <v>2101</v>
      </c>
      <c r="B217" s="96" t="s">
        <v>2102</v>
      </c>
      <c r="C217" s="96">
        <v>4</v>
      </c>
      <c r="D217" s="93"/>
    </row>
    <row r="218" spans="1:4" ht="31" x14ac:dyDescent="0.35">
      <c r="A218" s="95" t="s">
        <v>2103</v>
      </c>
      <c r="B218" s="96" t="s">
        <v>2104</v>
      </c>
      <c r="C218" s="96">
        <v>4</v>
      </c>
      <c r="D218" s="93"/>
    </row>
    <row r="219" spans="1:4" ht="15.5" x14ac:dyDescent="0.35">
      <c r="A219" s="95" t="s">
        <v>2105</v>
      </c>
      <c r="B219" s="96" t="s">
        <v>2106</v>
      </c>
      <c r="C219" s="96">
        <v>2</v>
      </c>
      <c r="D219" s="93"/>
    </row>
    <row r="220" spans="1:4" ht="15.5" x14ac:dyDescent="0.35">
      <c r="A220" s="95" t="s">
        <v>2107</v>
      </c>
      <c r="B220" s="96" t="s">
        <v>2108</v>
      </c>
      <c r="C220" s="96">
        <v>1</v>
      </c>
      <c r="D220" s="93"/>
    </row>
    <row r="221" spans="1:4" ht="15.5" x14ac:dyDescent="0.35">
      <c r="A221" s="95" t="s">
        <v>2109</v>
      </c>
      <c r="B221" s="96" t="s">
        <v>2110</v>
      </c>
      <c r="C221" s="96">
        <v>1</v>
      </c>
      <c r="D221" s="93"/>
    </row>
    <row r="222" spans="1:4" ht="31" x14ac:dyDescent="0.35">
      <c r="A222" s="95" t="s">
        <v>2111</v>
      </c>
      <c r="B222" s="96" t="s">
        <v>2112</v>
      </c>
      <c r="C222" s="96">
        <v>4</v>
      </c>
      <c r="D222" s="93"/>
    </row>
    <row r="223" spans="1:4" ht="15.5" x14ac:dyDescent="0.35">
      <c r="A223" s="95" t="s">
        <v>2113</v>
      </c>
      <c r="B223" s="96" t="s">
        <v>2114</v>
      </c>
      <c r="C223" s="96">
        <v>7</v>
      </c>
      <c r="D223" s="93"/>
    </row>
    <row r="224" spans="1:4" ht="15.5" x14ac:dyDescent="0.35">
      <c r="A224" s="95" t="s">
        <v>188</v>
      </c>
      <c r="B224" s="96" t="s">
        <v>2115</v>
      </c>
      <c r="C224" s="96">
        <v>5</v>
      </c>
      <c r="D224" s="93"/>
    </row>
    <row r="225" spans="1:4" ht="15.5" x14ac:dyDescent="0.35">
      <c r="A225" s="95" t="s">
        <v>201</v>
      </c>
      <c r="B225" s="96" t="s">
        <v>2116</v>
      </c>
      <c r="C225" s="96">
        <v>6</v>
      </c>
      <c r="D225" s="93"/>
    </row>
    <row r="226" spans="1:4" ht="15.5" x14ac:dyDescent="0.35">
      <c r="A226" s="95" t="s">
        <v>195</v>
      </c>
      <c r="B226" s="96" t="s">
        <v>2117</v>
      </c>
      <c r="C226" s="96">
        <v>5</v>
      </c>
      <c r="D226" s="93"/>
    </row>
    <row r="227" spans="1:4" ht="15.5" x14ac:dyDescent="0.35">
      <c r="A227" s="95" t="s">
        <v>2118</v>
      </c>
      <c r="B227" s="96" t="s">
        <v>2119</v>
      </c>
      <c r="C227" s="96">
        <v>2</v>
      </c>
      <c r="D227" s="93"/>
    </row>
    <row r="228" spans="1:4" ht="15.5" x14ac:dyDescent="0.35">
      <c r="A228" s="95" t="s">
        <v>181</v>
      </c>
      <c r="B228" s="96" t="s">
        <v>2120</v>
      </c>
      <c r="C228" s="96">
        <v>3</v>
      </c>
      <c r="D228" s="93"/>
    </row>
    <row r="229" spans="1:4" ht="15.5" x14ac:dyDescent="0.35">
      <c r="A229" s="95" t="s">
        <v>522</v>
      </c>
      <c r="B229" s="96" t="s">
        <v>2121</v>
      </c>
      <c r="C229" s="96">
        <v>1</v>
      </c>
      <c r="D229" s="93"/>
    </row>
    <row r="230" spans="1:4" ht="15.5" x14ac:dyDescent="0.35">
      <c r="A230" s="95" t="s">
        <v>1385</v>
      </c>
      <c r="B230" s="96" t="s">
        <v>2122</v>
      </c>
      <c r="C230" s="96">
        <v>7</v>
      </c>
      <c r="D230" s="93"/>
    </row>
    <row r="231" spans="1:4" ht="15.5" x14ac:dyDescent="0.35">
      <c r="A231" s="95" t="s">
        <v>2123</v>
      </c>
      <c r="B231" s="96" t="s">
        <v>2124</v>
      </c>
      <c r="C231" s="96">
        <v>2</v>
      </c>
      <c r="D231" s="93"/>
    </row>
    <row r="232" spans="1:4" ht="18" customHeight="1" x14ac:dyDescent="0.35">
      <c r="A232" s="95" t="s">
        <v>584</v>
      </c>
      <c r="B232" s="96" t="s">
        <v>2125</v>
      </c>
      <c r="C232" s="96">
        <v>5</v>
      </c>
      <c r="D232" s="93"/>
    </row>
    <row r="233" spans="1:4" ht="15.5" x14ac:dyDescent="0.35">
      <c r="A233" s="95" t="s">
        <v>2126</v>
      </c>
      <c r="B233" s="96" t="s">
        <v>1723</v>
      </c>
      <c r="C233" s="96">
        <v>2</v>
      </c>
      <c r="D233" s="93"/>
    </row>
    <row r="234" spans="1:4" ht="15.5" x14ac:dyDescent="0.35">
      <c r="A234" s="95" t="s">
        <v>465</v>
      </c>
      <c r="B234" s="96" t="s">
        <v>2127</v>
      </c>
      <c r="C234" s="96">
        <v>6</v>
      </c>
      <c r="D234" s="93"/>
    </row>
    <row r="235" spans="1:4" ht="15.5" x14ac:dyDescent="0.35">
      <c r="A235" s="95" t="s">
        <v>207</v>
      </c>
      <c r="B235" s="96" t="s">
        <v>2128</v>
      </c>
      <c r="C235" s="96">
        <v>4</v>
      </c>
      <c r="D235" s="93"/>
    </row>
    <row r="236" spans="1:4" ht="15.5" x14ac:dyDescent="0.35">
      <c r="A236" s="95" t="s">
        <v>2129</v>
      </c>
      <c r="B236" s="96" t="s">
        <v>2130</v>
      </c>
      <c r="C236" s="96">
        <v>6</v>
      </c>
      <c r="D236" s="93"/>
    </row>
    <row r="237" spans="1:4" ht="15.5" x14ac:dyDescent="0.35">
      <c r="A237" s="95" t="s">
        <v>2131</v>
      </c>
      <c r="B237" s="96" t="s">
        <v>2132</v>
      </c>
      <c r="C237" s="96">
        <v>4</v>
      </c>
      <c r="D237" s="93"/>
    </row>
    <row r="238" spans="1:4" ht="15.5" x14ac:dyDescent="0.35">
      <c r="A238" s="95" t="s">
        <v>2133</v>
      </c>
      <c r="B238" s="96" t="s">
        <v>2134</v>
      </c>
      <c r="C238" s="96">
        <v>6</v>
      </c>
      <c r="D238" s="93"/>
    </row>
    <row r="239" spans="1:4" ht="15.5" x14ac:dyDescent="0.35">
      <c r="A239" s="95" t="s">
        <v>2135</v>
      </c>
      <c r="B239" s="96" t="s">
        <v>2136</v>
      </c>
      <c r="C239" s="96">
        <v>4</v>
      </c>
      <c r="D239" s="93"/>
    </row>
    <row r="240" spans="1:4" ht="15.5" x14ac:dyDescent="0.35">
      <c r="A240" s="95" t="s">
        <v>2137</v>
      </c>
      <c r="B240" s="96" t="s">
        <v>2138</v>
      </c>
      <c r="C240" s="96">
        <v>7</v>
      </c>
      <c r="D240" s="93"/>
    </row>
    <row r="241" spans="1:4" ht="15.5" x14ac:dyDescent="0.35">
      <c r="A241" s="95" t="s">
        <v>2139</v>
      </c>
      <c r="B241" s="96" t="s">
        <v>2140</v>
      </c>
      <c r="C241" s="96">
        <v>8</v>
      </c>
      <c r="D241" s="93"/>
    </row>
    <row r="242" spans="1:4" ht="15.5" x14ac:dyDescent="0.35">
      <c r="A242" s="95" t="s">
        <v>2141</v>
      </c>
      <c r="B242" s="96" t="s">
        <v>2142</v>
      </c>
      <c r="C242" s="96">
        <v>6</v>
      </c>
      <c r="D242" s="93"/>
    </row>
    <row r="243" spans="1:4" ht="15.5" x14ac:dyDescent="0.35">
      <c r="A243" s="95" t="s">
        <v>2143</v>
      </c>
      <c r="B243" s="96" t="s">
        <v>2144</v>
      </c>
      <c r="C243" s="96">
        <v>5</v>
      </c>
      <c r="D243" s="93"/>
    </row>
    <row r="244" spans="1:4" ht="15.5" x14ac:dyDescent="0.35">
      <c r="A244" s="95" t="s">
        <v>1074</v>
      </c>
      <c r="B244" s="96" t="s">
        <v>2145</v>
      </c>
      <c r="C244" s="96">
        <v>6</v>
      </c>
      <c r="D244" s="93"/>
    </row>
    <row r="245" spans="1:4" ht="31" x14ac:dyDescent="0.35">
      <c r="A245" s="95" t="s">
        <v>2146</v>
      </c>
      <c r="B245" s="96" t="s">
        <v>2147</v>
      </c>
      <c r="C245" s="96">
        <v>1</v>
      </c>
      <c r="D245" s="93"/>
    </row>
    <row r="246" spans="1:4" ht="15.5" x14ac:dyDescent="0.35">
      <c r="A246" s="95" t="s">
        <v>2148</v>
      </c>
      <c r="B246" s="96" t="s">
        <v>2149</v>
      </c>
      <c r="C246" s="96">
        <v>4</v>
      </c>
      <c r="D246" s="93"/>
    </row>
    <row r="247" spans="1:4" ht="15.5" x14ac:dyDescent="0.35">
      <c r="A247" s="95" t="s">
        <v>2150</v>
      </c>
      <c r="B247" s="96" t="s">
        <v>2151</v>
      </c>
      <c r="C247" s="96">
        <v>5</v>
      </c>
      <c r="D247" s="93"/>
    </row>
    <row r="248" spans="1:4" ht="15.5" x14ac:dyDescent="0.35">
      <c r="A248" s="95" t="s">
        <v>2152</v>
      </c>
      <c r="B248" s="96" t="s">
        <v>1723</v>
      </c>
      <c r="C248" s="96">
        <v>2</v>
      </c>
      <c r="D248" s="93"/>
    </row>
    <row r="249" spans="1:4" ht="15.5" x14ac:dyDescent="0.35">
      <c r="A249" s="95" t="s">
        <v>2153</v>
      </c>
      <c r="B249" s="96" t="s">
        <v>2154</v>
      </c>
      <c r="C249" s="96">
        <v>8</v>
      </c>
      <c r="D249" s="93"/>
    </row>
    <row r="250" spans="1:4" ht="15.5" x14ac:dyDescent="0.35">
      <c r="A250" s="95" t="s">
        <v>2155</v>
      </c>
      <c r="B250" s="96" t="s">
        <v>2156</v>
      </c>
      <c r="C250" s="96">
        <v>8</v>
      </c>
      <c r="D250" s="93"/>
    </row>
    <row r="251" spans="1:4" ht="31" x14ac:dyDescent="0.35">
      <c r="A251" s="95" t="s">
        <v>2157</v>
      </c>
      <c r="B251" s="96" t="s">
        <v>2158</v>
      </c>
      <c r="C251" s="96">
        <v>7</v>
      </c>
      <c r="D251" s="93"/>
    </row>
    <row r="252" spans="1:4" ht="15.5" x14ac:dyDescent="0.35">
      <c r="A252" s="95" t="s">
        <v>2159</v>
      </c>
      <c r="B252" s="96" t="s">
        <v>2160</v>
      </c>
      <c r="C252" s="96">
        <v>5</v>
      </c>
      <c r="D252" s="93"/>
    </row>
    <row r="253" spans="1:4" ht="15.5" x14ac:dyDescent="0.35">
      <c r="A253" s="95" t="s">
        <v>2161</v>
      </c>
      <c r="B253" s="96" t="s">
        <v>2162</v>
      </c>
      <c r="C253" s="96">
        <v>7</v>
      </c>
      <c r="D253" s="93"/>
    </row>
    <row r="254" spans="1:4" ht="31" x14ac:dyDescent="0.35">
      <c r="A254" s="95" t="s">
        <v>2163</v>
      </c>
      <c r="B254" s="96" t="s">
        <v>2164</v>
      </c>
      <c r="C254" s="96">
        <v>4</v>
      </c>
      <c r="D254" s="93"/>
    </row>
    <row r="255" spans="1:4" ht="15.5" x14ac:dyDescent="0.35">
      <c r="A255" s="95" t="s">
        <v>2165</v>
      </c>
      <c r="B255" s="96" t="s">
        <v>2166</v>
      </c>
      <c r="C255" s="96">
        <v>4</v>
      </c>
      <c r="D255" s="93"/>
    </row>
    <row r="256" spans="1:4" ht="15.5" x14ac:dyDescent="0.35">
      <c r="A256" s="95" t="s">
        <v>2167</v>
      </c>
      <c r="B256" s="96" t="s">
        <v>2168</v>
      </c>
      <c r="C256" s="96">
        <v>5</v>
      </c>
      <c r="D256" s="93"/>
    </row>
    <row r="257" spans="1:4" ht="15.5" x14ac:dyDescent="0.35">
      <c r="A257" s="95" t="s">
        <v>2169</v>
      </c>
      <c r="B257" s="96" t="s">
        <v>2170</v>
      </c>
      <c r="C257" s="96">
        <v>8</v>
      </c>
      <c r="D257" s="93"/>
    </row>
    <row r="258" spans="1:4" ht="15.5" x14ac:dyDescent="0.35">
      <c r="A258" s="95" t="s">
        <v>2171</v>
      </c>
      <c r="B258" s="96" t="s">
        <v>2172</v>
      </c>
      <c r="C258" s="96">
        <v>4</v>
      </c>
      <c r="D258" s="93"/>
    </row>
    <row r="259" spans="1:4" ht="15.5" x14ac:dyDescent="0.35">
      <c r="A259" s="95" t="s">
        <v>2173</v>
      </c>
      <c r="B259" s="96" t="s">
        <v>1723</v>
      </c>
      <c r="C259" s="96">
        <v>3</v>
      </c>
      <c r="D259" s="93"/>
    </row>
    <row r="260" spans="1:4" ht="15.5" x14ac:dyDescent="0.35">
      <c r="A260" s="95" t="s">
        <v>2174</v>
      </c>
      <c r="B260" s="96" t="s">
        <v>2175</v>
      </c>
      <c r="C260" s="96">
        <v>5</v>
      </c>
      <c r="D260" s="93"/>
    </row>
    <row r="261" spans="1:4" ht="15.5" x14ac:dyDescent="0.35">
      <c r="A261" s="95" t="s">
        <v>2176</v>
      </c>
      <c r="B261" s="96" t="s">
        <v>2177</v>
      </c>
      <c r="C261" s="96">
        <v>8</v>
      </c>
      <c r="D261" s="93"/>
    </row>
    <row r="262" spans="1:4" ht="15.5" x14ac:dyDescent="0.35">
      <c r="A262" s="95" t="s">
        <v>2178</v>
      </c>
      <c r="B262" s="96" t="s">
        <v>2179</v>
      </c>
      <c r="C262" s="96">
        <v>5</v>
      </c>
      <c r="D262" s="93"/>
    </row>
    <row r="263" spans="1:4" ht="15.5" x14ac:dyDescent="0.35">
      <c r="A263" s="95" t="s">
        <v>2180</v>
      </c>
      <c r="B263" s="96" t="s">
        <v>2181</v>
      </c>
      <c r="C263" s="96">
        <v>4</v>
      </c>
      <c r="D263" s="93"/>
    </row>
    <row r="264" spans="1:4" ht="15.5" x14ac:dyDescent="0.35">
      <c r="A264" s="95" t="s">
        <v>2182</v>
      </c>
      <c r="B264" s="96" t="s">
        <v>2183</v>
      </c>
      <c r="C264" s="96">
        <v>4</v>
      </c>
      <c r="D264" s="93"/>
    </row>
    <row r="265" spans="1:4" ht="15.5" x14ac:dyDescent="0.35">
      <c r="A265" s="95" t="s">
        <v>2184</v>
      </c>
      <c r="B265" s="96" t="s">
        <v>2185</v>
      </c>
      <c r="C265" s="96">
        <v>5</v>
      </c>
      <c r="D265" s="93"/>
    </row>
    <row r="266" spans="1:4" ht="15.5" x14ac:dyDescent="0.35">
      <c r="A266" s="95" t="s">
        <v>2186</v>
      </c>
      <c r="B266" s="96" t="s">
        <v>2187</v>
      </c>
      <c r="C266" s="96">
        <v>6</v>
      </c>
      <c r="D266" s="93"/>
    </row>
    <row r="267" spans="1:4" ht="15.5" x14ac:dyDescent="0.35">
      <c r="A267" s="95" t="s">
        <v>2188</v>
      </c>
      <c r="B267" s="96" t="s">
        <v>2189</v>
      </c>
      <c r="C267" s="96">
        <v>5</v>
      </c>
      <c r="D267" s="93"/>
    </row>
    <row r="268" spans="1:4" ht="15.5" x14ac:dyDescent="0.35">
      <c r="A268" s="95" t="s">
        <v>2190</v>
      </c>
      <c r="B268" s="96" t="s">
        <v>2191</v>
      </c>
      <c r="C268" s="96">
        <v>6</v>
      </c>
      <c r="D268" s="93"/>
    </row>
    <row r="269" spans="1:4" ht="31" x14ac:dyDescent="0.35">
      <c r="A269" s="95" t="s">
        <v>2192</v>
      </c>
      <c r="B269" s="96" t="s">
        <v>2193</v>
      </c>
      <c r="C269" s="96">
        <v>8</v>
      </c>
      <c r="D269" s="93"/>
    </row>
    <row r="270" spans="1:4" ht="31" x14ac:dyDescent="0.35">
      <c r="A270" s="95" t="s">
        <v>2194</v>
      </c>
      <c r="B270" s="96" t="s">
        <v>2195</v>
      </c>
      <c r="C270" s="96">
        <v>7</v>
      </c>
      <c r="D270" s="93"/>
    </row>
    <row r="271" spans="1:4" ht="15.5" x14ac:dyDescent="0.35">
      <c r="A271" s="95" t="s">
        <v>2196</v>
      </c>
      <c r="B271" s="96" t="s">
        <v>2197</v>
      </c>
      <c r="C271" s="96">
        <v>6</v>
      </c>
      <c r="D271" s="93"/>
    </row>
    <row r="272" spans="1:4" ht="15.5" x14ac:dyDescent="0.35">
      <c r="A272" s="95" t="s">
        <v>2198</v>
      </c>
      <c r="B272" s="96" t="s">
        <v>2199</v>
      </c>
      <c r="C272" s="96">
        <v>8</v>
      </c>
      <c r="D272" s="93"/>
    </row>
    <row r="273" spans="1:4" ht="31" x14ac:dyDescent="0.35">
      <c r="A273" s="95" t="s">
        <v>548</v>
      </c>
      <c r="B273" s="96" t="s">
        <v>2200</v>
      </c>
      <c r="C273" s="96">
        <v>4</v>
      </c>
      <c r="D273" s="93"/>
    </row>
    <row r="274" spans="1:4" ht="15.5" x14ac:dyDescent="0.35">
      <c r="A274" s="95" t="s">
        <v>2201</v>
      </c>
      <c r="B274" s="96" t="s">
        <v>2202</v>
      </c>
      <c r="C274" s="96">
        <v>8</v>
      </c>
      <c r="D274" s="93"/>
    </row>
    <row r="275" spans="1:4" ht="15.5" x14ac:dyDescent="0.35">
      <c r="A275" s="95" t="s">
        <v>1314</v>
      </c>
      <c r="B275" s="96" t="s">
        <v>2203</v>
      </c>
      <c r="C275" s="96">
        <v>6</v>
      </c>
      <c r="D275" s="93"/>
    </row>
    <row r="276" spans="1:4" ht="15.5" x14ac:dyDescent="0.35">
      <c r="A276" s="95" t="s">
        <v>2204</v>
      </c>
      <c r="B276" s="96" t="s">
        <v>2205</v>
      </c>
      <c r="C276" s="96">
        <v>6</v>
      </c>
      <c r="D276" s="93"/>
    </row>
    <row r="277" spans="1:4" ht="15.5" x14ac:dyDescent="0.35">
      <c r="A277" s="95" t="s">
        <v>2206</v>
      </c>
      <c r="B277" s="96" t="s">
        <v>2207</v>
      </c>
      <c r="C277" s="96">
        <v>6</v>
      </c>
      <c r="D277" s="93"/>
    </row>
    <row r="278" spans="1:4" ht="15.5" x14ac:dyDescent="0.35">
      <c r="A278" s="95" t="s">
        <v>2208</v>
      </c>
      <c r="B278" s="96" t="s">
        <v>2209</v>
      </c>
      <c r="C278" s="96">
        <v>4</v>
      </c>
      <c r="D278" s="93"/>
    </row>
    <row r="279" spans="1:4" ht="15.5" x14ac:dyDescent="0.35">
      <c r="A279" s="95" t="s">
        <v>2210</v>
      </c>
      <c r="B279" s="96" t="s">
        <v>1723</v>
      </c>
      <c r="C279" s="96">
        <v>2</v>
      </c>
      <c r="D279" s="93"/>
    </row>
    <row r="280" spans="1:4" ht="15.5" x14ac:dyDescent="0.35">
      <c r="A280" s="95" t="s">
        <v>2211</v>
      </c>
      <c r="B280" s="96" t="s">
        <v>2212</v>
      </c>
      <c r="C280" s="96">
        <v>2</v>
      </c>
      <c r="D280" s="93"/>
    </row>
    <row r="281" spans="1:4" ht="15.5" x14ac:dyDescent="0.35">
      <c r="A281" s="95" t="s">
        <v>2213</v>
      </c>
      <c r="B281" s="96" t="s">
        <v>2214</v>
      </c>
      <c r="C281" s="96">
        <v>5</v>
      </c>
      <c r="D281" s="93"/>
    </row>
    <row r="282" spans="1:4" ht="15.5" x14ac:dyDescent="0.35">
      <c r="A282" s="95" t="s">
        <v>687</v>
      </c>
      <c r="B282" s="96" t="s">
        <v>2215</v>
      </c>
      <c r="C282" s="96">
        <v>5</v>
      </c>
      <c r="D282" s="93"/>
    </row>
    <row r="283" spans="1:4" ht="15.5" x14ac:dyDescent="0.35">
      <c r="A283" s="95" t="s">
        <v>2216</v>
      </c>
      <c r="B283" s="96" t="s">
        <v>2217</v>
      </c>
      <c r="C283" s="96">
        <v>4</v>
      </c>
      <c r="D283" s="93"/>
    </row>
    <row r="284" spans="1:4" ht="31" x14ac:dyDescent="0.35">
      <c r="A284" s="95" t="s">
        <v>2218</v>
      </c>
      <c r="B284" s="96" t="s">
        <v>2219</v>
      </c>
      <c r="C284" s="96">
        <v>4</v>
      </c>
      <c r="D284" s="93"/>
    </row>
    <row r="285" spans="1:4" ht="15.5" x14ac:dyDescent="0.35">
      <c r="A285" s="95" t="s">
        <v>2220</v>
      </c>
      <c r="B285" s="96" t="s">
        <v>2221</v>
      </c>
      <c r="C285" s="96">
        <v>8</v>
      </c>
      <c r="D285" s="93"/>
    </row>
    <row r="286" spans="1:4" ht="31" x14ac:dyDescent="0.35">
      <c r="A286" s="95" t="s">
        <v>2222</v>
      </c>
      <c r="B286" s="96" t="s">
        <v>2223</v>
      </c>
      <c r="C286" s="96">
        <v>7</v>
      </c>
      <c r="D286" s="93"/>
    </row>
    <row r="287" spans="1:4" ht="31" x14ac:dyDescent="0.35">
      <c r="A287" s="95" t="s">
        <v>2224</v>
      </c>
      <c r="B287" s="96" t="s">
        <v>2225</v>
      </c>
      <c r="C287" s="96">
        <v>6</v>
      </c>
      <c r="D287" s="93"/>
    </row>
    <row r="288" spans="1:4" ht="31" x14ac:dyDescent="0.35">
      <c r="A288" s="95" t="s">
        <v>2226</v>
      </c>
      <c r="B288" s="96" t="s">
        <v>2227</v>
      </c>
      <c r="C288" s="96">
        <v>8</v>
      </c>
      <c r="D288" s="93"/>
    </row>
    <row r="289" spans="1:4" ht="31" x14ac:dyDescent="0.35">
      <c r="A289" s="95" t="s">
        <v>2228</v>
      </c>
      <c r="B289" s="96" t="s">
        <v>2229</v>
      </c>
      <c r="C289" s="96">
        <v>7</v>
      </c>
      <c r="D289" s="93"/>
    </row>
    <row r="290" spans="1:4" ht="15.5" x14ac:dyDescent="0.35">
      <c r="A290" s="95" t="s">
        <v>2230</v>
      </c>
      <c r="B290" s="96" t="s">
        <v>2231</v>
      </c>
      <c r="C290" s="96">
        <v>6</v>
      </c>
      <c r="D290" s="93"/>
    </row>
    <row r="291" spans="1:4" ht="31" x14ac:dyDescent="0.35">
      <c r="A291" s="95" t="s">
        <v>2232</v>
      </c>
      <c r="B291" s="96" t="s">
        <v>2233</v>
      </c>
      <c r="C291" s="96">
        <v>4</v>
      </c>
      <c r="D291" s="93"/>
    </row>
    <row r="292" spans="1:4" ht="15.5" x14ac:dyDescent="0.35">
      <c r="A292" s="95" t="s">
        <v>2234</v>
      </c>
      <c r="B292" s="96" t="s">
        <v>2235</v>
      </c>
      <c r="C292" s="96">
        <v>4</v>
      </c>
      <c r="D292" s="93"/>
    </row>
    <row r="293" spans="1:4" ht="15.5" x14ac:dyDescent="0.35">
      <c r="A293" s="95" t="s">
        <v>2236</v>
      </c>
      <c r="B293" s="96" t="s">
        <v>2237</v>
      </c>
      <c r="C293" s="96">
        <v>5</v>
      </c>
      <c r="D293" s="93"/>
    </row>
    <row r="294" spans="1:4" ht="15.5" x14ac:dyDescent="0.35">
      <c r="A294" s="95" t="s">
        <v>2238</v>
      </c>
      <c r="B294" s="96" t="s">
        <v>2239</v>
      </c>
      <c r="C294" s="96">
        <v>1</v>
      </c>
      <c r="D294" s="93"/>
    </row>
    <row r="295" spans="1:4" ht="15.5" x14ac:dyDescent="0.35">
      <c r="A295" s="95" t="s">
        <v>2240</v>
      </c>
      <c r="B295" s="96" t="s">
        <v>2241</v>
      </c>
      <c r="C295" s="96">
        <v>4</v>
      </c>
      <c r="D295" s="93"/>
    </row>
    <row r="296" spans="1:4" ht="15.5" x14ac:dyDescent="0.35">
      <c r="A296" s="95" t="s">
        <v>2242</v>
      </c>
      <c r="B296" s="96" t="s">
        <v>2243</v>
      </c>
      <c r="C296" s="96">
        <v>7</v>
      </c>
      <c r="D296" s="93"/>
    </row>
    <row r="297" spans="1:4" ht="15.5" x14ac:dyDescent="0.35">
      <c r="A297" s="95" t="s">
        <v>2244</v>
      </c>
      <c r="B297" s="96" t="s">
        <v>2245</v>
      </c>
      <c r="C297" s="96">
        <v>6</v>
      </c>
      <c r="D297" s="93"/>
    </row>
    <row r="298" spans="1:4" ht="15.5" x14ac:dyDescent="0.35">
      <c r="A298" s="95" t="s">
        <v>2246</v>
      </c>
      <c r="B298" s="96" t="s">
        <v>2247</v>
      </c>
      <c r="C298" s="96">
        <v>5</v>
      </c>
      <c r="D298" s="93"/>
    </row>
    <row r="299" spans="1:4" ht="15.5" x14ac:dyDescent="0.35">
      <c r="A299" s="95" t="s">
        <v>2248</v>
      </c>
      <c r="B299" s="96" t="s">
        <v>2249</v>
      </c>
      <c r="C299" s="96">
        <v>5</v>
      </c>
      <c r="D299" s="93"/>
    </row>
    <row r="300" spans="1:4" ht="15.5" x14ac:dyDescent="0.35">
      <c r="A300" s="95" t="s">
        <v>2250</v>
      </c>
      <c r="B300" s="96" t="s">
        <v>2251</v>
      </c>
      <c r="C300" s="96">
        <v>3</v>
      </c>
      <c r="D300" s="93"/>
    </row>
    <row r="301" spans="1:4" ht="15.5" x14ac:dyDescent="0.35">
      <c r="A301" s="95" t="s">
        <v>2252</v>
      </c>
      <c r="B301" s="96" t="s">
        <v>2253</v>
      </c>
      <c r="C301" s="96">
        <v>6</v>
      </c>
      <c r="D301" s="93"/>
    </row>
    <row r="302" spans="1:4" ht="15.5" x14ac:dyDescent="0.35">
      <c r="A302" s="95" t="s">
        <v>2254</v>
      </c>
      <c r="B302" s="96" t="s">
        <v>2255</v>
      </c>
      <c r="C302" s="96">
        <v>5</v>
      </c>
      <c r="D302" s="93"/>
    </row>
    <row r="303" spans="1:4" ht="15.5" x14ac:dyDescent="0.35">
      <c r="A303" s="95" t="s">
        <v>2256</v>
      </c>
      <c r="B303" s="96" t="s">
        <v>2257</v>
      </c>
      <c r="C303" s="96">
        <v>5</v>
      </c>
      <c r="D303" s="93"/>
    </row>
    <row r="304" spans="1:4" ht="15.5" x14ac:dyDescent="0.35">
      <c r="A304" s="95" t="s">
        <v>2258</v>
      </c>
      <c r="B304" s="96" t="s">
        <v>2259</v>
      </c>
      <c r="C304" s="96">
        <v>6</v>
      </c>
      <c r="D304" s="93"/>
    </row>
    <row r="305" spans="1:4" ht="15.5" x14ac:dyDescent="0.35">
      <c r="A305" s="95" t="s">
        <v>2260</v>
      </c>
      <c r="B305" s="96" t="s">
        <v>2261</v>
      </c>
      <c r="C305" s="96">
        <v>5</v>
      </c>
      <c r="D305" s="93"/>
    </row>
    <row r="306" spans="1:4" ht="15.5" x14ac:dyDescent="0.35">
      <c r="A306" s="95" t="s">
        <v>2262</v>
      </c>
      <c r="B306" s="96" t="s">
        <v>2263</v>
      </c>
      <c r="C306" s="96">
        <v>5</v>
      </c>
      <c r="D306" s="93"/>
    </row>
    <row r="307" spans="1:4" ht="15.5" x14ac:dyDescent="0.35">
      <c r="A307" s="95" t="s">
        <v>2264</v>
      </c>
      <c r="B307" s="96" t="s">
        <v>1723</v>
      </c>
      <c r="C307" s="96">
        <v>2</v>
      </c>
      <c r="D307" s="93"/>
    </row>
    <row r="308" spans="1:4" ht="15.5" x14ac:dyDescent="0.35">
      <c r="A308" s="95" t="s">
        <v>2265</v>
      </c>
      <c r="B308" s="96" t="s">
        <v>2266</v>
      </c>
      <c r="C308" s="96">
        <v>1</v>
      </c>
      <c r="D308" s="93"/>
    </row>
    <row r="309" spans="1:4" ht="15.5" x14ac:dyDescent="0.35">
      <c r="A309" s="95" t="s">
        <v>2267</v>
      </c>
      <c r="B309" s="96" t="s">
        <v>2268</v>
      </c>
      <c r="C309" s="96">
        <v>4</v>
      </c>
      <c r="D309" s="93"/>
    </row>
    <row r="310" spans="1:4" ht="15.5" x14ac:dyDescent="0.35">
      <c r="A310" s="95" t="s">
        <v>2269</v>
      </c>
      <c r="B310" s="96" t="s">
        <v>2270</v>
      </c>
      <c r="C310" s="96">
        <v>5</v>
      </c>
      <c r="D310" s="93"/>
    </row>
    <row r="311" spans="1:4" ht="15.5" x14ac:dyDescent="0.35">
      <c r="A311" s="95" t="s">
        <v>2271</v>
      </c>
      <c r="B311" s="96" t="s">
        <v>2272</v>
      </c>
      <c r="C311" s="96">
        <v>3</v>
      </c>
      <c r="D311" s="93"/>
    </row>
    <row r="312" spans="1:4" ht="15.5" x14ac:dyDescent="0.35">
      <c r="A312" s="95" t="s">
        <v>2273</v>
      </c>
      <c r="B312" s="96" t="s">
        <v>2274</v>
      </c>
      <c r="C312" s="96">
        <v>6</v>
      </c>
      <c r="D312" s="93"/>
    </row>
    <row r="313" spans="1:4" ht="15.5" x14ac:dyDescent="0.35">
      <c r="A313" s="95" t="s">
        <v>2275</v>
      </c>
      <c r="B313" s="96" t="s">
        <v>2276</v>
      </c>
      <c r="C313" s="96">
        <v>4</v>
      </c>
      <c r="D313" s="93"/>
    </row>
    <row r="314" spans="1:4" ht="15.5" x14ac:dyDescent="0.35">
      <c r="A314" s="95" t="s">
        <v>2277</v>
      </c>
      <c r="B314" s="96" t="s">
        <v>2278</v>
      </c>
      <c r="C314" s="96">
        <v>5</v>
      </c>
      <c r="D314" s="93"/>
    </row>
    <row r="315" spans="1:4" ht="15.5" x14ac:dyDescent="0.35">
      <c r="A315" s="95" t="s">
        <v>2279</v>
      </c>
      <c r="B315" s="96" t="s">
        <v>2280</v>
      </c>
      <c r="C315" s="96">
        <v>4</v>
      </c>
      <c r="D315" s="93"/>
    </row>
    <row r="316" spans="1:4" ht="15.5" x14ac:dyDescent="0.35">
      <c r="A316" s="95" t="s">
        <v>2281</v>
      </c>
      <c r="B316" s="96" t="s">
        <v>2282</v>
      </c>
      <c r="C316" s="96">
        <v>6</v>
      </c>
      <c r="D316" s="93"/>
    </row>
    <row r="317" spans="1:4" ht="15.5" x14ac:dyDescent="0.35">
      <c r="A317" s="95" t="s">
        <v>2283</v>
      </c>
      <c r="B317" s="96" t="s">
        <v>2284</v>
      </c>
      <c r="C317" s="96">
        <v>6</v>
      </c>
      <c r="D317" s="93"/>
    </row>
    <row r="318" spans="1:4" ht="15.5" x14ac:dyDescent="0.35">
      <c r="A318" s="95" t="s">
        <v>2285</v>
      </c>
      <c r="B318" s="96" t="s">
        <v>2286</v>
      </c>
      <c r="C318" s="96">
        <v>4</v>
      </c>
      <c r="D318" s="93"/>
    </row>
    <row r="319" spans="1:4" ht="15.5" x14ac:dyDescent="0.35">
      <c r="A319" s="95" t="s">
        <v>2287</v>
      </c>
      <c r="B319" s="96" t="s">
        <v>2288</v>
      </c>
      <c r="C319" s="96">
        <v>6</v>
      </c>
      <c r="D319" s="93"/>
    </row>
    <row r="320" spans="1:4" ht="15.5" x14ac:dyDescent="0.35">
      <c r="A320" s="95" t="s">
        <v>2289</v>
      </c>
      <c r="B320" s="96" t="s">
        <v>2290</v>
      </c>
      <c r="C320" s="96">
        <v>3</v>
      </c>
      <c r="D320" s="93"/>
    </row>
    <row r="321" spans="1:4" ht="15.5" x14ac:dyDescent="0.35">
      <c r="A321" s="95" t="s">
        <v>2291</v>
      </c>
      <c r="B321" s="96" t="s">
        <v>2292</v>
      </c>
      <c r="C321" s="96">
        <v>5</v>
      </c>
      <c r="D321" s="93"/>
    </row>
    <row r="322" spans="1:4" ht="15.5" x14ac:dyDescent="0.35">
      <c r="A322" s="95" t="s">
        <v>2293</v>
      </c>
      <c r="B322" s="96" t="s">
        <v>2294</v>
      </c>
      <c r="C322" s="96">
        <v>4</v>
      </c>
      <c r="D322" s="93"/>
    </row>
    <row r="323" spans="1:4" ht="15.5" x14ac:dyDescent="0.35">
      <c r="A323" s="95" t="s">
        <v>2295</v>
      </c>
      <c r="B323" s="96" t="s">
        <v>2296</v>
      </c>
      <c r="C323" s="96">
        <v>3</v>
      </c>
      <c r="D323" s="93"/>
    </row>
    <row r="324" spans="1:4" ht="15.5" x14ac:dyDescent="0.35">
      <c r="A324" s="95" t="s">
        <v>2297</v>
      </c>
      <c r="B324" s="96" t="s">
        <v>2298</v>
      </c>
      <c r="C324" s="96">
        <v>4</v>
      </c>
      <c r="D324" s="93"/>
    </row>
    <row r="325" spans="1:4" ht="15.5" x14ac:dyDescent="0.35">
      <c r="A325" s="95" t="s">
        <v>2299</v>
      </c>
      <c r="B325" s="96" t="s">
        <v>2300</v>
      </c>
      <c r="C325" s="96">
        <v>5</v>
      </c>
      <c r="D325" s="93"/>
    </row>
    <row r="326" spans="1:4" ht="15.5" x14ac:dyDescent="0.35">
      <c r="A326" s="95" t="s">
        <v>2301</v>
      </c>
      <c r="B326" s="96" t="s">
        <v>2302</v>
      </c>
      <c r="C326" s="96">
        <v>4</v>
      </c>
      <c r="D326" s="93"/>
    </row>
    <row r="327" spans="1:4" ht="15.5" x14ac:dyDescent="0.35">
      <c r="A327" s="95" t="s">
        <v>2303</v>
      </c>
      <c r="B327" s="96" t="s">
        <v>2304</v>
      </c>
      <c r="C327" s="96">
        <v>5</v>
      </c>
      <c r="D327" s="93"/>
    </row>
    <row r="328" spans="1:4" ht="15.5" x14ac:dyDescent="0.35">
      <c r="A328" s="95" t="s">
        <v>2305</v>
      </c>
      <c r="B328" s="96" t="s">
        <v>2306</v>
      </c>
      <c r="C328" s="96">
        <v>4</v>
      </c>
      <c r="D328" s="93"/>
    </row>
    <row r="329" spans="1:4" ht="15.5" x14ac:dyDescent="0.35">
      <c r="A329" s="95" t="s">
        <v>2307</v>
      </c>
      <c r="B329" s="96" t="s">
        <v>2308</v>
      </c>
      <c r="C329" s="96">
        <v>4</v>
      </c>
      <c r="D329" s="93"/>
    </row>
    <row r="330" spans="1:4" ht="15.5" x14ac:dyDescent="0.35">
      <c r="A330" s="95" t="s">
        <v>2309</v>
      </c>
      <c r="B330" s="96" t="s">
        <v>2310</v>
      </c>
      <c r="C330" s="96">
        <v>5</v>
      </c>
      <c r="D330" s="93"/>
    </row>
    <row r="331" spans="1:4" ht="31" x14ac:dyDescent="0.35">
      <c r="A331" s="95" t="s">
        <v>2311</v>
      </c>
      <c r="B331" s="96" t="s">
        <v>2312</v>
      </c>
      <c r="C331" s="96">
        <v>6</v>
      </c>
      <c r="D331" s="93"/>
    </row>
    <row r="332" spans="1:4" ht="15.5" x14ac:dyDescent="0.35">
      <c r="A332" s="95" t="s">
        <v>2313</v>
      </c>
      <c r="B332" s="96" t="s">
        <v>2314</v>
      </c>
      <c r="C332" s="96">
        <v>5</v>
      </c>
      <c r="D332" s="93"/>
    </row>
    <row r="333" spans="1:4" ht="15.5" x14ac:dyDescent="0.35">
      <c r="A333" s="95" t="s">
        <v>2315</v>
      </c>
      <c r="B333" s="96" t="s">
        <v>2316</v>
      </c>
      <c r="C333" s="96">
        <v>5</v>
      </c>
      <c r="D333" s="93"/>
    </row>
    <row r="334" spans="1:4" ht="15.5" x14ac:dyDescent="0.35">
      <c r="A334" s="95" t="s">
        <v>2317</v>
      </c>
      <c r="B334" s="96" t="s">
        <v>2318</v>
      </c>
      <c r="C334" s="96">
        <v>6</v>
      </c>
      <c r="D334" s="93"/>
    </row>
    <row r="335" spans="1:4" ht="15.5" x14ac:dyDescent="0.35">
      <c r="A335" s="95" t="s">
        <v>2319</v>
      </c>
      <c r="B335" s="96" t="s">
        <v>2320</v>
      </c>
      <c r="C335" s="96">
        <v>5</v>
      </c>
      <c r="D335" s="93"/>
    </row>
    <row r="336" spans="1:4" ht="15.5" x14ac:dyDescent="0.35">
      <c r="A336" s="95" t="s">
        <v>2321</v>
      </c>
      <c r="B336" s="96" t="s">
        <v>2322</v>
      </c>
      <c r="C336" s="96">
        <v>5</v>
      </c>
      <c r="D336" s="93"/>
    </row>
    <row r="337" spans="1:4" ht="15.5" x14ac:dyDescent="0.35">
      <c r="A337" s="95" t="s">
        <v>2323</v>
      </c>
      <c r="B337" s="96" t="s">
        <v>2324</v>
      </c>
      <c r="C337" s="96">
        <v>6</v>
      </c>
      <c r="D337" s="93"/>
    </row>
    <row r="338" spans="1:4" ht="15.5" x14ac:dyDescent="0.35">
      <c r="A338" s="95" t="s">
        <v>2325</v>
      </c>
      <c r="B338" s="96" t="s">
        <v>2326</v>
      </c>
      <c r="C338" s="96">
        <v>6</v>
      </c>
      <c r="D338" s="93"/>
    </row>
    <row r="339" spans="1:4" ht="15.5" x14ac:dyDescent="0.35">
      <c r="A339" s="95" t="s">
        <v>169</v>
      </c>
      <c r="B339" s="96" t="s">
        <v>2327</v>
      </c>
      <c r="C339" s="96">
        <v>6</v>
      </c>
      <c r="D339" s="93"/>
    </row>
    <row r="340" spans="1:4" ht="15.5" x14ac:dyDescent="0.35">
      <c r="A340" s="95" t="s">
        <v>2328</v>
      </c>
      <c r="B340" s="96" t="s">
        <v>2329</v>
      </c>
      <c r="C340" s="96">
        <v>6</v>
      </c>
      <c r="D340" s="93"/>
    </row>
    <row r="341" spans="1:4" ht="15.5" x14ac:dyDescent="0.35">
      <c r="A341" s="95" t="s">
        <v>2330</v>
      </c>
      <c r="B341" s="96" t="s">
        <v>2331</v>
      </c>
      <c r="C341" s="96">
        <v>6</v>
      </c>
      <c r="D341" s="93"/>
    </row>
    <row r="342" spans="1:4" ht="15.5" x14ac:dyDescent="0.35">
      <c r="A342" s="95" t="s">
        <v>2332</v>
      </c>
      <c r="B342" s="96" t="s">
        <v>2333</v>
      </c>
      <c r="C342" s="96">
        <v>5</v>
      </c>
      <c r="D342" s="93"/>
    </row>
    <row r="343" spans="1:4" ht="15.5" x14ac:dyDescent="0.35">
      <c r="A343" s="95" t="s">
        <v>1348</v>
      </c>
      <c r="B343" s="96" t="s">
        <v>2334</v>
      </c>
      <c r="C343" s="96">
        <v>6</v>
      </c>
      <c r="D343" s="93"/>
    </row>
    <row r="344" spans="1:4" ht="15.5" x14ac:dyDescent="0.35">
      <c r="A344" s="95" t="s">
        <v>2335</v>
      </c>
      <c r="B344" s="96" t="s">
        <v>2336</v>
      </c>
      <c r="C344" s="96">
        <v>5</v>
      </c>
      <c r="D344" s="93"/>
    </row>
    <row r="345" spans="1:4" ht="15.5" x14ac:dyDescent="0.35">
      <c r="A345" s="95" t="s">
        <v>2337</v>
      </c>
      <c r="B345" s="96" t="s">
        <v>2338</v>
      </c>
      <c r="C345" s="96">
        <v>6</v>
      </c>
      <c r="D345" s="93"/>
    </row>
    <row r="346" spans="1:4" ht="15.5" x14ac:dyDescent="0.35">
      <c r="A346" s="95" t="s">
        <v>2339</v>
      </c>
      <c r="B346" s="96" t="s">
        <v>2340</v>
      </c>
      <c r="C346" s="96">
        <v>6</v>
      </c>
      <c r="D346" s="93"/>
    </row>
    <row r="347" spans="1:4" ht="15.5" x14ac:dyDescent="0.35">
      <c r="A347" s="95" t="s">
        <v>2341</v>
      </c>
      <c r="B347" s="96" t="s">
        <v>2342</v>
      </c>
      <c r="C347" s="96">
        <v>4</v>
      </c>
      <c r="D347" s="93"/>
    </row>
    <row r="348" spans="1:4" ht="15.5" x14ac:dyDescent="0.35">
      <c r="A348" s="95" t="s">
        <v>2343</v>
      </c>
      <c r="B348" s="96" t="s">
        <v>2344</v>
      </c>
      <c r="C348" s="96">
        <v>5</v>
      </c>
      <c r="D348" s="93"/>
    </row>
    <row r="349" spans="1:4" ht="15.5" x14ac:dyDescent="0.35">
      <c r="A349" s="95" t="s">
        <v>1484</v>
      </c>
      <c r="B349" s="96" t="s">
        <v>2345</v>
      </c>
      <c r="C349" s="96">
        <v>4</v>
      </c>
      <c r="D349" s="93"/>
    </row>
    <row r="350" spans="1:4" ht="15.5" x14ac:dyDescent="0.35">
      <c r="A350" s="95" t="s">
        <v>2346</v>
      </c>
      <c r="B350" s="96" t="s">
        <v>2347</v>
      </c>
      <c r="C350" s="96">
        <v>3</v>
      </c>
      <c r="D350" s="93"/>
    </row>
    <row r="351" spans="1:4" ht="15.5" x14ac:dyDescent="0.35">
      <c r="A351" s="95" t="s">
        <v>2348</v>
      </c>
      <c r="B351" s="96" t="s">
        <v>2349</v>
      </c>
      <c r="C351" s="96">
        <v>2</v>
      </c>
      <c r="D351" s="93"/>
    </row>
    <row r="352" spans="1:4" ht="15.5" x14ac:dyDescent="0.35">
      <c r="A352" s="95" t="s">
        <v>2350</v>
      </c>
      <c r="B352" s="96" t="s">
        <v>2351</v>
      </c>
      <c r="C352" s="96">
        <v>3</v>
      </c>
      <c r="D352" s="93"/>
    </row>
    <row r="353" spans="1:4" ht="15.5" x14ac:dyDescent="0.35">
      <c r="A353" s="95" t="s">
        <v>2352</v>
      </c>
      <c r="B353" s="96" t="s">
        <v>1723</v>
      </c>
      <c r="C353" s="96">
        <v>2</v>
      </c>
      <c r="D353" s="93"/>
    </row>
    <row r="354" spans="1:4" ht="15.5" x14ac:dyDescent="0.35">
      <c r="A354" s="95" t="s">
        <v>2353</v>
      </c>
      <c r="B354" s="96" t="s">
        <v>2354</v>
      </c>
      <c r="C354" s="96">
        <v>7</v>
      </c>
      <c r="D354" s="93"/>
    </row>
    <row r="355" spans="1:4" ht="15.5" x14ac:dyDescent="0.35">
      <c r="A355" s="95" t="s">
        <v>2355</v>
      </c>
      <c r="B355" s="96" t="s">
        <v>2356</v>
      </c>
      <c r="C355" s="96">
        <v>6</v>
      </c>
      <c r="D355" s="93"/>
    </row>
    <row r="356" spans="1:4" ht="15.5" x14ac:dyDescent="0.35">
      <c r="A356" s="95" t="s">
        <v>2357</v>
      </c>
      <c r="B356" s="96" t="s">
        <v>2358</v>
      </c>
      <c r="C356" s="96">
        <v>7</v>
      </c>
      <c r="D356" s="93"/>
    </row>
    <row r="357" spans="1:4" ht="15.5" x14ac:dyDescent="0.35">
      <c r="A357" s="95" t="s">
        <v>1247</v>
      </c>
      <c r="B357" s="96" t="s">
        <v>2359</v>
      </c>
      <c r="C357" s="96">
        <v>5</v>
      </c>
      <c r="D357" s="93"/>
    </row>
    <row r="358" spans="1:4" ht="15.5" x14ac:dyDescent="0.35">
      <c r="A358" s="95" t="s">
        <v>2360</v>
      </c>
      <c r="B358" s="96" t="s">
        <v>2361</v>
      </c>
      <c r="C358" s="96">
        <v>5</v>
      </c>
      <c r="D358" s="93"/>
    </row>
    <row r="359" spans="1:4" ht="15.5" x14ac:dyDescent="0.35">
      <c r="A359" s="95" t="s">
        <v>2362</v>
      </c>
      <c r="B359" s="96" t="s">
        <v>2363</v>
      </c>
      <c r="C359" s="96">
        <v>6</v>
      </c>
      <c r="D359" s="93"/>
    </row>
    <row r="360" spans="1:4" ht="15.5" x14ac:dyDescent="0.35">
      <c r="A360" s="95" t="s">
        <v>1240</v>
      </c>
      <c r="B360" s="96" t="s">
        <v>2364</v>
      </c>
      <c r="C360" s="96">
        <v>5</v>
      </c>
      <c r="D360" s="93"/>
    </row>
    <row r="361" spans="1:4" ht="15.5" x14ac:dyDescent="0.35">
      <c r="A361" s="95" t="s">
        <v>2365</v>
      </c>
      <c r="B361" s="96" t="s">
        <v>2366</v>
      </c>
      <c r="C361" s="96">
        <v>4</v>
      </c>
      <c r="D361" s="93"/>
    </row>
    <row r="362" spans="1:4" ht="15.5" x14ac:dyDescent="0.35">
      <c r="A362" s="95" t="s">
        <v>2367</v>
      </c>
      <c r="B362" s="96" t="s">
        <v>2368</v>
      </c>
      <c r="C362" s="96">
        <v>2</v>
      </c>
      <c r="D362" s="93"/>
    </row>
    <row r="363" spans="1:4" ht="15.5" x14ac:dyDescent="0.35">
      <c r="A363" s="95" t="s">
        <v>2369</v>
      </c>
      <c r="B363" s="96" t="s">
        <v>2370</v>
      </c>
      <c r="C363" s="96">
        <v>4</v>
      </c>
      <c r="D363" s="93"/>
    </row>
    <row r="364" spans="1:4" ht="15.5" x14ac:dyDescent="0.35">
      <c r="A364" s="95" t="s">
        <v>2371</v>
      </c>
      <c r="B364" s="96" t="s">
        <v>2372</v>
      </c>
      <c r="C364" s="96">
        <v>4</v>
      </c>
      <c r="D364" s="93"/>
    </row>
    <row r="365" spans="1:4" ht="15.5" x14ac:dyDescent="0.35">
      <c r="A365" s="95" t="s">
        <v>1476</v>
      </c>
      <c r="B365" s="96" t="s">
        <v>2373</v>
      </c>
      <c r="C365" s="96">
        <v>5</v>
      </c>
      <c r="D365" s="93"/>
    </row>
    <row r="366" spans="1:4" ht="15.5" x14ac:dyDescent="0.35">
      <c r="A366" s="95" t="s">
        <v>2374</v>
      </c>
      <c r="B366" s="96" t="s">
        <v>2375</v>
      </c>
      <c r="C366" s="96">
        <v>2</v>
      </c>
      <c r="D366" s="93"/>
    </row>
    <row r="367" spans="1:4" ht="15.5" x14ac:dyDescent="0.35">
      <c r="A367" s="95" t="s">
        <v>2376</v>
      </c>
      <c r="B367" s="96" t="s">
        <v>2377</v>
      </c>
      <c r="C367" s="96">
        <v>4</v>
      </c>
      <c r="D367" s="93"/>
    </row>
    <row r="368" spans="1:4" ht="15.5" x14ac:dyDescent="0.35">
      <c r="A368" s="95" t="s">
        <v>2378</v>
      </c>
      <c r="B368" s="96" t="s">
        <v>2379</v>
      </c>
      <c r="C368" s="96">
        <v>4</v>
      </c>
      <c r="D368" s="93"/>
    </row>
    <row r="369" spans="1:4" ht="15.5" x14ac:dyDescent="0.35">
      <c r="A369" s="95" t="s">
        <v>2380</v>
      </c>
      <c r="B369" s="96" t="s">
        <v>2381</v>
      </c>
      <c r="C369" s="96">
        <v>5</v>
      </c>
      <c r="D369" s="93"/>
    </row>
    <row r="370" spans="1:4" ht="15.5" x14ac:dyDescent="0.35">
      <c r="A370" s="95" t="s">
        <v>2382</v>
      </c>
      <c r="B370" s="96" t="s">
        <v>2383</v>
      </c>
      <c r="C370" s="96">
        <v>8</v>
      </c>
      <c r="D370" s="93"/>
    </row>
    <row r="371" spans="1:4" ht="15.5" x14ac:dyDescent="0.35">
      <c r="A371" s="95" t="s">
        <v>2384</v>
      </c>
      <c r="B371" s="96" t="s">
        <v>2385</v>
      </c>
      <c r="C371" s="96">
        <v>3</v>
      </c>
      <c r="D371" s="93"/>
    </row>
    <row r="372" spans="1:4" ht="15.5" x14ac:dyDescent="0.35">
      <c r="A372" s="95" t="s">
        <v>2386</v>
      </c>
      <c r="B372" s="96" t="s">
        <v>2387</v>
      </c>
      <c r="C372" s="96">
        <v>4</v>
      </c>
      <c r="D372" s="93"/>
    </row>
    <row r="373" spans="1:4" ht="15.5" x14ac:dyDescent="0.35">
      <c r="A373" s="95" t="s">
        <v>2388</v>
      </c>
      <c r="B373" s="96" t="s">
        <v>2389</v>
      </c>
      <c r="C373" s="96">
        <v>4</v>
      </c>
      <c r="D373" s="93"/>
    </row>
    <row r="374" spans="1:4" ht="31" x14ac:dyDescent="0.35">
      <c r="A374" s="95" t="s">
        <v>2390</v>
      </c>
      <c r="B374" s="96" t="s">
        <v>2391</v>
      </c>
      <c r="C374" s="96">
        <v>4</v>
      </c>
      <c r="D374" s="93"/>
    </row>
    <row r="375" spans="1:4" ht="15.5" x14ac:dyDescent="0.35">
      <c r="A375" s="95" t="s">
        <v>2392</v>
      </c>
      <c r="B375" s="96" t="s">
        <v>2393</v>
      </c>
      <c r="C375" s="96">
        <v>5</v>
      </c>
      <c r="D375" s="93"/>
    </row>
    <row r="376" spans="1:4" ht="15.5" x14ac:dyDescent="0.35">
      <c r="A376" s="95" t="s">
        <v>2394</v>
      </c>
      <c r="B376" s="96" t="s">
        <v>2395</v>
      </c>
      <c r="C376" s="96">
        <v>5</v>
      </c>
      <c r="D376" s="93"/>
    </row>
    <row r="377" spans="1:4" ht="15.5" x14ac:dyDescent="0.35">
      <c r="A377" s="95" t="s">
        <v>2396</v>
      </c>
      <c r="B377" s="96" t="s">
        <v>2397</v>
      </c>
      <c r="C377" s="96">
        <v>5</v>
      </c>
      <c r="D377" s="93"/>
    </row>
    <row r="378" spans="1:4" ht="15.5" x14ac:dyDescent="0.35">
      <c r="A378" s="95" t="s">
        <v>2398</v>
      </c>
      <c r="B378" s="96" t="s">
        <v>2399</v>
      </c>
      <c r="C378" s="96">
        <v>4</v>
      </c>
      <c r="D378" s="93"/>
    </row>
    <row r="379" spans="1:4" ht="15.5" x14ac:dyDescent="0.35">
      <c r="A379" s="95" t="s">
        <v>2400</v>
      </c>
      <c r="B379" s="96" t="s">
        <v>2401</v>
      </c>
      <c r="C379" s="96">
        <v>6</v>
      </c>
      <c r="D379" s="93"/>
    </row>
    <row r="380" spans="1:4" ht="15.5" x14ac:dyDescent="0.35">
      <c r="A380" s="95" t="s">
        <v>2402</v>
      </c>
      <c r="B380" s="96" t="s">
        <v>2403</v>
      </c>
      <c r="C380" s="96">
        <v>4</v>
      </c>
      <c r="D380" s="93"/>
    </row>
    <row r="381" spans="1:4" ht="15.5" x14ac:dyDescent="0.35">
      <c r="A381" s="95" t="s">
        <v>2404</v>
      </c>
      <c r="B381" s="96" t="s">
        <v>1723</v>
      </c>
      <c r="C381" s="96">
        <v>2</v>
      </c>
      <c r="D381" s="93"/>
    </row>
    <row r="382" spans="1:4" ht="15.5" x14ac:dyDescent="0.35">
      <c r="A382" s="95" t="s">
        <v>2405</v>
      </c>
      <c r="B382" s="96" t="s">
        <v>2406</v>
      </c>
      <c r="C382" s="96">
        <v>4</v>
      </c>
      <c r="D382" s="93"/>
    </row>
    <row r="383" spans="1:4" ht="15.5" x14ac:dyDescent="0.35">
      <c r="A383" s="95" t="s">
        <v>2407</v>
      </c>
      <c r="B383" s="96" t="s">
        <v>2408</v>
      </c>
      <c r="C383" s="96">
        <v>1</v>
      </c>
      <c r="D383" s="93"/>
    </row>
    <row r="384" spans="1:4" ht="15.5" x14ac:dyDescent="0.35">
      <c r="A384" s="95" t="s">
        <v>2409</v>
      </c>
      <c r="B384" s="96" t="s">
        <v>2410</v>
      </c>
      <c r="C384" s="96">
        <v>4</v>
      </c>
      <c r="D384" s="93"/>
    </row>
    <row r="385" spans="1:4" ht="15.5" x14ac:dyDescent="0.35">
      <c r="A385" s="95" t="s">
        <v>2411</v>
      </c>
      <c r="B385" s="96" t="s">
        <v>2412</v>
      </c>
      <c r="C385" s="96">
        <v>3</v>
      </c>
      <c r="D385" s="93"/>
    </row>
    <row r="386" spans="1:4" ht="15.5" x14ac:dyDescent="0.35">
      <c r="A386" s="95" t="s">
        <v>2413</v>
      </c>
      <c r="B386" s="96" t="s">
        <v>2414</v>
      </c>
      <c r="C386" s="96">
        <v>5</v>
      </c>
      <c r="D386" s="93"/>
    </row>
    <row r="387" spans="1:4" ht="15.5" x14ac:dyDescent="0.35">
      <c r="A387" s="95" t="s">
        <v>2415</v>
      </c>
      <c r="B387" s="96" t="s">
        <v>2416</v>
      </c>
      <c r="C387" s="96">
        <v>4</v>
      </c>
      <c r="D387" s="93"/>
    </row>
    <row r="388" spans="1:4" ht="15.5" x14ac:dyDescent="0.35">
      <c r="A388" s="95" t="s">
        <v>2417</v>
      </c>
      <c r="B388" s="96" t="s">
        <v>2418</v>
      </c>
      <c r="C388" s="96">
        <v>4</v>
      </c>
      <c r="D388" s="93"/>
    </row>
    <row r="389" spans="1:4" ht="15.5" x14ac:dyDescent="0.35">
      <c r="A389" s="95" t="s">
        <v>2419</v>
      </c>
      <c r="B389" s="96" t="s">
        <v>2420</v>
      </c>
      <c r="C389" s="96">
        <v>5</v>
      </c>
      <c r="D389" s="93"/>
    </row>
    <row r="390" spans="1:4" ht="15.5" x14ac:dyDescent="0.35">
      <c r="A390" s="95" t="s">
        <v>2421</v>
      </c>
      <c r="B390" s="96" t="s">
        <v>2422</v>
      </c>
      <c r="C390" s="96">
        <v>1</v>
      </c>
      <c r="D390" s="93"/>
    </row>
    <row r="391" spans="1:4" ht="15.5" x14ac:dyDescent="0.35">
      <c r="A391" s="95" t="s">
        <v>2423</v>
      </c>
      <c r="B391" s="96" t="s">
        <v>2424</v>
      </c>
      <c r="C391" s="96">
        <v>1</v>
      </c>
      <c r="D391" s="93"/>
    </row>
    <row r="392" spans="1:4" ht="15.5" x14ac:dyDescent="0.35">
      <c r="A392" s="95" t="s">
        <v>2425</v>
      </c>
      <c r="B392" s="96" t="s">
        <v>1723</v>
      </c>
      <c r="C392" s="96">
        <v>2</v>
      </c>
      <c r="D392" s="93"/>
    </row>
    <row r="393" spans="1:4" ht="15.5" x14ac:dyDescent="0.35">
      <c r="A393" s="95" t="s">
        <v>2426</v>
      </c>
      <c r="B393" s="96" t="s">
        <v>2427</v>
      </c>
      <c r="C393" s="96">
        <v>1</v>
      </c>
      <c r="D393" s="93"/>
    </row>
    <row r="394" spans="1:4" ht="15.5" x14ac:dyDescent="0.35">
      <c r="A394" s="95" t="s">
        <v>2428</v>
      </c>
      <c r="B394" s="96" t="s">
        <v>2429</v>
      </c>
      <c r="C394" s="96">
        <v>1</v>
      </c>
      <c r="D394" s="93"/>
    </row>
    <row r="395" spans="1:4" ht="15.5" x14ac:dyDescent="0.35">
      <c r="A395" s="95" t="s">
        <v>2430</v>
      </c>
      <c r="B395" s="96" t="s">
        <v>2431</v>
      </c>
      <c r="C395" s="96">
        <v>1</v>
      </c>
      <c r="D395" s="93"/>
    </row>
    <row r="396" spans="1:4" ht="15.5" x14ac:dyDescent="0.35">
      <c r="A396" s="95" t="s">
        <v>2432</v>
      </c>
      <c r="B396" s="96" t="s">
        <v>2433</v>
      </c>
      <c r="C396" s="96">
        <v>1</v>
      </c>
      <c r="D396" s="93"/>
    </row>
    <row r="397" spans="1:4" ht="15.5" x14ac:dyDescent="0.35">
      <c r="A397" s="95" t="s">
        <v>2434</v>
      </c>
      <c r="B397" s="96" t="s">
        <v>2435</v>
      </c>
      <c r="C397" s="96">
        <v>1</v>
      </c>
      <c r="D397" s="93"/>
    </row>
    <row r="398" spans="1:4" ht="15.5" x14ac:dyDescent="0.35">
      <c r="A398" s="95" t="s">
        <v>2436</v>
      </c>
      <c r="B398" s="96" t="s">
        <v>2437</v>
      </c>
      <c r="C398" s="96">
        <v>1</v>
      </c>
      <c r="D398" s="93"/>
    </row>
    <row r="399" spans="1:4" ht="15.5" x14ac:dyDescent="0.35">
      <c r="A399" s="95" t="s">
        <v>2438</v>
      </c>
      <c r="B399" s="96" t="s">
        <v>2439</v>
      </c>
      <c r="C399" s="96">
        <v>1</v>
      </c>
      <c r="D399" s="93"/>
    </row>
    <row r="400" spans="1:4" ht="15.5" x14ac:dyDescent="0.35">
      <c r="A400" s="95" t="s">
        <v>2440</v>
      </c>
      <c r="B400" s="96" t="s">
        <v>2441</v>
      </c>
      <c r="C400" s="96">
        <v>1</v>
      </c>
      <c r="D400" s="93"/>
    </row>
    <row r="401" spans="1:4" ht="15.5" x14ac:dyDescent="0.35">
      <c r="A401" s="95" t="s">
        <v>2442</v>
      </c>
      <c r="B401" s="96" t="s">
        <v>2443</v>
      </c>
      <c r="C401" s="96">
        <v>1</v>
      </c>
      <c r="D401" s="93"/>
    </row>
    <row r="402" spans="1:4" ht="15.5" x14ac:dyDescent="0.35">
      <c r="A402" s="95" t="s">
        <v>2444</v>
      </c>
      <c r="B402" s="96" t="s">
        <v>2445</v>
      </c>
      <c r="C402" s="96">
        <v>1</v>
      </c>
      <c r="D402" s="93"/>
    </row>
    <row r="403" spans="1:4" ht="15.5" x14ac:dyDescent="0.35">
      <c r="A403" s="95" t="s">
        <v>2446</v>
      </c>
      <c r="B403" s="96" t="s">
        <v>2447</v>
      </c>
      <c r="C403" s="96">
        <v>1</v>
      </c>
      <c r="D403" s="93"/>
    </row>
    <row r="404" spans="1:4" ht="15.5" x14ac:dyDescent="0.35">
      <c r="A404" s="95" t="s">
        <v>2448</v>
      </c>
      <c r="B404" s="96" t="s">
        <v>2449</v>
      </c>
      <c r="C404" s="96">
        <v>1</v>
      </c>
      <c r="D404" s="93"/>
    </row>
    <row r="405" spans="1:4" ht="15.5" x14ac:dyDescent="0.35">
      <c r="A405" s="95" t="s">
        <v>2450</v>
      </c>
      <c r="B405" s="96" t="s">
        <v>2451</v>
      </c>
      <c r="C405" s="96">
        <v>1</v>
      </c>
      <c r="D405" s="93"/>
    </row>
    <row r="406" spans="1:4" ht="15.5" x14ac:dyDescent="0.35">
      <c r="A406" s="95" t="s">
        <v>2452</v>
      </c>
      <c r="B406" s="96" t="s">
        <v>2453</v>
      </c>
      <c r="C406" s="96">
        <v>1</v>
      </c>
      <c r="D406" s="93"/>
    </row>
    <row r="407" spans="1:4" ht="15.5" x14ac:dyDescent="0.35">
      <c r="A407" s="95" t="s">
        <v>2454</v>
      </c>
      <c r="B407" s="96" t="s">
        <v>2455</v>
      </c>
      <c r="C407" s="96">
        <v>1</v>
      </c>
      <c r="D407" s="93"/>
    </row>
    <row r="408" spans="1:4" ht="15.5" x14ac:dyDescent="0.35">
      <c r="A408" s="95" t="s">
        <v>2456</v>
      </c>
      <c r="B408" s="96" t="s">
        <v>2457</v>
      </c>
      <c r="C408" s="96">
        <v>1</v>
      </c>
      <c r="D408" s="93"/>
    </row>
    <row r="409" spans="1:4" ht="15.5" x14ac:dyDescent="0.35">
      <c r="A409" s="95" t="s">
        <v>2458</v>
      </c>
      <c r="B409" s="96" t="s">
        <v>2459</v>
      </c>
      <c r="C409" s="96">
        <v>1</v>
      </c>
      <c r="D409" s="93"/>
    </row>
    <row r="410" spans="1:4" ht="15.5" x14ac:dyDescent="0.35">
      <c r="A410" s="95" t="s">
        <v>2460</v>
      </c>
      <c r="B410" s="96" t="s">
        <v>2461</v>
      </c>
      <c r="C410" s="96">
        <v>1</v>
      </c>
      <c r="D410" s="93"/>
    </row>
    <row r="411" spans="1:4" ht="15.5" x14ac:dyDescent="0.35">
      <c r="A411" s="95" t="s">
        <v>2462</v>
      </c>
      <c r="B411" s="96" t="s">
        <v>2463</v>
      </c>
      <c r="C411" s="96">
        <v>1</v>
      </c>
      <c r="D411" s="93"/>
    </row>
    <row r="412" spans="1:4" ht="15.5" x14ac:dyDescent="0.35">
      <c r="A412" s="95" t="s">
        <v>2464</v>
      </c>
      <c r="B412" s="96" t="s">
        <v>2465</v>
      </c>
      <c r="C412" s="96">
        <v>1</v>
      </c>
      <c r="D412" s="93"/>
    </row>
    <row r="413" spans="1:4" ht="15.5" x14ac:dyDescent="0.35">
      <c r="A413" s="95" t="s">
        <v>2466</v>
      </c>
      <c r="B413" s="96" t="s">
        <v>2467</v>
      </c>
      <c r="C413" s="96">
        <v>1</v>
      </c>
      <c r="D413" s="93"/>
    </row>
    <row r="414" spans="1:4" ht="15.5" x14ac:dyDescent="0.35">
      <c r="A414" s="95" t="s">
        <v>2468</v>
      </c>
      <c r="B414" s="96" t="s">
        <v>2469</v>
      </c>
      <c r="C414" s="96">
        <v>1</v>
      </c>
      <c r="D414" s="93"/>
    </row>
    <row r="415" spans="1:4" ht="15.5" x14ac:dyDescent="0.35">
      <c r="A415" s="95" t="s">
        <v>2470</v>
      </c>
      <c r="B415" s="96" t="s">
        <v>2471</v>
      </c>
      <c r="C415" s="96">
        <v>1</v>
      </c>
      <c r="D415" s="93"/>
    </row>
    <row r="416" spans="1:4" ht="15.5" x14ac:dyDescent="0.35">
      <c r="A416" s="95" t="s">
        <v>2472</v>
      </c>
      <c r="B416" s="96" t="s">
        <v>2473</v>
      </c>
      <c r="C416" s="96">
        <v>1</v>
      </c>
      <c r="D416" s="93"/>
    </row>
    <row r="417" spans="1:4" ht="15.5" x14ac:dyDescent="0.35">
      <c r="A417" s="95" t="s">
        <v>2474</v>
      </c>
      <c r="B417" s="96" t="s">
        <v>2475</v>
      </c>
      <c r="C417" s="96">
        <v>1</v>
      </c>
      <c r="D417" s="93"/>
    </row>
    <row r="418" spans="1:4" ht="15.5" x14ac:dyDescent="0.35">
      <c r="A418" s="95" t="s">
        <v>2476</v>
      </c>
      <c r="B418" s="96" t="s">
        <v>2477</v>
      </c>
      <c r="C418" s="96">
        <v>1</v>
      </c>
      <c r="D418" s="93"/>
    </row>
    <row r="419" spans="1:4" ht="15.5" x14ac:dyDescent="0.35">
      <c r="A419" s="95" t="s">
        <v>2478</v>
      </c>
      <c r="B419" s="96" t="s">
        <v>2479</v>
      </c>
      <c r="C419" s="96">
        <v>1</v>
      </c>
      <c r="D419" s="93"/>
    </row>
    <row r="420" spans="1:4" ht="15.5" x14ac:dyDescent="0.35">
      <c r="A420" s="95" t="s">
        <v>2480</v>
      </c>
      <c r="B420" s="96" t="s">
        <v>2481</v>
      </c>
      <c r="C420" s="96">
        <v>1</v>
      </c>
      <c r="D420" s="93"/>
    </row>
    <row r="421" spans="1:4" ht="15.5" x14ac:dyDescent="0.35">
      <c r="A421" s="95" t="s">
        <v>2482</v>
      </c>
      <c r="B421" s="96" t="s">
        <v>2483</v>
      </c>
      <c r="C421" s="96">
        <v>1</v>
      </c>
      <c r="D421" s="93"/>
    </row>
    <row r="422" spans="1:4" ht="15.5" x14ac:dyDescent="0.35">
      <c r="A422" s="95" t="s">
        <v>2484</v>
      </c>
      <c r="B422" s="96" t="s">
        <v>2485</v>
      </c>
      <c r="C422" s="96">
        <v>1</v>
      </c>
      <c r="D422" s="93"/>
    </row>
    <row r="423" spans="1:4" ht="15.5" x14ac:dyDescent="0.35">
      <c r="A423" s="95" t="s">
        <v>2486</v>
      </c>
      <c r="B423" s="96" t="s">
        <v>2487</v>
      </c>
      <c r="C423" s="96">
        <v>1</v>
      </c>
      <c r="D423" s="93"/>
    </row>
    <row r="424" spans="1:4" ht="15.5" x14ac:dyDescent="0.35">
      <c r="A424" s="95" t="s">
        <v>2488</v>
      </c>
      <c r="B424" s="96" t="s">
        <v>2489</v>
      </c>
      <c r="C424" s="96">
        <v>1</v>
      </c>
      <c r="D424" s="93"/>
    </row>
    <row r="425" spans="1:4" ht="15.5" x14ac:dyDescent="0.35">
      <c r="A425" s="95" t="s">
        <v>2490</v>
      </c>
      <c r="B425" s="96" t="s">
        <v>2491</v>
      </c>
      <c r="C425" s="96">
        <v>1</v>
      </c>
      <c r="D425" s="93"/>
    </row>
    <row r="426" spans="1:4" ht="15.5" x14ac:dyDescent="0.35">
      <c r="A426" s="95" t="s">
        <v>2492</v>
      </c>
      <c r="B426" s="96" t="s">
        <v>2493</v>
      </c>
      <c r="C426" s="96">
        <v>1</v>
      </c>
      <c r="D426" s="93"/>
    </row>
    <row r="427" spans="1:4" ht="15.5" x14ac:dyDescent="0.35">
      <c r="A427" s="95" t="s">
        <v>2494</v>
      </c>
      <c r="B427" s="96" t="s">
        <v>2495</v>
      </c>
      <c r="C427" s="96">
        <v>1</v>
      </c>
      <c r="D427" s="93"/>
    </row>
    <row r="428" spans="1:4" ht="15.5" x14ac:dyDescent="0.35">
      <c r="A428" s="95" t="s">
        <v>2496</v>
      </c>
      <c r="B428" s="96" t="s">
        <v>2497</v>
      </c>
      <c r="C428" s="96">
        <v>1</v>
      </c>
      <c r="D428" s="93"/>
    </row>
    <row r="429" spans="1:4" ht="15.5" x14ac:dyDescent="0.35">
      <c r="A429" s="95" t="s">
        <v>2498</v>
      </c>
      <c r="B429" s="96" t="s">
        <v>2485</v>
      </c>
      <c r="C429" s="96">
        <v>1</v>
      </c>
      <c r="D429" s="93"/>
    </row>
    <row r="430" spans="1:4" ht="15.5" x14ac:dyDescent="0.35">
      <c r="A430" s="95" t="s">
        <v>2499</v>
      </c>
      <c r="B430" s="96" t="s">
        <v>2500</v>
      </c>
      <c r="C430" s="96">
        <v>1</v>
      </c>
      <c r="D430" s="93"/>
    </row>
    <row r="431" spans="1:4" ht="15.5" x14ac:dyDescent="0.35">
      <c r="A431" s="95" t="s">
        <v>2501</v>
      </c>
      <c r="B431" s="96" t="s">
        <v>2502</v>
      </c>
      <c r="C431" s="96">
        <v>1</v>
      </c>
      <c r="D431" s="93"/>
    </row>
    <row r="432" spans="1:4" ht="15.5" x14ac:dyDescent="0.35">
      <c r="A432" s="95" t="s">
        <v>2503</v>
      </c>
      <c r="B432" s="96" t="s">
        <v>2504</v>
      </c>
      <c r="C432" s="96">
        <v>1</v>
      </c>
      <c r="D432" s="93"/>
    </row>
    <row r="433" spans="1:4" ht="15.5" x14ac:dyDescent="0.35">
      <c r="A433" s="95" t="s">
        <v>2505</v>
      </c>
      <c r="B433" s="96" t="s">
        <v>2506</v>
      </c>
      <c r="C433" s="96">
        <v>1</v>
      </c>
      <c r="D433" s="93"/>
    </row>
    <row r="434" spans="1:4" ht="15.5" x14ac:dyDescent="0.35">
      <c r="A434" s="95" t="s">
        <v>2507</v>
      </c>
      <c r="B434" s="96" t="s">
        <v>2508</v>
      </c>
      <c r="C434" s="96">
        <v>1</v>
      </c>
      <c r="D434" s="93"/>
    </row>
    <row r="435" spans="1:4" ht="15.5" x14ac:dyDescent="0.35">
      <c r="A435" s="95" t="s">
        <v>2509</v>
      </c>
      <c r="B435" s="96" t="s">
        <v>2510</v>
      </c>
      <c r="C435" s="96">
        <v>1</v>
      </c>
      <c r="D435" s="93"/>
    </row>
    <row r="436" spans="1:4" ht="15.5" x14ac:dyDescent="0.35">
      <c r="A436" s="95" t="s">
        <v>2511</v>
      </c>
      <c r="B436" s="96" t="s">
        <v>2512</v>
      </c>
      <c r="C436" s="96">
        <v>1</v>
      </c>
      <c r="D436" s="93"/>
    </row>
    <row r="437" spans="1:4" ht="15.5" x14ac:dyDescent="0.35">
      <c r="A437" s="95" t="s">
        <v>2513</v>
      </c>
      <c r="B437" s="96" t="s">
        <v>2514</v>
      </c>
      <c r="C437" s="96">
        <v>1</v>
      </c>
      <c r="D437" s="93"/>
    </row>
    <row r="438" spans="1:4" ht="15.5" x14ac:dyDescent="0.35">
      <c r="A438" s="95" t="s">
        <v>2515</v>
      </c>
      <c r="B438" s="96" t="s">
        <v>2516</v>
      </c>
      <c r="C438" s="96">
        <v>1</v>
      </c>
      <c r="D438" s="93"/>
    </row>
    <row r="439" spans="1:4" ht="15.5" x14ac:dyDescent="0.35">
      <c r="A439" s="95" t="s">
        <v>2517</v>
      </c>
      <c r="B439" s="96" t="s">
        <v>2518</v>
      </c>
      <c r="C439" s="96">
        <v>1</v>
      </c>
      <c r="D439" s="93"/>
    </row>
    <row r="440" spans="1:4" ht="15.5" x14ac:dyDescent="0.35">
      <c r="A440" s="95" t="s">
        <v>2519</v>
      </c>
      <c r="B440" s="96" t="s">
        <v>2520</v>
      </c>
      <c r="C440" s="96">
        <v>1</v>
      </c>
      <c r="D440" s="93"/>
    </row>
    <row r="441" spans="1:4" ht="15.5" x14ac:dyDescent="0.35">
      <c r="A441" s="95" t="s">
        <v>2521</v>
      </c>
      <c r="B441" s="96" t="s">
        <v>2522</v>
      </c>
      <c r="C441" s="96">
        <v>1</v>
      </c>
      <c r="D441" s="93"/>
    </row>
    <row r="442" spans="1:4" ht="15.5" x14ac:dyDescent="0.35">
      <c r="A442" s="95" t="s">
        <v>2523</v>
      </c>
      <c r="B442" s="96" t="s">
        <v>2524</v>
      </c>
      <c r="C442" s="96">
        <v>1</v>
      </c>
      <c r="D442" s="93"/>
    </row>
    <row r="443" spans="1:4" ht="15.5" x14ac:dyDescent="0.35">
      <c r="A443" s="95" t="s">
        <v>2525</v>
      </c>
      <c r="B443" s="96" t="s">
        <v>2526</v>
      </c>
      <c r="C443" s="96">
        <v>1</v>
      </c>
      <c r="D443" s="93"/>
    </row>
    <row r="444" spans="1:4" ht="15.5" x14ac:dyDescent="0.35">
      <c r="A444" s="95" t="s">
        <v>2527</v>
      </c>
      <c r="B444" s="96" t="s">
        <v>2528</v>
      </c>
      <c r="C444" s="96">
        <v>1</v>
      </c>
      <c r="D444" s="93"/>
    </row>
    <row r="445" spans="1:4" ht="15.5" x14ac:dyDescent="0.35">
      <c r="A445" s="95" t="s">
        <v>2529</v>
      </c>
      <c r="B445" s="96" t="s">
        <v>2530</v>
      </c>
      <c r="C445" s="96">
        <v>1</v>
      </c>
      <c r="D445" s="93"/>
    </row>
    <row r="446" spans="1:4" ht="15.5" x14ac:dyDescent="0.35">
      <c r="A446" s="95" t="s">
        <v>2531</v>
      </c>
      <c r="B446" s="96" t="s">
        <v>2532</v>
      </c>
      <c r="C446" s="96">
        <v>1</v>
      </c>
      <c r="D446" s="93"/>
    </row>
    <row r="447" spans="1:4" ht="15.5" x14ac:dyDescent="0.35">
      <c r="A447" s="95" t="s">
        <v>2533</v>
      </c>
      <c r="B447" s="96" t="s">
        <v>2534</v>
      </c>
      <c r="C447" s="96">
        <v>1</v>
      </c>
      <c r="D447" s="93"/>
    </row>
    <row r="448" spans="1:4" ht="15.5" x14ac:dyDescent="0.35">
      <c r="A448" s="95" t="s">
        <v>2535</v>
      </c>
      <c r="B448" s="96" t="s">
        <v>2536</v>
      </c>
      <c r="C448" s="96">
        <v>1</v>
      </c>
      <c r="D448" s="93"/>
    </row>
    <row r="449" spans="1:4" ht="15.5" x14ac:dyDescent="0.35">
      <c r="A449" s="95" t="s">
        <v>2537</v>
      </c>
      <c r="B449" s="96" t="s">
        <v>2538</v>
      </c>
      <c r="C449" s="96">
        <v>1</v>
      </c>
      <c r="D449" s="93"/>
    </row>
    <row r="450" spans="1:4" ht="15.5" x14ac:dyDescent="0.35">
      <c r="A450" s="95" t="s">
        <v>2539</v>
      </c>
      <c r="B450" s="96" t="s">
        <v>2540</v>
      </c>
      <c r="C450" s="96">
        <v>1</v>
      </c>
      <c r="D450" s="93"/>
    </row>
    <row r="451" spans="1:4" ht="15.5" x14ac:dyDescent="0.35">
      <c r="A451" s="95" t="s">
        <v>2541</v>
      </c>
      <c r="B451" s="96" t="s">
        <v>2542</v>
      </c>
      <c r="C451" s="96">
        <v>1</v>
      </c>
      <c r="D451" s="93"/>
    </row>
    <row r="452" spans="1:4" ht="15.5" x14ac:dyDescent="0.35">
      <c r="A452" s="95" t="s">
        <v>2543</v>
      </c>
      <c r="B452" s="96" t="s">
        <v>2544</v>
      </c>
      <c r="C452" s="96">
        <v>1</v>
      </c>
      <c r="D452" s="93"/>
    </row>
    <row r="453" spans="1:4" ht="15.5" x14ac:dyDescent="0.35">
      <c r="A453" s="95" t="s">
        <v>2545</v>
      </c>
      <c r="B453" s="96" t="s">
        <v>2546</v>
      </c>
      <c r="C453" s="96">
        <v>1</v>
      </c>
      <c r="D453" s="93"/>
    </row>
    <row r="454" spans="1:4" ht="15.5" x14ac:dyDescent="0.35">
      <c r="A454" s="95" t="s">
        <v>2547</v>
      </c>
      <c r="B454" s="96" t="s">
        <v>2548</v>
      </c>
      <c r="C454" s="96">
        <v>1</v>
      </c>
      <c r="D454" s="93"/>
    </row>
    <row r="455" spans="1:4" ht="15.5" x14ac:dyDescent="0.35">
      <c r="A455" s="95" t="s">
        <v>2549</v>
      </c>
      <c r="B455" s="96" t="s">
        <v>2550</v>
      </c>
      <c r="C455" s="96">
        <v>1</v>
      </c>
      <c r="D455" s="93"/>
    </row>
    <row r="456" spans="1:4" ht="15.5" x14ac:dyDescent="0.35">
      <c r="A456" s="95" t="s">
        <v>2551</v>
      </c>
      <c r="B456" s="96" t="s">
        <v>2552</v>
      </c>
      <c r="C456" s="96">
        <v>1</v>
      </c>
      <c r="D456" s="93"/>
    </row>
    <row r="457" spans="1:4" ht="15.5" x14ac:dyDescent="0.35">
      <c r="A457" s="95" t="s">
        <v>2553</v>
      </c>
      <c r="B457" s="96" t="s">
        <v>2554</v>
      </c>
      <c r="C457" s="96">
        <v>1</v>
      </c>
      <c r="D457" s="93"/>
    </row>
    <row r="458" spans="1:4" ht="15.5" x14ac:dyDescent="0.35">
      <c r="A458" s="95" t="s">
        <v>2555</v>
      </c>
      <c r="B458" s="96" t="s">
        <v>2556</v>
      </c>
      <c r="C458" s="96">
        <v>1</v>
      </c>
      <c r="D458" s="93"/>
    </row>
    <row r="459" spans="1:4" ht="15.5" x14ac:dyDescent="0.35">
      <c r="A459" s="95" t="s">
        <v>2557</v>
      </c>
      <c r="B459" s="96" t="s">
        <v>2558</v>
      </c>
      <c r="C459" s="96">
        <v>1</v>
      </c>
      <c r="D459" s="93"/>
    </row>
    <row r="460" spans="1:4" ht="12.75" customHeight="1" x14ac:dyDescent="0.35">
      <c r="A460" s="95" t="s">
        <v>2559</v>
      </c>
      <c r="B460" s="96" t="s">
        <v>2560</v>
      </c>
      <c r="C460" s="96">
        <v>1</v>
      </c>
      <c r="D460" s="93"/>
    </row>
    <row r="461" spans="1:4" ht="12.75" customHeight="1" x14ac:dyDescent="0.35">
      <c r="A461" s="95" t="s">
        <v>2561</v>
      </c>
      <c r="B461" s="96" t="s">
        <v>2562</v>
      </c>
      <c r="C461" s="96">
        <v>1</v>
      </c>
      <c r="D461" s="93"/>
    </row>
    <row r="462" spans="1:4" ht="12.75" customHeight="1" x14ac:dyDescent="0.35">
      <c r="A462" s="95" t="s">
        <v>2563</v>
      </c>
      <c r="B462" s="96" t="s">
        <v>2564</v>
      </c>
      <c r="C462" s="96">
        <v>1</v>
      </c>
      <c r="D462" s="93"/>
    </row>
    <row r="463" spans="1:4" ht="12.75" customHeight="1" x14ac:dyDescent="0.35">
      <c r="A463" s="95" t="s">
        <v>2565</v>
      </c>
      <c r="B463" s="96" t="s">
        <v>2566</v>
      </c>
      <c r="C463" s="96">
        <v>1</v>
      </c>
      <c r="D463" s="93"/>
    </row>
    <row r="464" spans="1:4" ht="12.75" customHeight="1" x14ac:dyDescent="0.35">
      <c r="A464" s="95" t="s">
        <v>2567</v>
      </c>
      <c r="B464" s="96" t="s">
        <v>2568</v>
      </c>
      <c r="C464" s="96">
        <v>1</v>
      </c>
      <c r="D464" s="93"/>
    </row>
    <row r="465" spans="1:4" ht="12.75" customHeight="1" x14ac:dyDescent="0.35">
      <c r="A465" s="95" t="s">
        <v>2569</v>
      </c>
      <c r="B465" s="96" t="s">
        <v>2570</v>
      </c>
      <c r="C465" s="96">
        <v>1</v>
      </c>
      <c r="D465" s="93"/>
    </row>
    <row r="466" spans="1:4" ht="12.75" customHeight="1" x14ac:dyDescent="0.35">
      <c r="A466" s="95" t="s">
        <v>2571</v>
      </c>
      <c r="B466" s="96" t="s">
        <v>2572</v>
      </c>
      <c r="C466" s="96">
        <v>1</v>
      </c>
      <c r="D466" s="93"/>
    </row>
    <row r="467" spans="1:4" ht="12.75" customHeight="1" x14ac:dyDescent="0.35">
      <c r="A467" s="95" t="s">
        <v>2573</v>
      </c>
      <c r="B467" s="96" t="s">
        <v>2574</v>
      </c>
      <c r="C467" s="96">
        <v>1</v>
      </c>
      <c r="D467" s="93"/>
    </row>
    <row r="468" spans="1:4" ht="12.75" customHeight="1" x14ac:dyDescent="0.35">
      <c r="A468" s="95" t="s">
        <v>2575</v>
      </c>
      <c r="B468" s="96" t="s">
        <v>2576</v>
      </c>
      <c r="C468" s="96">
        <v>1</v>
      </c>
      <c r="D468" s="93"/>
    </row>
    <row r="469" spans="1:4" ht="12.75" customHeight="1" x14ac:dyDescent="0.35">
      <c r="A469" s="95" t="s">
        <v>2577</v>
      </c>
      <c r="B469" s="96" t="s">
        <v>2578</v>
      </c>
      <c r="C469" s="96">
        <v>1</v>
      </c>
      <c r="D469" s="93"/>
    </row>
    <row r="470" spans="1:4" ht="12.75" customHeight="1" x14ac:dyDescent="0.35">
      <c r="A470" s="95" t="s">
        <v>2579</v>
      </c>
      <c r="B470" s="96" t="s">
        <v>2580</v>
      </c>
      <c r="C470" s="96">
        <v>1</v>
      </c>
      <c r="D470" s="93"/>
    </row>
    <row r="471" spans="1:4" ht="12.75" customHeight="1" x14ac:dyDescent="0.35">
      <c r="A471" s="95" t="s">
        <v>2581</v>
      </c>
      <c r="B471" s="96" t="s">
        <v>2582</v>
      </c>
      <c r="C471" s="96">
        <v>1</v>
      </c>
      <c r="D471" s="93"/>
    </row>
    <row r="472" spans="1:4" ht="12.75" customHeight="1" x14ac:dyDescent="0.35">
      <c r="A472" s="95" t="s">
        <v>2583</v>
      </c>
      <c r="B472" s="96" t="s">
        <v>2584</v>
      </c>
      <c r="C472" s="96">
        <v>1</v>
      </c>
      <c r="D472" s="93"/>
    </row>
    <row r="473" spans="1:4" ht="12.75" customHeight="1" x14ac:dyDescent="0.35">
      <c r="A473" s="95" t="s">
        <v>2585</v>
      </c>
      <c r="B473" s="96" t="s">
        <v>2586</v>
      </c>
      <c r="C473" s="96">
        <v>1</v>
      </c>
      <c r="D473" s="93"/>
    </row>
    <row r="474" spans="1:4" ht="12.75" customHeight="1" x14ac:dyDescent="0.35">
      <c r="A474" s="95" t="s">
        <v>2587</v>
      </c>
      <c r="B474" s="96" t="s">
        <v>2588</v>
      </c>
      <c r="C474" s="96">
        <v>1</v>
      </c>
      <c r="D474" s="93"/>
    </row>
    <row r="475" spans="1:4" ht="12.75" customHeight="1" x14ac:dyDescent="0.35">
      <c r="A475" s="95" t="s">
        <v>2589</v>
      </c>
      <c r="B475" s="96" t="s">
        <v>2590</v>
      </c>
      <c r="C475" s="96">
        <v>5</v>
      </c>
      <c r="D475" s="93"/>
    </row>
    <row r="476" spans="1:4" ht="12.75" customHeight="1" x14ac:dyDescent="0.35">
      <c r="A476" s="95" t="s">
        <v>2591</v>
      </c>
      <c r="B476" s="96" t="s">
        <v>2592</v>
      </c>
      <c r="C476" s="96">
        <v>4</v>
      </c>
      <c r="D476" s="93"/>
    </row>
    <row r="477" spans="1:4" ht="12.75" customHeight="1" x14ac:dyDescent="0.35">
      <c r="A477" s="95" t="s">
        <v>2593</v>
      </c>
      <c r="B477" s="96" t="s">
        <v>2594</v>
      </c>
      <c r="C477" s="96">
        <v>1</v>
      </c>
      <c r="D477" s="93"/>
    </row>
    <row r="478" spans="1:4" ht="12.75" customHeight="1" x14ac:dyDescent="0.35">
      <c r="A478" s="95" t="s">
        <v>2595</v>
      </c>
      <c r="B478" s="96" t="s">
        <v>2596</v>
      </c>
      <c r="C478" s="96">
        <v>1</v>
      </c>
      <c r="D478" s="93"/>
    </row>
    <row r="479" spans="1:4" ht="12.75" customHeight="1" x14ac:dyDescent="0.35">
      <c r="A479" s="95" t="s">
        <v>2597</v>
      </c>
      <c r="B479" s="96" t="s">
        <v>2598</v>
      </c>
      <c r="C479" s="96">
        <v>1</v>
      </c>
      <c r="D479" s="93"/>
    </row>
    <row r="480" spans="1:4" ht="12.75" customHeight="1" x14ac:dyDescent="0.35">
      <c r="A480" s="95" t="s">
        <v>2599</v>
      </c>
      <c r="B480" s="96" t="s">
        <v>2600</v>
      </c>
      <c r="C480" s="96">
        <v>1</v>
      </c>
      <c r="D480" s="93"/>
    </row>
    <row r="481" spans="1:4" ht="12.75" customHeight="1" x14ac:dyDescent="0.35">
      <c r="A481" s="95" t="s">
        <v>2601</v>
      </c>
      <c r="B481" s="96" t="s">
        <v>2602</v>
      </c>
      <c r="C481" s="96">
        <v>1</v>
      </c>
      <c r="D481" s="93"/>
    </row>
    <row r="482" spans="1:4" ht="12.75" customHeight="1" x14ac:dyDescent="0.35">
      <c r="A482" s="95" t="s">
        <v>2603</v>
      </c>
      <c r="B482" s="96" t="s">
        <v>2604</v>
      </c>
      <c r="C482" s="96">
        <v>1</v>
      </c>
      <c r="D482" s="93"/>
    </row>
    <row r="483" spans="1:4" ht="12.75" customHeight="1" x14ac:dyDescent="0.35">
      <c r="A483" s="95" t="s">
        <v>2605</v>
      </c>
      <c r="B483" s="96" t="s">
        <v>2606</v>
      </c>
      <c r="C483" s="96">
        <v>1</v>
      </c>
      <c r="D483" s="93"/>
    </row>
    <row r="484" spans="1:4" ht="12.75" customHeight="1" x14ac:dyDescent="0.35">
      <c r="A484" s="95" t="s">
        <v>2607</v>
      </c>
      <c r="B484" s="96" t="s">
        <v>2608</v>
      </c>
      <c r="C484" s="96">
        <v>1</v>
      </c>
      <c r="D484" s="93"/>
    </row>
    <row r="485" spans="1:4" ht="12.75" customHeight="1" x14ac:dyDescent="0.35">
      <c r="A485" s="95" t="s">
        <v>2609</v>
      </c>
      <c r="B485" s="96" t="s">
        <v>2610</v>
      </c>
      <c r="C485" s="96">
        <v>1</v>
      </c>
      <c r="D485" s="93"/>
    </row>
    <row r="486" spans="1:4" ht="12.75" customHeight="1" x14ac:dyDescent="0.35">
      <c r="A486" s="95" t="s">
        <v>2611</v>
      </c>
      <c r="B486" s="96" t="s">
        <v>2612</v>
      </c>
      <c r="C486" s="96">
        <v>1</v>
      </c>
      <c r="D486" s="93"/>
    </row>
    <row r="487" spans="1:4" ht="12.75" customHeight="1" x14ac:dyDescent="0.35">
      <c r="A487" s="95" t="s">
        <v>2613</v>
      </c>
      <c r="B487" s="96" t="s">
        <v>2614</v>
      </c>
      <c r="C487" s="96">
        <v>1</v>
      </c>
      <c r="D487" s="93"/>
    </row>
    <row r="488" spans="1:4" ht="12.75" customHeight="1" x14ac:dyDescent="0.35">
      <c r="A488" s="95" t="s">
        <v>2615</v>
      </c>
      <c r="B488" s="96" t="s">
        <v>2616</v>
      </c>
      <c r="C488" s="96">
        <v>1</v>
      </c>
      <c r="D488" s="93"/>
    </row>
    <row r="489" spans="1:4" ht="12.75" customHeight="1" x14ac:dyDescent="0.35">
      <c r="A489" s="95" t="s">
        <v>2617</v>
      </c>
      <c r="B489" s="96" t="s">
        <v>2618</v>
      </c>
      <c r="C489" s="96">
        <v>1</v>
      </c>
      <c r="D489" s="93"/>
    </row>
    <row r="490" spans="1:4" ht="12.75" customHeight="1" x14ac:dyDescent="0.35">
      <c r="A490" s="95" t="s">
        <v>2619</v>
      </c>
      <c r="B490" s="96" t="s">
        <v>2620</v>
      </c>
      <c r="C490" s="96">
        <v>8</v>
      </c>
      <c r="D490" s="93"/>
    </row>
    <row r="491" spans="1:4" ht="12.75" customHeight="1" x14ac:dyDescent="0.35">
      <c r="A491" s="95" t="s">
        <v>2621</v>
      </c>
      <c r="B491" s="96" t="s">
        <v>2622</v>
      </c>
      <c r="C491" s="96">
        <v>1</v>
      </c>
      <c r="D491" s="93"/>
    </row>
    <row r="492" spans="1:4" ht="12.75" customHeight="1" x14ac:dyDescent="0.35">
      <c r="A492" s="95" t="s">
        <v>2623</v>
      </c>
      <c r="B492" s="96" t="s">
        <v>2624</v>
      </c>
      <c r="C492" s="96">
        <v>1</v>
      </c>
      <c r="D492" s="93"/>
    </row>
    <row r="493" spans="1:4" ht="12.75" customHeight="1" x14ac:dyDescent="0.35">
      <c r="A493" s="95" t="s">
        <v>2625</v>
      </c>
      <c r="B493" s="96" t="s">
        <v>2626</v>
      </c>
      <c r="C493" s="96">
        <v>1</v>
      </c>
      <c r="D493" s="93"/>
    </row>
    <row r="494" spans="1:4" ht="12.75" customHeight="1" x14ac:dyDescent="0.35">
      <c r="A494" s="95" t="s">
        <v>2627</v>
      </c>
      <c r="B494" s="96" t="s">
        <v>2628</v>
      </c>
      <c r="C494" s="96">
        <v>1</v>
      </c>
      <c r="D494" s="93"/>
    </row>
    <row r="495" spans="1:4" ht="12.75" customHeight="1" x14ac:dyDescent="0.35">
      <c r="A495" s="95" t="s">
        <v>2629</v>
      </c>
      <c r="B495" s="96" t="s">
        <v>2630</v>
      </c>
      <c r="C495" s="96">
        <v>1</v>
      </c>
      <c r="D495" s="93"/>
    </row>
    <row r="496" spans="1:4" ht="12.75" customHeight="1" x14ac:dyDescent="0.35">
      <c r="A496" s="95" t="s">
        <v>2631</v>
      </c>
      <c r="B496" s="96" t="s">
        <v>2632</v>
      </c>
      <c r="C496" s="96">
        <v>1</v>
      </c>
      <c r="D496" s="93"/>
    </row>
    <row r="497" spans="1:4" ht="12.75" customHeight="1" x14ac:dyDescent="0.35">
      <c r="A497" s="95" t="s">
        <v>2633</v>
      </c>
      <c r="B497" s="96" t="s">
        <v>2634</v>
      </c>
      <c r="C497" s="96">
        <v>1</v>
      </c>
      <c r="D497" s="93"/>
    </row>
    <row r="498" spans="1:4" ht="12.75" customHeight="1" x14ac:dyDescent="0.35">
      <c r="A498" s="95" t="s">
        <v>2635</v>
      </c>
      <c r="B498" s="96" t="s">
        <v>2636</v>
      </c>
      <c r="C498" s="96">
        <v>1</v>
      </c>
      <c r="D498" s="93"/>
    </row>
    <row r="499" spans="1:4" ht="12.75" customHeight="1" x14ac:dyDescent="0.35">
      <c r="A499" s="95" t="s">
        <v>2637</v>
      </c>
      <c r="B499" s="96" t="s">
        <v>2638</v>
      </c>
      <c r="C499" s="96">
        <v>1</v>
      </c>
      <c r="D499" s="93"/>
    </row>
    <row r="500" spans="1:4" ht="12.75" customHeight="1" x14ac:dyDescent="0.35">
      <c r="A500" s="95" t="s">
        <v>2639</v>
      </c>
      <c r="B500" s="96" t="s">
        <v>2640</v>
      </c>
      <c r="C500" s="96">
        <v>1</v>
      </c>
      <c r="D500" s="93"/>
    </row>
    <row r="501" spans="1:4" ht="12.75" customHeight="1" x14ac:dyDescent="0.35">
      <c r="A501" s="95" t="s">
        <v>2641</v>
      </c>
      <c r="B501" s="96" t="s">
        <v>2642</v>
      </c>
      <c r="C501" s="96">
        <v>1</v>
      </c>
      <c r="D501" s="93"/>
    </row>
    <row r="502" spans="1:4" ht="12.75" customHeight="1" x14ac:dyDescent="0.35">
      <c r="A502" s="95" t="s">
        <v>2643</v>
      </c>
      <c r="B502" s="96" t="s">
        <v>2644</v>
      </c>
      <c r="C502" s="96">
        <v>1</v>
      </c>
      <c r="D502" s="93"/>
    </row>
    <row r="503" spans="1:4" ht="12.75" customHeight="1" x14ac:dyDescent="0.35">
      <c r="A503" s="95" t="s">
        <v>2645</v>
      </c>
      <c r="B503" s="96" t="s">
        <v>2646</v>
      </c>
      <c r="C503" s="96">
        <v>1</v>
      </c>
      <c r="D503" s="93"/>
    </row>
    <row r="504" spans="1:4" ht="12.75" customHeight="1" x14ac:dyDescent="0.35">
      <c r="A504" s="95" t="s">
        <v>2647</v>
      </c>
      <c r="B504" s="96" t="s">
        <v>2648</v>
      </c>
      <c r="C504" s="96">
        <v>1</v>
      </c>
      <c r="D504" s="93"/>
    </row>
    <row r="505" spans="1:4" ht="12.75" customHeight="1" x14ac:dyDescent="0.35">
      <c r="A505" s="95" t="s">
        <v>2649</v>
      </c>
      <c r="B505" s="96" t="s">
        <v>2650</v>
      </c>
      <c r="C505" s="96">
        <v>1</v>
      </c>
      <c r="D505" s="93"/>
    </row>
    <row r="506" spans="1:4" ht="12.75" customHeight="1" x14ac:dyDescent="0.35">
      <c r="A506" s="95" t="s">
        <v>2651</v>
      </c>
      <c r="B506" s="96" t="s">
        <v>2652</v>
      </c>
      <c r="C506" s="96">
        <v>1</v>
      </c>
      <c r="D506" s="93"/>
    </row>
    <row r="507" spans="1:4" ht="12.75" customHeight="1" x14ac:dyDescent="0.35">
      <c r="A507" s="95" t="s">
        <v>2653</v>
      </c>
      <c r="B507" s="96" t="s">
        <v>2654</v>
      </c>
      <c r="C507" s="96">
        <v>1</v>
      </c>
      <c r="D507" s="93"/>
    </row>
    <row r="508" spans="1:4" ht="12.75" customHeight="1" x14ac:dyDescent="0.35">
      <c r="A508" s="95" t="s">
        <v>2655</v>
      </c>
      <c r="B508" s="96" t="s">
        <v>2656</v>
      </c>
      <c r="C508" s="96">
        <v>1</v>
      </c>
      <c r="D508" s="93"/>
    </row>
    <row r="509" spans="1:4" ht="12.75" customHeight="1" x14ac:dyDescent="0.35">
      <c r="A509" s="95" t="s">
        <v>2657</v>
      </c>
      <c r="B509" s="96" t="s">
        <v>2658</v>
      </c>
      <c r="C509" s="96">
        <v>1</v>
      </c>
      <c r="D509" s="93"/>
    </row>
    <row r="510" spans="1:4" ht="12.75" customHeight="1" x14ac:dyDescent="0.35">
      <c r="A510" s="95" t="s">
        <v>2659</v>
      </c>
      <c r="B510" s="96" t="s">
        <v>2660</v>
      </c>
      <c r="C510" s="96">
        <v>1</v>
      </c>
      <c r="D510" s="93"/>
    </row>
    <row r="511" spans="1:4" ht="12.75" customHeight="1" x14ac:dyDescent="0.35">
      <c r="A511" s="95" t="s">
        <v>2661</v>
      </c>
      <c r="B511" s="96" t="s">
        <v>2662</v>
      </c>
      <c r="C511" s="96">
        <v>1</v>
      </c>
      <c r="D511" s="93"/>
    </row>
    <row r="512" spans="1:4" ht="12.75" customHeight="1" x14ac:dyDescent="0.35">
      <c r="A512" s="95" t="s">
        <v>2663</v>
      </c>
      <c r="B512" s="96" t="s">
        <v>2664</v>
      </c>
      <c r="C512" s="96">
        <v>1</v>
      </c>
      <c r="D512" s="93"/>
    </row>
    <row r="513" spans="1:4" ht="12.75" customHeight="1" x14ac:dyDescent="0.35">
      <c r="A513" s="95" t="s">
        <v>2665</v>
      </c>
      <c r="B513" s="96" t="s">
        <v>2666</v>
      </c>
      <c r="C513" s="96">
        <v>1</v>
      </c>
      <c r="D513" s="93"/>
    </row>
    <row r="514" spans="1:4" ht="12.75" customHeight="1" x14ac:dyDescent="0.35">
      <c r="A514" s="95" t="s">
        <v>2667</v>
      </c>
      <c r="B514" s="96" t="s">
        <v>2668</v>
      </c>
      <c r="C514" s="96">
        <v>1</v>
      </c>
      <c r="D514" s="93"/>
    </row>
    <row r="515" spans="1:4" ht="12.75" customHeight="1" x14ac:dyDescent="0.35">
      <c r="A515" s="95" t="s">
        <v>2669</v>
      </c>
      <c r="B515" s="96" t="s">
        <v>2670</v>
      </c>
      <c r="C515" s="96">
        <v>1</v>
      </c>
      <c r="D515" s="93"/>
    </row>
    <row r="516" spans="1:4" ht="12.75" customHeight="1" x14ac:dyDescent="0.35">
      <c r="A516" s="95" t="s">
        <v>2671</v>
      </c>
      <c r="B516" s="96" t="s">
        <v>2672</v>
      </c>
      <c r="C516" s="96">
        <v>1</v>
      </c>
      <c r="D516" s="93"/>
    </row>
    <row r="517" spans="1:4" ht="12.75" customHeight="1" x14ac:dyDescent="0.35">
      <c r="A517" s="95" t="s">
        <v>2673</v>
      </c>
      <c r="B517" s="96" t="s">
        <v>2674</v>
      </c>
      <c r="C517" s="96">
        <v>1</v>
      </c>
      <c r="D517" s="93"/>
    </row>
    <row r="518" spans="1:4" ht="12.75" customHeight="1" x14ac:dyDescent="0.35">
      <c r="A518" s="95" t="s">
        <v>2675</v>
      </c>
      <c r="B518" s="96" t="s">
        <v>2676</v>
      </c>
      <c r="C518" s="96">
        <v>1</v>
      </c>
      <c r="D518" s="93"/>
    </row>
    <row r="519" spans="1:4" ht="12.75" customHeight="1" x14ac:dyDescent="0.35">
      <c r="A519" s="95" t="s">
        <v>2677</v>
      </c>
      <c r="B519" s="96" t="s">
        <v>2678</v>
      </c>
      <c r="C519" s="96">
        <v>1</v>
      </c>
      <c r="D519" s="93"/>
    </row>
    <row r="520" spans="1:4" ht="12.75" customHeight="1" x14ac:dyDescent="0.35">
      <c r="A520" s="95" t="s">
        <v>2679</v>
      </c>
      <c r="B520" s="96" t="s">
        <v>2680</v>
      </c>
      <c r="C520" s="96">
        <v>1</v>
      </c>
      <c r="D520" s="93"/>
    </row>
    <row r="521" spans="1:4" ht="12.75" customHeight="1" x14ac:dyDescent="0.35">
      <c r="A521" s="95" t="s">
        <v>2681</v>
      </c>
      <c r="B521" s="96" t="s">
        <v>2682</v>
      </c>
      <c r="C521" s="96">
        <v>1</v>
      </c>
      <c r="D521" s="93"/>
    </row>
    <row r="522" spans="1:4" ht="12.75" customHeight="1" x14ac:dyDescent="0.35">
      <c r="A522" s="95" t="s">
        <v>2683</v>
      </c>
      <c r="B522" s="96" t="s">
        <v>2684</v>
      </c>
      <c r="C522" s="96">
        <v>1</v>
      </c>
      <c r="D522" s="93"/>
    </row>
    <row r="523" spans="1:4" ht="12.75" customHeight="1" x14ac:dyDescent="0.35">
      <c r="A523" s="95" t="s">
        <v>2685</v>
      </c>
      <c r="B523" s="96" t="s">
        <v>2686</v>
      </c>
      <c r="C523" s="96">
        <v>1</v>
      </c>
      <c r="D523" s="93"/>
    </row>
    <row r="524" spans="1:4" ht="12.75" customHeight="1" x14ac:dyDescent="0.35">
      <c r="A524" s="95" t="s">
        <v>2687</v>
      </c>
      <c r="B524" s="96" t="s">
        <v>2688</v>
      </c>
      <c r="C524" s="96">
        <v>1</v>
      </c>
      <c r="D524" s="93"/>
    </row>
    <row r="525" spans="1:4" ht="12.75" customHeight="1" x14ac:dyDescent="0.35">
      <c r="A525" s="95" t="s">
        <v>2689</v>
      </c>
      <c r="B525" s="96" t="s">
        <v>2690</v>
      </c>
      <c r="C525" s="96">
        <v>1</v>
      </c>
      <c r="D525" s="93"/>
    </row>
    <row r="526" spans="1:4" ht="12.75" customHeight="1" x14ac:dyDescent="0.35">
      <c r="A526" s="95" t="s">
        <v>2691</v>
      </c>
      <c r="B526" s="96" t="s">
        <v>2692</v>
      </c>
      <c r="C526" s="96">
        <v>1</v>
      </c>
      <c r="D526" s="93"/>
    </row>
    <row r="527" spans="1:4" ht="12.75" customHeight="1" x14ac:dyDescent="0.35">
      <c r="A527" s="95" t="s">
        <v>2693</v>
      </c>
      <c r="B527" s="96" t="s">
        <v>2694</v>
      </c>
      <c r="C527" s="96">
        <v>1</v>
      </c>
      <c r="D527" s="93"/>
    </row>
    <row r="528" spans="1:4" ht="12.75" customHeight="1" x14ac:dyDescent="0.35">
      <c r="A528" s="95" t="s">
        <v>2695</v>
      </c>
      <c r="B528" s="96" t="s">
        <v>2696</v>
      </c>
      <c r="C528" s="96">
        <v>1</v>
      </c>
      <c r="D528" s="93"/>
    </row>
    <row r="529" spans="1:4" ht="12.75" customHeight="1" x14ac:dyDescent="0.35">
      <c r="A529" s="95" t="s">
        <v>2697</v>
      </c>
      <c r="B529" s="96" t="s">
        <v>2698</v>
      </c>
      <c r="C529" s="96">
        <v>1</v>
      </c>
      <c r="D529" s="93"/>
    </row>
    <row r="530" spans="1:4" ht="12.75" customHeight="1" x14ac:dyDescent="0.35">
      <c r="A530" s="95" t="s">
        <v>2699</v>
      </c>
      <c r="B530" s="96" t="s">
        <v>2700</v>
      </c>
      <c r="C530" s="96">
        <v>1</v>
      </c>
      <c r="D530" s="93"/>
    </row>
    <row r="531" spans="1:4" ht="12.75" customHeight="1" x14ac:dyDescent="0.35">
      <c r="A531" s="95" t="s">
        <v>2701</v>
      </c>
      <c r="B531" s="96" t="s">
        <v>2702</v>
      </c>
      <c r="C531" s="96">
        <v>1</v>
      </c>
      <c r="D531" s="93"/>
    </row>
    <row r="532" spans="1:4" ht="12.75" customHeight="1" x14ac:dyDescent="0.35">
      <c r="A532" s="95" t="s">
        <v>2703</v>
      </c>
      <c r="B532" s="96" t="s">
        <v>2704</v>
      </c>
      <c r="C532" s="96">
        <v>1</v>
      </c>
      <c r="D532" s="93"/>
    </row>
    <row r="533" spans="1:4" ht="12.75" customHeight="1" x14ac:dyDescent="0.35">
      <c r="A533" s="95" t="s">
        <v>2705</v>
      </c>
      <c r="B533" s="96" t="s">
        <v>2706</v>
      </c>
      <c r="C533" s="96">
        <v>1</v>
      </c>
      <c r="D533" s="93"/>
    </row>
    <row r="534" spans="1:4" ht="12.75" customHeight="1" x14ac:dyDescent="0.35">
      <c r="A534" s="95" t="s">
        <v>2707</v>
      </c>
      <c r="B534" s="96" t="s">
        <v>2708</v>
      </c>
      <c r="C534" s="96">
        <v>1</v>
      </c>
      <c r="D534" s="93"/>
    </row>
    <row r="535" spans="1:4" ht="12.75" customHeight="1" x14ac:dyDescent="0.35">
      <c r="A535" s="95" t="s">
        <v>2709</v>
      </c>
      <c r="B535" s="96" t="s">
        <v>2710</v>
      </c>
      <c r="C535" s="96">
        <v>1</v>
      </c>
      <c r="D535" s="93"/>
    </row>
    <row r="536" spans="1:4" ht="12.75" customHeight="1" x14ac:dyDescent="0.35">
      <c r="A536" s="95" t="s">
        <v>2711</v>
      </c>
      <c r="B536" s="96" t="s">
        <v>2712</v>
      </c>
      <c r="C536" s="96">
        <v>1</v>
      </c>
      <c r="D536" s="93"/>
    </row>
    <row r="537" spans="1:4" ht="12.75" customHeight="1" x14ac:dyDescent="0.35">
      <c r="A537" s="95" t="s">
        <v>2713</v>
      </c>
      <c r="B537" s="96" t="s">
        <v>2714</v>
      </c>
      <c r="C537" s="96">
        <v>1</v>
      </c>
      <c r="D537" s="93"/>
    </row>
    <row r="538" spans="1:4" ht="12.75" customHeight="1" x14ac:dyDescent="0.35">
      <c r="A538" s="95" t="s">
        <v>2715</v>
      </c>
      <c r="B538" s="96" t="s">
        <v>2716</v>
      </c>
      <c r="C538" s="96">
        <v>1</v>
      </c>
      <c r="D538" s="93"/>
    </row>
    <row r="539" spans="1:4" ht="12.75" customHeight="1" x14ac:dyDescent="0.35">
      <c r="A539" s="95" t="s">
        <v>2717</v>
      </c>
      <c r="B539" s="96" t="s">
        <v>2718</v>
      </c>
      <c r="C539" s="96">
        <v>1</v>
      </c>
      <c r="D539" s="93"/>
    </row>
    <row r="540" spans="1:4" ht="12.75" customHeight="1" x14ac:dyDescent="0.35">
      <c r="A540" s="95" t="s">
        <v>2719</v>
      </c>
      <c r="B540" s="96" t="s">
        <v>2720</v>
      </c>
      <c r="C540" s="96">
        <v>1</v>
      </c>
      <c r="D540" s="93"/>
    </row>
    <row r="541" spans="1:4" ht="12.75" customHeight="1" x14ac:dyDescent="0.35">
      <c r="A541" s="95" t="s">
        <v>2721</v>
      </c>
      <c r="B541" s="96" t="s">
        <v>2722</v>
      </c>
      <c r="C541" s="96">
        <v>1</v>
      </c>
      <c r="D541" s="93"/>
    </row>
    <row r="542" spans="1:4" ht="12.75" customHeight="1" x14ac:dyDescent="0.35">
      <c r="A542" s="95" t="s">
        <v>2723</v>
      </c>
      <c r="B542" s="96" t="s">
        <v>2724</v>
      </c>
      <c r="C542" s="96">
        <v>1</v>
      </c>
      <c r="D542" s="93"/>
    </row>
    <row r="543" spans="1:4" ht="12.75" customHeight="1" x14ac:dyDescent="0.35">
      <c r="A543" s="95" t="s">
        <v>2725</v>
      </c>
      <c r="B543" s="96" t="s">
        <v>2726</v>
      </c>
      <c r="C543" s="96">
        <v>1</v>
      </c>
      <c r="D543" s="93"/>
    </row>
    <row r="544" spans="1:4" ht="12.75" customHeight="1" x14ac:dyDescent="0.35">
      <c r="A544" s="95" t="s">
        <v>2727</v>
      </c>
      <c r="B544" s="96" t="s">
        <v>2728</v>
      </c>
      <c r="C544" s="96">
        <v>1</v>
      </c>
      <c r="D544" s="93"/>
    </row>
    <row r="545" spans="1:4" ht="12.75" customHeight="1" x14ac:dyDescent="0.35">
      <c r="A545" s="95" t="s">
        <v>2729</v>
      </c>
      <c r="B545" s="96" t="s">
        <v>2730</v>
      </c>
      <c r="C545" s="96">
        <v>1</v>
      </c>
      <c r="D545" s="93"/>
    </row>
    <row r="546" spans="1:4" ht="12.75" customHeight="1" x14ac:dyDescent="0.35">
      <c r="A546" s="95" t="s">
        <v>2731</v>
      </c>
      <c r="B546" s="96" t="s">
        <v>2732</v>
      </c>
      <c r="C546" s="96">
        <v>1</v>
      </c>
      <c r="D546" s="93"/>
    </row>
    <row r="547" spans="1:4" ht="12.75" customHeight="1" x14ac:dyDescent="0.35">
      <c r="A547" s="95" t="s">
        <v>2733</v>
      </c>
      <c r="B547" s="96" t="s">
        <v>2734</v>
      </c>
      <c r="C547" s="96">
        <v>1</v>
      </c>
      <c r="D547" s="93"/>
    </row>
    <row r="548" spans="1:4" ht="12.75" customHeight="1" x14ac:dyDescent="0.35">
      <c r="A548" s="95" t="s">
        <v>2735</v>
      </c>
      <c r="B548" s="96" t="s">
        <v>2736</v>
      </c>
      <c r="C548" s="96">
        <v>1</v>
      </c>
      <c r="D548" s="93"/>
    </row>
  </sheetData>
  <autoFilter ref="A1:WVL539"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045E7A16-7B9D-4846-8492-9B30E8F8A3FD}">
  <ds:schemaRefs>
    <ds:schemaRef ds:uri="http://schemas.microsoft.com/sharepoint/v3/contenttype/forms"/>
  </ds:schemaRefs>
</ds:datastoreItem>
</file>

<file path=customXml/itemProps2.xml><?xml version="1.0" encoding="utf-8"?>
<ds:datastoreItem xmlns:ds="http://schemas.openxmlformats.org/officeDocument/2006/customXml" ds:itemID="{05FC06E1-1A47-479A-A902-5CA0D9F27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F6340D-2503-4BA9-946B-109A3E0815BE}">
  <ds:schemaRefs>
    <ds:schemaRef ds:uri="http://purl.org/dc/elements/1.1/"/>
    <ds:schemaRef ds:uri="http://schemas.microsoft.com/office/2006/metadata/properties"/>
    <ds:schemaRef ds:uri="http://purl.org/dc/terms/"/>
    <ds:schemaRef ds:uri="be105e32-4fe1-4160-ab0f-41a15f6ce0eb"/>
    <ds:schemaRef ds:uri="2c75e67c-ed2d-4c91-baba-8aa4949e551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Dashboard</vt:lpstr>
      <vt:lpstr>Results</vt:lpstr>
      <vt:lpstr>Instructions</vt:lpstr>
      <vt:lpstr>Windows 10</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
  <dc:creator>Booz Allen Hamilton</dc:creator>
  <cp:keywords/>
  <dc:description/>
  <cp:lastModifiedBy>Draper Chris L</cp:lastModifiedBy>
  <cp:revision/>
  <dcterms:created xsi:type="dcterms:W3CDTF">2016-01-27T20:29:26Z</dcterms:created>
  <dcterms:modified xsi:type="dcterms:W3CDTF">2024-10-03T21:08:00Z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