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mc:AlternateContent xmlns:mc="http://schemas.openxmlformats.org/markup-compatibility/2006">
    <mc:Choice Requires="x15">
      <x15ac:absPath xmlns:x15ac="http://schemas.microsoft.com/office/spreadsheetml/2010/11/ac" url="C:\Users\5XRVB\Documents\"/>
    </mc:Choice>
  </mc:AlternateContent>
  <xr:revisionPtr revIDLastSave="0" documentId="8_{C326FD7F-A44C-470C-8C38-261E0A18C5F7}" xr6:coauthVersionLast="47" xr6:coauthVersionMax="47" xr10:uidLastSave="{00000000-0000-0000-0000-000000000000}"/>
  <bookViews>
    <workbookView xWindow="-110" yWindow="-110" windowWidth="19420" windowHeight="10420" tabRatio="705" xr2:uid="{00000000-000D-0000-FFFF-FFFF00000000}"/>
  </bookViews>
  <sheets>
    <sheet name="Dashboard" sheetId="5" r:id="rId1"/>
    <sheet name="Results" sheetId="4" r:id="rId2"/>
    <sheet name="Instructions" sheetId="6" r:id="rId3"/>
    <sheet name="Gen Test Cases" sheetId="9" r:id="rId4"/>
    <sheet name="AIX7 Test Cases" sheetId="11" r:id="rId5"/>
    <sheet name="Appendix" sheetId="8" r:id="rId6"/>
    <sheet name="Change Log" sheetId="7" r:id="rId7"/>
    <sheet name="Issue Code Table" sheetId="12" r:id="rId8"/>
  </sheets>
  <definedNames>
    <definedName name="_xlnm._FilterDatabase" localSheetId="4" hidden="1">'AIX7 Test Cases'!$A$2:$AA$104</definedName>
    <definedName name="_xlnm._FilterDatabase" localSheetId="5" hidden="1">Appendix!#REF!</definedName>
    <definedName name="_xlnm._FilterDatabase" localSheetId="3" hidden="1">'Gen Test Cases'!$A$2:$L$2</definedName>
    <definedName name="_xlnm._FilterDatabase" localSheetId="7" hidden="1">'Issue Code Table'!$A$1:$D$513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4" i="11" l="1"/>
  <c r="AA5" i="11"/>
  <c r="AA6" i="11"/>
  <c r="AA7" i="11"/>
  <c r="AA8" i="11"/>
  <c r="AA9" i="11"/>
  <c r="AA10" i="11"/>
  <c r="AA11" i="11"/>
  <c r="AA12" i="11"/>
  <c r="AA13" i="11"/>
  <c r="AA14" i="11"/>
  <c r="AA15" i="11"/>
  <c r="AA16" i="11"/>
  <c r="AA17" i="11"/>
  <c r="AA18" i="11"/>
  <c r="AA19" i="11"/>
  <c r="AA20" i="11"/>
  <c r="AA21" i="11"/>
  <c r="AA22" i="11"/>
  <c r="AA23" i="11"/>
  <c r="AA24" i="11"/>
  <c r="AA25" i="11"/>
  <c r="AA26" i="11"/>
  <c r="AA27" i="11"/>
  <c r="AA28" i="11"/>
  <c r="AA29" i="11"/>
  <c r="AA30" i="11"/>
  <c r="AA31" i="11"/>
  <c r="AA32" i="11"/>
  <c r="AA33" i="11"/>
  <c r="AA34" i="11"/>
  <c r="AA35" i="11"/>
  <c r="AA36" i="11"/>
  <c r="AA37" i="11"/>
  <c r="AA38" i="11"/>
  <c r="AA39" i="11"/>
  <c r="AA40" i="11"/>
  <c r="AA41" i="11"/>
  <c r="AA42" i="11"/>
  <c r="AA43" i="11"/>
  <c r="AA44" i="11"/>
  <c r="AA45" i="11"/>
  <c r="AA46" i="11"/>
  <c r="AA47" i="11"/>
  <c r="AA48" i="11"/>
  <c r="AA49" i="11"/>
  <c r="AA50" i="11"/>
  <c r="AA51" i="11"/>
  <c r="AA52" i="11"/>
  <c r="AA53" i="11"/>
  <c r="AA54" i="11"/>
  <c r="AA55" i="11"/>
  <c r="AA56" i="11"/>
  <c r="AA57" i="11"/>
  <c r="AA58" i="11"/>
  <c r="AA59" i="11"/>
  <c r="AA60" i="11"/>
  <c r="AA61" i="11"/>
  <c r="AA62" i="11"/>
  <c r="AA63" i="11"/>
  <c r="AA64" i="11"/>
  <c r="AA65" i="11"/>
  <c r="AA66" i="11"/>
  <c r="AA67" i="11"/>
  <c r="AA68" i="11"/>
  <c r="AA69" i="11"/>
  <c r="AA70" i="11"/>
  <c r="AA71" i="11"/>
  <c r="AA72" i="11"/>
  <c r="AA73" i="11"/>
  <c r="AA74" i="11"/>
  <c r="AA75" i="11"/>
  <c r="AA76" i="11"/>
  <c r="AA77" i="11"/>
  <c r="AA78" i="11"/>
  <c r="AA79" i="11"/>
  <c r="AA80" i="11"/>
  <c r="AA81" i="11"/>
  <c r="AA82" i="11"/>
  <c r="AA83" i="11"/>
  <c r="AA84" i="11"/>
  <c r="AA85" i="11"/>
  <c r="AA86" i="11"/>
  <c r="AA87" i="11"/>
  <c r="AA88" i="11"/>
  <c r="AA89" i="11"/>
  <c r="AA90" i="11"/>
  <c r="AA91" i="11"/>
  <c r="AA92" i="11"/>
  <c r="AA93" i="11"/>
  <c r="AA94" i="11"/>
  <c r="AA95" i="11"/>
  <c r="AA96" i="11"/>
  <c r="AA97" i="11"/>
  <c r="AA98" i="11"/>
  <c r="AA99" i="11"/>
  <c r="AA4" i="9"/>
  <c r="AA5" i="9"/>
  <c r="AA6" i="9"/>
  <c r="AA7" i="9"/>
  <c r="AA8" i="9"/>
  <c r="AA9" i="9"/>
  <c r="AA10" i="9"/>
  <c r="AA11" i="9"/>
  <c r="AA12" i="9"/>
  <c r="AA3" i="9"/>
  <c r="O13" i="4"/>
  <c r="M13" i="4"/>
  <c r="E13" i="4"/>
  <c r="D13" i="4"/>
  <c r="C13" i="4"/>
  <c r="B13" i="4"/>
  <c r="K22" i="4"/>
  <c r="K21" i="4"/>
  <c r="K18" i="4"/>
  <c r="K17" i="4"/>
  <c r="AA3" i="11"/>
  <c r="AA4" i="4"/>
  <c r="AA5" i="4"/>
  <c r="AA6" i="4"/>
  <c r="AA3" i="4"/>
  <c r="F22" i="4" l="1"/>
  <c r="N13" i="4"/>
  <c r="C17" i="4"/>
  <c r="D23" i="4"/>
  <c r="I23" i="4" s="1"/>
  <c r="F13" i="4"/>
  <c r="D21" i="4"/>
  <c r="I21" i="4" s="1"/>
  <c r="D19" i="4"/>
  <c r="I19" i="4" s="1"/>
  <c r="C22" i="4"/>
  <c r="E18" i="4"/>
  <c r="F17" i="4"/>
  <c r="E21" i="4"/>
  <c r="F21" i="4"/>
  <c r="C21" i="4"/>
  <c r="F19" i="4"/>
  <c r="E22" i="4"/>
  <c r="D24" i="4"/>
  <c r="I24" i="4" s="1"/>
  <c r="D18" i="4"/>
  <c r="I18" i="4" s="1"/>
  <c r="F24" i="4"/>
  <c r="C20" i="4"/>
  <c r="E17" i="4"/>
  <c r="E19" i="4"/>
  <c r="F20" i="4"/>
  <c r="D17" i="4"/>
  <c r="I17" i="4" s="1"/>
  <c r="F18" i="4"/>
  <c r="J21" i="4"/>
  <c r="D20" i="4"/>
  <c r="I20" i="4" s="1"/>
  <c r="E23" i="4"/>
  <c r="C24" i="4"/>
  <c r="E20" i="4"/>
  <c r="C19" i="4"/>
  <c r="H19" i="4" s="1"/>
  <c r="C23" i="4"/>
  <c r="F23" i="4"/>
  <c r="H23" i="4" s="1"/>
  <c r="H22" i="4"/>
  <c r="H17" i="4"/>
  <c r="E24" i="4"/>
  <c r="J17" i="4"/>
  <c r="H21" i="4"/>
  <c r="D22" i="4"/>
  <c r="I22" i="4" s="1"/>
  <c r="C18" i="4"/>
  <c r="H18" i="4" s="1"/>
  <c r="H20" i="4" l="1"/>
  <c r="H24" i="4"/>
  <c r="D25" i="4" l="1"/>
  <c r="G13" i="4" s="1"/>
</calcChain>
</file>

<file path=xl/sharedStrings.xml><?xml version="1.0" encoding="utf-8"?>
<sst xmlns="http://schemas.openxmlformats.org/spreadsheetml/2006/main" count="3003" uniqueCount="2341">
  <si>
    <t>Internal Revenue Service</t>
  </si>
  <si>
    <t>Office of Safeguards</t>
  </si>
  <si>
    <t xml:space="preserve"> ▪ SCSEM Subject: AIX</t>
  </si>
  <si>
    <t xml:space="preserve"> ▪ SCSEM Release Date: September 30, 2021</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</si>
  <si>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</si>
  <si>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</si>
  <si>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</si>
  <si>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</si>
  <si>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</si>
  <si>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</si>
  <si>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</si>
  <si>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</si>
  <si>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</si>
  <si>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</si>
  <si>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</si>
  <si>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</si>
  <si>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</si>
  <si>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</si>
  <si>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</si>
  <si>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OS/App Version:</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</si>
  <si>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</si>
  <si>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</si>
  <si>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</si>
  <si>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</si>
  <si>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</si>
  <si>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</si>
  <si>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</si>
  <si>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</si>
  <si>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</si>
  <si>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</si>
  <si>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</si>
  <si>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</si>
  <si>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</si>
  <si>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</si>
  <si>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</si>
  <si>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</si>
  <si>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Weighted Value</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</si>
  <si>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</si>
  <si>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</si>
  <si>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</si>
  <si>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 xml:space="preserve">       Use this box if AIX7 SCSEM tests were conducted.</t>
  </si>
  <si>
    <t xml:space="preserve">This table calculates all </t>
  </si>
  <si>
    <t>Final Test Results</t>
  </si>
  <si>
    <t>Overall SCSEM Statistics</t>
  </si>
  <si>
    <t>tests in the Gen Test Cases + AIX7 Tests Cases tabs.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</si>
  <si>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</si>
  <si>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</si>
  <si>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</si>
  <si>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</si>
  <si>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</si>
  <si>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</si>
  <si>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</si>
  <si>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</si>
  <si>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</si>
  <si>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</si>
  <si>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</si>
  <si>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</si>
  <si>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</si>
  <si>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</si>
  <si>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</si>
  <si>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</si>
  <si>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</si>
  <si>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</si>
  <si>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</si>
  <si>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</si>
  <si>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Instructions</t>
  </si>
  <si>
    <t>Introduction and Purpose:</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</si>
  <si>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</si>
  <si>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</si>
  <si>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</si>
  <si>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</si>
  <si>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</si>
  <si>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</si>
  <si>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</si>
  <si>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</si>
  <si>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</si>
  <si>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Automated and Manual indicators are added to the Test method to indicate whether the test can be accomplished through the Automated Assessment tool.</t>
  </si>
  <si>
    <t>▪ Section Title</t>
  </si>
  <si>
    <t>▪ Description</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</si>
  <si>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</si>
  <si>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</si>
  <si>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</si>
  <si>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</si>
  <si>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</si>
  <si>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</si>
  <si>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</si>
  <si>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</si>
  <si>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</si>
  <si>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</si>
  <si>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</si>
  <si>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</si>
  <si>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</si>
  <si>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</si>
  <si>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</si>
  <si>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</si>
  <si>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</si>
  <si>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</si>
  <si>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</si>
  <si>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Criticality</t>
  </si>
  <si>
    <t>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t>
  </si>
  <si>
    <t>▪ CIS Benchmark Section #</t>
  </si>
  <si>
    <t>Mapping of test case requirements to the CIS Benchmark section number.</t>
  </si>
  <si>
    <t>▪ Recommendation #</t>
  </si>
  <si>
    <t>Mapping of test case requirements to the CIS Benchmark recommendation number.</t>
  </si>
  <si>
    <t>▪ Rationale Statement</t>
  </si>
  <si>
    <t>▪ Remediation Procedure</t>
  </si>
  <si>
    <t>Remediation content for implementing and assessing benchmark guidance  The content allows you to apply the recommended settings for a particular benchmark.</t>
  </si>
  <si>
    <t>▪ Issue Codes</t>
  </si>
  <si>
    <t>A single issue code must be selected for each test case to calculate the weighted risk score.  The tester must perform this activity when executing each test.</t>
  </si>
  <si>
    <t>Test ID</t>
  </si>
  <si>
    <t>NIST ID</t>
  </si>
  <si>
    <t>NIST Control Name</t>
  </si>
  <si>
    <t>Test Method</t>
  </si>
  <si>
    <t>Description</t>
  </si>
  <si>
    <t>Test Procedures</t>
  </si>
  <si>
    <t>Expected Results</t>
  </si>
  <si>
    <t>Actual Results</t>
  </si>
  <si>
    <t>Status</t>
  </si>
  <si>
    <t>Notes/Evidence</t>
  </si>
  <si>
    <t>Criticality</t>
  </si>
  <si>
    <t>Issue Code Mapping</t>
  </si>
  <si>
    <t>Issue Code Description</t>
  </si>
  <si>
    <t>Risk Rating (Do Not Edit)</t>
  </si>
  <si>
    <t>AIXGEN-01</t>
  </si>
  <si>
    <t>SA-22</t>
  </si>
  <si>
    <t>Unsupported System Components</t>
  </si>
  <si>
    <t>Manual</t>
  </si>
  <si>
    <t>Verify that the AIX OS is supported by the vendor. 
Each organization shall ensure that unsupported software is removed or upgraded to a supported version prior to a vendor dropping support.</t>
  </si>
  <si>
    <t xml:space="preserve">1. Interview the SA (System Administrator) to determine if maintenance is readily available for the server's operating system version. Vendor support must include security updates or hot fixes that address any new security vulnerabilities. 
Compare results with the vendors support website to verify that support has not expired. </t>
  </si>
  <si>
    <t xml:space="preserve">1. The server's operating system is currently under support by the vendor. Security updates or hot fixes are available to address any security flaws discovered. </t>
  </si>
  <si>
    <t>Critical</t>
  </si>
  <si>
    <t>HSA7
HSA8
HSA9</t>
  </si>
  <si>
    <t>HSA7: The external facing system is no longer supported by the vendor
HSA8: The internally hosted operating system's major release is no longer supported by the vendor
HSA9: The internally hosted operating system's minor release is no longer supported by the vendor</t>
  </si>
  <si>
    <t>AIXGEN-02</t>
  </si>
  <si>
    <t>SI-2</t>
  </si>
  <si>
    <t>Flaw Remediation</t>
  </si>
  <si>
    <t>Examine</t>
  </si>
  <si>
    <t>Verify that system patch levels are up-to-date to address new vulnerabilities.</t>
  </si>
  <si>
    <t xml:space="preserve">1. Refer to the vendors support website and cross reference the latest security patch update with the systems current patch level. Check to ensure that known vulnerabilities (i.e., Heartbleed) vulnerabilities have been remediated. 
Note: This test requires the tester to research the current vendor supplied patch level from a site such as https://nvd.nist.gov/.. All critical patches must be applied.. This can be upgraded from a significant to a critical finding if there are critical risks associated with the agency's current patch level. </t>
  </si>
  <si>
    <t>1. The latest security patches are installed.</t>
  </si>
  <si>
    <t>Significant</t>
  </si>
  <si>
    <t>HSI2
HSI27</t>
  </si>
  <si>
    <t xml:space="preserve">HSI2: System patch level is insufficient
HSI27: Critical security patches have not been applied </t>
  </si>
  <si>
    <t>AIXGEN-03</t>
  </si>
  <si>
    <t>AC-2</t>
  </si>
  <si>
    <t>Account Management</t>
  </si>
  <si>
    <t>Interview
Examine</t>
  </si>
  <si>
    <t xml:space="preserve">Verify the agency has implemented an account management process for the AIX Server.
</t>
  </si>
  <si>
    <t xml:space="preserve">1. Interview the AIX administrator to verify documented operating procedures exist for user and system account creation, termination, and expiration.
</t>
  </si>
  <si>
    <t xml:space="preserve">1. The AIX administrator can demonstrate that documented operating procedures exist.
</t>
  </si>
  <si>
    <t>IRS Safeguards Requirement</t>
  </si>
  <si>
    <t>Moderate</t>
  </si>
  <si>
    <t>HAC7</t>
  </si>
  <si>
    <t>HAC7: Account management procedures are not in place</t>
  </si>
  <si>
    <t>AIXGEN-04</t>
  </si>
  <si>
    <t>IA-2</t>
  </si>
  <si>
    <t>Identification and Authentication (Organizational Users)</t>
  </si>
  <si>
    <t>The agency employs sufficient multi-factor authentication mechanisms for all local access to the network for all privileged and non-privileged users.</t>
  </si>
  <si>
    <t>1. Interview agency personnel to determine if the agency requires multi-factor authentication (MFA) for local access, unless the terminal is in a restricted area per Pub 1075 requirements.
2. Examine procedures to determine how multi-factor authentication is implemented for all local machine and network access. If a personal identification number (PIN) is used as an authenticator for MFA, ensure the following is enforced:
a,  Minimum length of 8 digits or maximum length allowable by the device
b. Enforce complex sequences (e.g., 73961548 – no repeating digits and no sequential digits);
c. Do not store with the Smartcard; and
d. Do not share.</t>
  </si>
  <si>
    <t>1. The agency requires multi-factor authentication for local access to the network and information systems that receive, process, store or transmit FTI.
2. The multi-factor authentication mechanism is sufficient and implemented for all local access to the network.
3. Minimum requirements are met as outlined in test case if a PIN is used.</t>
  </si>
  <si>
    <t>HAC64: Multi-factor authentication is not required for internal privileged and non-privileged access
HAC65: Multi-factor authentication is not required for internal privileged access
HAC66: Multi-factor authentication is not required for internal non-privileged access</t>
  </si>
  <si>
    <t>AIXGEN-05</t>
  </si>
  <si>
    <t>SC-28</t>
  </si>
  <si>
    <t>Protection of Information at Rest</t>
  </si>
  <si>
    <t>Protect the confidentiality and integrity of the FTI, and IT System-related information (e.g., configurations, rule sets);  at rest.</t>
  </si>
  <si>
    <t>Interview agency personnel to determine if the agency has implemented cryptographic mechanisms to prevent unauthorized disclosure and modification of FTI at rest on end user computing systems (i.e., desktop computers, laptop computers, mobile devices, portable and removable storage devices) in non-volatile storage.</t>
  </si>
  <si>
    <t>FTI is encrypted using the latest FIPS approved cryptography. Document the specific encryption specifications in the test results.
Validate the product used to encrypt FTI at rest using the NIST inventory</t>
  </si>
  <si>
    <t>HSC42</t>
  </si>
  <si>
    <t>HSC42: Encryption capabilities do not meet the latest FIPS 140 requirements</t>
  </si>
  <si>
    <t>AIXGEN-06</t>
  </si>
  <si>
    <t>AU-6</t>
  </si>
  <si>
    <t>Audit Review, Analysis, and Reporting</t>
  </si>
  <si>
    <t>Verify that audit trails are reviewed at a minimum weekly for anomalies (i.e. standard operations, unauthorized access attempts, etc.).
Exceptions and violations are properly analyzed and appropriate actions are taken.</t>
  </si>
  <si>
    <t xml:space="preserve">1. Interview AIX administrator and ask for the system documentation that states how often audit logs are reviewed. Also, determine when the last audit logs were reviewed. 
2. Examine reports that demonstrate monitoring of security violations, such as unauthorized user access. </t>
  </si>
  <si>
    <t xml:space="preserve">1. The AIX administrator  can provide system documentation identifying how often the auditing logs are reviewed. 
2. The audit trail is reviewed weekly or more frequently at the discretion of the information system owner for indications of unusual activity related to potential unauthorized FTI access.
</t>
  </si>
  <si>
    <t>HAU3
HMT16
HMT18</t>
  </si>
  <si>
    <t>HAU3: Account management procedures are not in place
HMT16: Documentation does not exist
HMT18: Documentation exists but is not sufficient</t>
  </si>
  <si>
    <t>AIXGEN-07</t>
  </si>
  <si>
    <t>AC-5</t>
  </si>
  <si>
    <t>Separation of Duties</t>
  </si>
  <si>
    <t>Interview</t>
  </si>
  <si>
    <t>Verify that the system enforces a separation of duties for sensitive administrator roles.
There is an effective segregation of duties between the administration functions and the auditing functions of the system.</t>
  </si>
  <si>
    <t>Interview the AIX administrator to identify the following:
- Personnel that review and clear audit logs.
- Personnel that perform non-audit administration such as create, modify, and delete access control rules; system user access management.</t>
  </si>
  <si>
    <t xml:space="preserve">Personnel who review and clear audit logs are separate from personnel that perform non-audit administration.
</t>
  </si>
  <si>
    <t>HAC12
HAU10</t>
  </si>
  <si>
    <t>HAC12: Separation of duties is not in place
HAU10: Audit logs are not properly protected</t>
  </si>
  <si>
    <t>AIXGEN-08</t>
  </si>
  <si>
    <t>AU-9</t>
  </si>
  <si>
    <t>Protection of Audit Information</t>
  </si>
  <si>
    <t>Audit trails cannot be read or modified by non-administrator users.</t>
  </si>
  <si>
    <t xml:space="preserve">1. Interview the AIX administrator to determine the application audit log location. Examine the permission settings of the log files. 
</t>
  </si>
  <si>
    <t>1. Log files have appropriate permissions assigned and permissions are not excessive.</t>
  </si>
  <si>
    <t>HAU10</t>
  </si>
  <si>
    <t>HAU10: Audit logs are not properly protected</t>
  </si>
  <si>
    <t>AIXGEN-09</t>
  </si>
  <si>
    <t>CM-7</t>
  </si>
  <si>
    <t>Least Functionality</t>
  </si>
  <si>
    <t xml:space="preserve">Unneeded functionality is disabled. 
</t>
  </si>
  <si>
    <t xml:space="preserve">1. Interview the AIX administrator to determine what functionality is installed and enabled by default for the application.
2. Determine what software is installed on the servers. Determine which services are needed by examining the system documentation and interviewing the Application Administrator.
</t>
  </si>
  <si>
    <t>1. Any functions installed by default that are not required by the application are disabled.
2. Services or software which are not needed are not present or disabled on the server.</t>
  </si>
  <si>
    <t>HCM10</t>
  </si>
  <si>
    <t>HCM10: System has unneeded functionality installed</t>
  </si>
  <si>
    <t>AIXGEN-10</t>
  </si>
  <si>
    <t>AU-12</t>
  </si>
  <si>
    <t>Audit Generation</t>
  </si>
  <si>
    <t xml:space="preserve">Verify that audit data is archived and maintained.
IRS practice has been to retain archived audit logs/trails for the remainder of the year they were made plus six years. Logs must be retained for a total of 7 years. </t>
  </si>
  <si>
    <t>1. Interview the AIX administrator to determine if audit data is captured, backed up, and maintained. IRS practice has been to retain archived audit logs/trails for the remainder of the year they were made plus six years.</t>
  </si>
  <si>
    <t>1. Audit data is captured, backed up, and maintained. IRS requires agencies to retain archived audit logs/trails for the remainder of the year they were made plus six years.</t>
  </si>
  <si>
    <t>HAU7</t>
  </si>
  <si>
    <t>HAU7: Audit records are not retained per Pub 1075</t>
  </si>
  <si>
    <t>Input of test results starting with this row require corresponding Test IDs in Column A. Insert new rows above here.</t>
  </si>
  <si>
    <t>Info</t>
  </si>
  <si>
    <t>Criticality Ratings</t>
  </si>
  <si>
    <t>Limited</t>
  </si>
  <si>
    <t>Section Title</t>
  </si>
  <si>
    <t>Finding Statement (Internal Use Only)</t>
  </si>
  <si>
    <t>CIS Benchmark Section #</t>
  </si>
  <si>
    <t>Recommendation #</t>
  </si>
  <si>
    <t>Rationale Statement</t>
  </si>
  <si>
    <t>Remediation Procedure</t>
  </si>
  <si>
    <t xml:space="preserve">Remediation Statement (Internal Use Only)         </t>
  </si>
  <si>
    <t xml:space="preserve">CAP Request Statement (Internal Use Only)
</t>
  </si>
  <si>
    <t>AIX7-01</t>
  </si>
  <si>
    <t>IA-5</t>
  </si>
  <si>
    <t>Authenticator Management</t>
  </si>
  <si>
    <t>Test (Automated)</t>
  </si>
  <si>
    <t>/etc/security/user - mindiff</t>
  </si>
  <si>
    <t>Defines the minimum number of characters that are required in a new password which were not in the old password.</t>
  </si>
  <si>
    <t>Users are able to reuse the same or similar passwords.</t>
  </si>
  <si>
    <t>HPW12</t>
  </si>
  <si>
    <t>HPW12: Passwords do not meet complexity requirements</t>
  </si>
  <si>
    <t>3.1.1</t>
  </si>
  <si>
    <t>In setting the mindiff attribute, it ensures that users are not able to reuse the same or similar passwords.</t>
  </si>
  <si>
    <t>AIX7-02</t>
  </si>
  <si>
    <t>/etc/security/user - minage</t>
  </si>
  <si>
    <t>Defines the minimum number of weeks before a password can be changed.</t>
  </si>
  <si>
    <t>From the command prompt, execute the following command:
lssec -f /etc/security/user -s default -a minage
The above command should yield the following output:
default minage=1</t>
  </si>
  <si>
    <t>Output contains the following: 
default minage=1</t>
  </si>
  <si>
    <t>Minimum number of weeks before a password can be changed is not set to 1.</t>
  </si>
  <si>
    <t>HPW4</t>
  </si>
  <si>
    <t>HPW4: Minimum password age does not exist</t>
  </si>
  <si>
    <t>3.1.2</t>
  </si>
  <si>
    <t>In setting the minage attribute, it prohibits users changing their password until a set number of weeks have passed.</t>
  </si>
  <si>
    <t>In/etc/security/user, set the default user stanza minage attribute to 1:
chsec -f /etc/security/user -s default -a minage=1 
This means that a user cannot change their password until at least a week after being set.</t>
  </si>
  <si>
    <t>Prevent users from changing their password for one week. One method to accomplish the recommended state is to execute the following command(s): In /etc/security/user. Set the default user stanza minage attribute to 1:
chsec -f /etc/security/user -s default -a minage=1 
This means that a user cannot change their password until at least a week after being set.</t>
  </si>
  <si>
    <t>To close this finding, please provide a screenshot of the updated minage attribute with the agency's CAP.</t>
  </si>
  <si>
    <t>AIX7-03</t>
  </si>
  <si>
    <t>Test (Manual)</t>
  </si>
  <si>
    <t>/etc/security/user - maxage</t>
  </si>
  <si>
    <t>Defines the maximum number of weeks that a password is valid.</t>
  </si>
  <si>
    <t>From the command prompt, execute the following command:
lssec -f /etc/security/user -s default -a maxage 
The above command should yield the following output for Normal Users:
default maxage=12</t>
  </si>
  <si>
    <t xml:space="preserve">Password expiration is 90 days for privilege accounts and normal users. </t>
  </si>
  <si>
    <t xml:space="preserve">Password expiration has not been configured per IRS requirements. </t>
  </si>
  <si>
    <t>12 Weeks = 90 Days</t>
  </si>
  <si>
    <t>HPW2</t>
  </si>
  <si>
    <t>HPW2: Password does not expire timely</t>
  </si>
  <si>
    <t>3.1.3</t>
  </si>
  <si>
    <t>In setting the maxage attribute, it enforces regular password changes.</t>
  </si>
  <si>
    <t>For a privileged and regular users: set the default user stanza maxage attribute to a number greater than 0 but less than or equal to 12:
chsec -f /etc/security/user -s default -a maxage=12
This means that a user password must be changed  U112 weeks after being set. If 0 is set then this effectively disables password ageing.</t>
  </si>
  <si>
    <t>To close this finding, please provide screenshots of the updated privileged and regular maxage attributes with the agency's CAP.</t>
  </si>
  <si>
    <t>AIX7-04</t>
  </si>
  <si>
    <t>/etc/security/user - minlen</t>
  </si>
  <si>
    <t>Defines the minimum length of a password.</t>
  </si>
  <si>
    <t>From the command prompt, execute the following command:
lssec -f /etc/security/user -s default -a minlen 
The above command should yield the following output:
default minlen=14</t>
  </si>
  <si>
    <t>Output contains the following: 
default minlen=14</t>
  </si>
  <si>
    <t xml:space="preserve">Password Length has not been configured per IRS requirements. </t>
  </si>
  <si>
    <t>HPW3</t>
  </si>
  <si>
    <t>HPW3: Minimum password length is too short</t>
  </si>
  <si>
    <t>3.1.4</t>
  </si>
  <si>
    <t>In setting the minlen attribute, it ensures that passwords meet the required length criteria.</t>
  </si>
  <si>
    <t>In /etc/security/user, set the default user stanza minlen attribute to be greater than or equal to 14:
chsec -f /etc/security/user -s default -a minlen=14
This means that all user passwords must be at least 14 characters in length.
NOTE: If a password length greater than 14 is required, an enhanced password hashing algorithm must be selected. The default crypt algorithm only supports 14 character passwords.</t>
  </si>
  <si>
    <t>Set the minimum password length to 14 characters. One method to accomplish the recommended state is to execute the following command(s): In /etc/security/user. Set the default user stanza minlen attribute to be greater than or equal to 14:
chsec -f /etc/security/user -s default -a minlen=14
This means that all user passwords must be at least 14 characters in length.
NOTE: If a password length greater than 14 is required, an enhanced password hashing algorithm must be selected. The default crypt algorithm only supports 14 character passwords.</t>
  </si>
  <si>
    <t>To close this finding, please provide a screenshot of the updated minlen attribute with the agency's CAP.</t>
  </si>
  <si>
    <t>AIX7-05</t>
  </si>
  <si>
    <t>/etc/security/user - minalpha</t>
  </si>
  <si>
    <t>Defines the minimum number of alphabetic characters in a password.</t>
  </si>
  <si>
    <t>From the command prompt, execute the following command:
lssec -f /etc/security/user -s default -a minalpha
The above command should yield the following output:
default minalpha=2</t>
  </si>
  <si>
    <t>Output contains the following: 
default minalpha=2</t>
  </si>
  <si>
    <t>Minimum number of alphabetic characters in the password is not set to 2.</t>
  </si>
  <si>
    <t>3.1.5</t>
  </si>
  <si>
    <t>In setting the minalpha attribute, it ensures that passwords have a minimum number of alphabetic characters.</t>
  </si>
  <si>
    <t>AIX7-06</t>
  </si>
  <si>
    <t>/etc/security/user - minother</t>
  </si>
  <si>
    <t>Defines the number of characters within a password which must be non-alphabetic.</t>
  </si>
  <si>
    <t>From the command prompt, execute the following command:
	lssec -f /etc/security/user -s default -a minother
 The above command should yield the following output:
	default minother=2</t>
  </si>
  <si>
    <t>Output contains the following: 
default minother=2</t>
  </si>
  <si>
    <t>Minimum number of non-alphabetic characters in the password is not set to 2.</t>
  </si>
  <si>
    <t>3.1.6</t>
  </si>
  <si>
    <t>In setting the minother attribute, it increases password complexity by enforcing the use of non-alphabetic characters in every user password.</t>
  </si>
  <si>
    <t>AIX7-07</t>
  </si>
  <si>
    <t>/etc/security/user - maxrepeats</t>
  </si>
  <si>
    <t>Defines the maximum number of times a character may appear in a password.</t>
  </si>
  <si>
    <t>From the command prompt, execute the following command:
lssec -f /etc/security/user -s default -a maxrepeats
The above command should yield the following output:
default maxrepeats=2</t>
  </si>
  <si>
    <t>Output contains the following: 
default maxrepeats=2</t>
  </si>
  <si>
    <t>Maximum number of times a character may appear in a password is not set to 2.</t>
  </si>
  <si>
    <t>3.1.7</t>
  </si>
  <si>
    <t>In setting the maxrepeats attribute, it enforces a maximum number of character repeats within a password.</t>
  </si>
  <si>
    <t>In/etc/security/user, set the default user stanza maxrepeats attribute to 2:
chsec -f /etc/security/user -s default -a maxrepeats=2
This means that a user may not use the same character more than twice in a password.</t>
  </si>
  <si>
    <t>Prevent a character from being repeated in a password more than two times. One method to accomplish the recommended state is to execute the following command(s): In /etc/security/user. Set the default user stanza maxrepeats attribute to 2:
chsec -f /etc/security/user -s default -a maxrepeats=2
This means that a user may not use the same character more than twice in a password.</t>
  </si>
  <si>
    <t>AIX7-08</t>
  </si>
  <si>
    <t>/etc/security/user - histexpire</t>
  </si>
  <si>
    <t>Defines the period of time in weeks that a user will not be able to reuse a password.</t>
  </si>
  <si>
    <t>From the command prompt, execute the following command:
lssec -f /etc/security/user -s default -a histexpire 
The above command should yield the following output:
default histexpire=24</t>
  </si>
  <si>
    <t>Output contains the following: 
default histexpire=24</t>
  </si>
  <si>
    <t>Period of time in weeks that a user will not be able to reuse a password is greater than 24 weeks.</t>
  </si>
  <si>
    <t>Updated histexpire=13 to 24</t>
  </si>
  <si>
    <t>HPW6</t>
  </si>
  <si>
    <t>HPW6: Password history is insufficient</t>
  </si>
  <si>
    <t>3.1.8</t>
  </si>
  <si>
    <t>In setting the histexpire attribute, it ensures that a user cannot reuse a password within a set period of time.</t>
  </si>
  <si>
    <t>In /etc/security/user, set the default user stanza histexpire attribute to be greater than or equal to 24:
chsec -f /etc/security/user -s default -a histexpire=24
This means that a user will not be able to reuse any password set in the last 24 weeks.</t>
  </si>
  <si>
    <t>Prevent the password from being reused within a twenty-four week period. One method to accomplish the recommended state is to execute the following command(s): In /etc/security/user. Set the default user stanza histexpire attribute to be greater than or equal to 24:
chsec -f /etc/security/user -s default -a histexpire=24
This means that a user will not be able to reuse any password set in the last 24 weeks.</t>
  </si>
  <si>
    <t>AIX7-09</t>
  </si>
  <si>
    <t>/etc/security/user - histsize</t>
  </si>
  <si>
    <t>Defines the number of previous passwords that a user may not reuse.</t>
  </si>
  <si>
    <t>From the command prompt, execute the following command:
lssec -f /etc/security/user -s default -a histsize 
The above command should yield the following output:
default histsize=24</t>
  </si>
  <si>
    <t>Output contains the following: 
default histsize=24</t>
  </si>
  <si>
    <t xml:space="preserve">Password History has not been configured per IRS requirements. </t>
  </si>
  <si>
    <t>Updated histsize=20 to 24</t>
  </si>
  <si>
    <t>3.1.9</t>
  </si>
  <si>
    <t>In setting the histsize attribute, it enforces a minimum number of previous passwords a user cannot reuse.</t>
  </si>
  <si>
    <t>One method to implement the recommended state is to run the following in /etc/security/user. Set the default user stanza histsize attribute to be greater than or equal to 24:
chsec -f /etc/security/user -s default -a histsize=24 
This means that a user may not reuse any of the previous 24 passwords.</t>
  </si>
  <si>
    <t>Prevent user from reusing the last twenty-four passwords. One method to accomplish the recommended state is to execute the following command(s): In /etc/security/user. Set the default user stanza histsize attribute to be greater than or equal to 24:
chsec -f /etc/security/user -s default -a histsize=24 
This means that a user may not reuse any of the previous 24 passwords.</t>
  </si>
  <si>
    <t>AIX7-10</t>
  </si>
  <si>
    <t>/etc/security/user - maxexpired</t>
  </si>
  <si>
    <t>Defines the number of weeks after maxage, that a password can be reset by the user.</t>
  </si>
  <si>
    <t>From the command prompt, execute the following command:
lssec -f /etc/security/user -s default -a maxexpired
The above command should yield the following output:
default maxexpired=2</t>
  </si>
  <si>
    <t>Output contains the following: 
default maxexpired=2</t>
  </si>
  <si>
    <t xml:space="preserve">Password reset time after expiration has not been set to two weeks. </t>
  </si>
  <si>
    <t>3.1.10</t>
  </si>
  <si>
    <t>In setting the maxexpired attribute, it limits the number of weeks after password expiry when it may be changed by the user.</t>
  </si>
  <si>
    <t>In /etc/security/user, set the default user stanza maxexpired attribute to 2:
chsec -f /etc/security/user -s default -a maxexpired=2 
This means that a user can only reset their password up to 2 weeks after it has expired. After this an administrative user would need to reset the password.</t>
  </si>
  <si>
    <t>Prevent a user from changing their password for two weeks after it expires. One method to accomplish the recommended state is to execute the following command(s): In /etc/security/user. Set the default user stanza maxexpired attribute to 2:
chsec -f /etc/security/user -s default -a maxexpired=2 
This means that a user can only reset their password up to 2 weeks after it has expired. After this an administrative user would need to reset the password.</t>
  </si>
  <si>
    <t>AIX7-11</t>
  </si>
  <si>
    <t>/etc/security/user - minloweralpha</t>
  </si>
  <si>
    <t>Defines the minimum number of lower case alphabetic characters in a password.</t>
  </si>
  <si>
    <t>From the command prompt, execute the following command:
lssec -f /etc/security/user -s default -a minloweralpha
The above command should yield the following output:
default minloweralpha=1</t>
  </si>
  <si>
    <t>Output contains the following: 
default minloweralpha=1</t>
  </si>
  <si>
    <t>Minimum number of lower case alphabetic characters in a password is not set to 1.</t>
  </si>
  <si>
    <t>3.1.11</t>
  </si>
  <si>
    <t>In setting the minloweralpha attribute, the password must contain a lower case alphabetic character when it is changed by the user.</t>
  </si>
  <si>
    <t>AIX7-12</t>
  </si>
  <si>
    <t>/etc/security/user - minupperalpha</t>
  </si>
  <si>
    <t>Defines the minimum number of upper case alphabetic characters in a password.</t>
  </si>
  <si>
    <t>From the command prompt, execute the following command:
lssec -f /etc/security/user -s default -a minupperalpha
The above command should yield the following output:
default minupperalpha=1</t>
  </si>
  <si>
    <t>Output contains the following: 
default minupperalpha=1</t>
  </si>
  <si>
    <t>Minimum number of upper case alphabetic characters in a password is not set to 1.</t>
  </si>
  <si>
    <t>3.1.12</t>
  </si>
  <si>
    <t>In setting the minupperalpha attribute, the password must contain an upper case alphabetic character when it is changed by the user.</t>
  </si>
  <si>
    <t>AIX7-13</t>
  </si>
  <si>
    <t>/etc/security/user - mindigit</t>
  </si>
  <si>
    <t>Defines the minimum number of digits in a password.</t>
  </si>
  <si>
    <t>From the command prompt, execute the following command:
lssec -f /etc/security/user -s default -a mindigit
The above command should yield the following output:
default mindigit=1</t>
  </si>
  <si>
    <t>Output contains the following: 
default mindigit=1</t>
  </si>
  <si>
    <t>Minimum number of digits in a password is not set to 1.</t>
  </si>
  <si>
    <t>3.1.13</t>
  </si>
  <si>
    <t>In setting the mindigit attribute, the password must contain a digit when it is changed by the user.</t>
  </si>
  <si>
    <t>AIX7-14</t>
  </si>
  <si>
    <t>/etc/security/user - minspecialchar</t>
  </si>
  <si>
    <t>Defines the minimum number of special characters in a password.</t>
  </si>
  <si>
    <t>From the command prompt, execute the following command:
lssec -f /etc/security/user -s default -a minspecialchar
The above command should yield the following output:
default minspecialchar=1</t>
  </si>
  <si>
    <t>Output contains the following: 
default minspecialchar=1</t>
  </si>
  <si>
    <t>Minimum number of special characters in a password is not set to 1.</t>
  </si>
  <si>
    <t>3.1.14</t>
  </si>
  <si>
    <t>In setting the minspecialchar attribute, the password must contain a special character when it is changed by the user.</t>
  </si>
  <si>
    <t>AIX7-15</t>
  </si>
  <si>
    <t>SC-13</t>
  </si>
  <si>
    <t>Cryptographic Protection</t>
  </si>
  <si>
    <t>/etc/security/login.cfg - pwd_algorithm</t>
  </si>
  <si>
    <t>Defines the loadable password algorithm used when storing user passwords.</t>
  </si>
  <si>
    <t>From the command prompt, execute the following command:
lssec -f /etc/security/login.cfg -s usw -a pwd_algorithm 
The above command should yield the following output:
usw pwd_algorithm=ssha256</t>
  </si>
  <si>
    <t>Output contains the following: 
usw pwd_algorithm=ssha256</t>
  </si>
  <si>
    <t>System does not support SHA256 password encryption.</t>
  </si>
  <si>
    <t>3.1.15</t>
  </si>
  <si>
    <t>A development in AIX 6.1 was the ability to use different password algorithms as defined in /etc/security/pwdalg.cfg. The traditional UNIX password algorithm is crypt, which is a one-way hash function supporting only 8 character passwords. The use of brute force password guessing attacks means that crypt no longer provides an appropriate level of security and so other encryption mechanisms are recommended.
	The recommendation of this benchmark is to set the password algorithm to ssha256. This algorithm supports long passwords, up to 255 characters in length and allows passphrases including the use of the extended ASCII table and the space character. Any passwords already set using crypt will remain supported, but there can only one system password algorithm active at any one time.</t>
  </si>
  <si>
    <t>In/etc/security/login.cfg, set the usw user stanza pwd_algorithm attribute to ssha256:
chsec -f /etc/security/login.cfg -s usw -a pwd_algorithm=ssha256</t>
  </si>
  <si>
    <t>Configure ssha256 password encryption. One method to accomplish the recommended state is to execute the following command(s): In /etc/security/login.cfg. Set the usw user stanza pwd_algorithm attribute to ssha256:
chsec -f /etc/security/login.cfg -s usw -a pwd_algorithm=ssha256</t>
  </si>
  <si>
    <t>To close this finding, please provide a screenshot of the updated pwd_algorithm attribute with the agency's CAP.</t>
  </si>
  <si>
    <t>AIX7-16</t>
  </si>
  <si>
    <t>AC-7</t>
  </si>
  <si>
    <t>Unsuccessful Logon Attempts</t>
  </si>
  <si>
    <t>/etc/security/login.cfg - logininterval</t>
  </si>
  <si>
    <t>Defines the time interval, in seconds, when the unsuccessful logins must occur to disable a port. This parameter is applicable to all tty connections and the system console.</t>
  </si>
  <si>
    <t>From the command prompt, execute the following command:
lssec -f /etc/security/login.cfg -s default -a logininterval 
The above command should yield the following output:
default logininterval=7200</t>
  </si>
  <si>
    <t>Output contains the following: 
default logininterval=7200</t>
  </si>
  <si>
    <t>Time between unsuccessful login attempts required before a port will be locked has not been set to 120 minutes.</t>
  </si>
  <si>
    <t>Updated logininterval from 300 to 7200 (120 Minutes).</t>
  </si>
  <si>
    <t>HAC15</t>
  </si>
  <si>
    <t>HAC15: User accounts not locked out after 3 unsuccessful login attempts</t>
  </si>
  <si>
    <t>3.2.2</t>
  </si>
  <si>
    <t>In setting the logininterval attribute, a port will be disabled if the incorrect password is entered a pre-defined number of times, set via login disable, within this interval.</t>
  </si>
  <si>
    <t>In/etc/security/login.cfg, set the default stanza logininterval attribute to 7200 or less:
chsec -f /etc/security/login.cfg -s default -a logininterval=7200 
This means that the port will be disabled if the incorrect password is typed the appropriate number of times, within a 7200 second interval.</t>
  </si>
  <si>
    <t>Set the login period to 120 minutes. One method to accomplish the recommended state is to execute the following command(s): In /etc/security/login.cfg. Set the default stanza logininterval attribute to 7200 or less:
chsec -f /etc/security/login.cfg -s default -a logininterval=7200 
This means that the port will be disabled if the incorrect password is typed the appropriate number of times, within a 7200 second interval.</t>
  </si>
  <si>
    <t>To close this finding, please provide a screenshot of the updated logininterval attribute with the agency's CAP.</t>
  </si>
  <si>
    <t>AIX7-17</t>
  </si>
  <si>
    <t>/etc/security/login.cfg - logintimeout</t>
  </si>
  <si>
    <t>Defines the number of seconds during which the password must be typed at login.</t>
  </si>
  <si>
    <t>From the command prompt, execute the following command:
lssec -f /etc/security/login.cfg -s usw -a logintimeout
The above command should yield the following output:
usw logintimeout=30</t>
  </si>
  <si>
    <t>Output contains the following: 
usw logintimeout=30</t>
  </si>
  <si>
    <t xml:space="preserve">Logintimeout has not been set to 30 seconds. </t>
  </si>
  <si>
    <t>HIA5</t>
  </si>
  <si>
    <t>HIA5: System does not properly control authentication process</t>
  </si>
  <si>
    <t>3.2.5</t>
  </si>
  <si>
    <t>In setting the logintimeout attribute, a password must be entered within a specified time period.</t>
  </si>
  <si>
    <t>In /etc/security/login.cfg, set the usw stanza logintimeout attribute to 30 or less:
chsec -f /etc/security/login.cfg -s usw -a logintimeout=30 
This means that a user will have 30 seconds, from prompting, in which to type in their password.</t>
  </si>
  <si>
    <t>Set the login timeout to 30 seconds. One method to accomplish the recommended state is to execute the following command(s): In /etc/security/login.cfg. Set the usw stanza logintimeout attribute to 30 or less:
chsec -f /etc/security/login.cfg -s usw -a logintimeout=30 
This means that a user will have 30 seconds, from prompting, in which to type in their password.</t>
  </si>
  <si>
    <t>AIX7-18</t>
  </si>
  <si>
    <t>/etc/security/login.cfg - logindelay</t>
  </si>
  <si>
    <t>Defines the number of seconds delay between each failed login attempt. This works as a multiplier, so if the parameter is set to 10, after the first failed login it would delay for 10 seconds, after the second failed login 20 seconds etc.</t>
  </si>
  <si>
    <t>From the command prompt, execute the following command:
lssec -f /etc/security/login.cfg -s default -a logindelay 
The above command should yield the following output:
default logindelay=10</t>
  </si>
  <si>
    <t>Output contains the following: 
default logindelay=10</t>
  </si>
  <si>
    <t xml:space="preserve">Logindelay has not been set to 10 seconds. </t>
  </si>
  <si>
    <t>3.2.6</t>
  </si>
  <si>
    <t>In setting the logindelay attribute, this implements a delay multiplier in-between unsuccessful login attempts.</t>
  </si>
  <si>
    <t>In /etc/security/login.cfg, set the default stanza logindelay attribute to 10 or greater:
chsec -f /etc/security/login.cfg -s default -a logindelay=10 
This means that a user will have to wait 10 seconds before being able to re-enter their password. During subsequent attempts this delay will increase as a multiplier of (the number of failed login attempts * logindelay)</t>
  </si>
  <si>
    <t>Set the delay between logins to 10 seconds. One method to accomplish the recommended state is to execute the following command(s): In /etc/security/login.cfg. Set the default stanza logindelay attribute to 10 or greater:
chsec -f /etc/security/login.cfg -s default -a logindelay=10 
This means that a user will have to wait 10 seconds before being able to re-enter their password. During subsequent attempts this delay will increase as a multiplier of (the number of failed login attempts * logindelay)</t>
  </si>
  <si>
    <t>AIX7-19</t>
  </si>
  <si>
    <t>/etc/security/user - loginretries</t>
  </si>
  <si>
    <t>Defines the number of attempts a user has to login to the system before their account is disabled.</t>
  </si>
  <si>
    <t xml:space="preserve">From the command prompt, execute the following command:
lssec -f /etc/security/user -s default -a loginretries 
The above command should yield the following output:
default loginretries=3
</t>
  </si>
  <si>
    <t>Output contains the following: 
default loginretries=3</t>
  </si>
  <si>
    <t xml:space="preserve">Lockout for failed password attempts has not been configured per IRS requirements. </t>
  </si>
  <si>
    <t>3.2.7</t>
  </si>
  <si>
    <t>In setting the loginretries attribute, this ensures that a user can have a pre-defined number of attempts to get their password right, prior to locking the account.</t>
  </si>
  <si>
    <t>In /etc/security/user, set the default stanza loginretries attribute to 3:
chsec -f /etc/security/user -s default -a loginretries=3 
This means that a user will have 3 attempts to enter the correct password. This does not apply to the root user, which has its own stanza entry disabling this feature.</t>
  </si>
  <si>
    <t>Set the number of login attempts to 3. One method to accomplish the recommended state is to execute the following command(s): In /etc/security/user. Set the default stanza loginretries attribute to 3:
chsec -f /etc/security/user -s default -a loginretries=3 
This means that a user will have 3 attempts to enter the correct password. This does not apply to the root user, which has its own stanza entry disabling this feature.</t>
  </si>
  <si>
    <t>To close this finding, please provide a screenshot of the updated loginretries attribute with the agency's CAP.</t>
  </si>
  <si>
    <t>AIX7-20</t>
  </si>
  <si>
    <t>AC-17</t>
  </si>
  <si>
    <t>Remote Access</t>
  </si>
  <si>
    <t>/etc/security/user - rlogin</t>
  </si>
  <si>
    <t>Defines whether or not the root user can login remotely.</t>
  </si>
  <si>
    <t>From the command prompt, execute the following command:
lssec -f /etc/security/user -s root -a rlogin 
The above command should yield the following output:
root rlogin=false</t>
  </si>
  <si>
    <t>Output contains the following: 
root rlogin=false</t>
  </si>
  <si>
    <t xml:space="preserve">Root user can login remotely. </t>
  </si>
  <si>
    <t>HRM8</t>
  </si>
  <si>
    <t>HRM8: Direct root access is enabled on the system</t>
  </si>
  <si>
    <t>3.2.8</t>
  </si>
  <si>
    <t>In setting the rlogin attribute to false, this ensures that the root user cannot remotely log into the system. All remote logins as root should be prohibited, instead elevation to root should only be allowed once a user has authenticated locally through their individual user account.</t>
  </si>
  <si>
    <t>In /etc/security/user, set the root stanza rlogin attribute to false:
chsec -f /etc/security/user -s root -a rlogin=false 
This means that the root user will not be able to log in the system directly.</t>
  </si>
  <si>
    <t>Disable remote root access to the system. One method to accomplish the recommended state is to execute the following command(s): In /etc/security/user. Set the root stanza rlogin attribute to false:
chsec -f /etc/security/user -s root -a rlogin=false 
This means that the root user will not be able to log in the system directly.</t>
  </si>
  <si>
    <t>To close this finding, please provide a screenshot of the updated root login attribute with the agency's CAP.</t>
  </si>
  <si>
    <t>AIX7-21</t>
  </si>
  <si>
    <t>AC-3</t>
  </si>
  <si>
    <t xml:space="preserve">Access Enforcement </t>
  </si>
  <si>
    <t>/etc/security/user - sugroups</t>
  </si>
  <si>
    <t>Restricts access to root, via su, to members of a specific group.</t>
  </si>
  <si>
    <t>From the command prompt, execute the following command:
lssec -f /etc/security/user -s root -a sugroups -a su 
The above command should yield the following output:
root sugroups=system su=true</t>
  </si>
  <si>
    <t>Output contains the following: 
root sugroups=system su=true</t>
  </si>
  <si>
    <t>Individuals outside of the system group are able to su root.</t>
  </si>
  <si>
    <t>HAC11</t>
  </si>
  <si>
    <t>HAC11: User access was not established with concept of least privilege</t>
  </si>
  <si>
    <t>3.2.9</t>
  </si>
  <si>
    <t>In setting the sugroups attribute to system, this ensures that only members of the system group are able to su root. This makes it difficult for an attacker to use a stolen root password as the attacker first has to get access to a system user ID.</t>
  </si>
  <si>
    <t>In /etc/security/user, set the root stanza sugroups attribute to system:
chuser su=true sugroups=system root</t>
  </si>
  <si>
    <t>Prevent su root except for members of the system group. One method to accomplish the recommended state is to execute the following command(s): In /etc/security/user. Set the root stanza sugroups attribute to system:
chuser su=true sugroups=system root</t>
  </si>
  <si>
    <t>To close this finding, please provide a screenshot of the updated root sugroups attribute with the agency's CAP.</t>
  </si>
  <si>
    <t>AIX7-22</t>
  </si>
  <si>
    <t>/etc/inetd.conf - telnet</t>
  </si>
  <si>
    <t>This entry starts the telnetd daemon when required. This provides a protocol for command line access, from a remote machine.</t>
  </si>
  <si>
    <t>From the command prompt, execute the following command:
grep "^#telnet[[:blank:]]" /etc/inetd.conf
The above command should yield the following output:
#telnet stream tcp6 nowait root /usr/sbin/telnetd telnetd -a</t>
  </si>
  <si>
    <t>Output contains the following: 
#telnet stream tcp6 nowait root /usr/sbin/telnetd telnetd -a</t>
  </si>
  <si>
    <t>telnetd daemon has not been disabled.</t>
  </si>
  <si>
    <t>3.3.24</t>
  </si>
  <si>
    <t>This telnet service is used to service remote user connections. This is historically the most commonly used remote access method for UNIX servers. The username and passwords are passed over the network in clear text and therefore insecurely. Unless required the telnetd daemon will be disabled. 
	Many older legacy systems do not support SSH and still require telnet as a protocol for access. If this is not required, it is recommended that telnet is disabled and SSH is used as a replacement authentication mechanism.</t>
  </si>
  <si>
    <t>In /etc/inetd.conf, comment out the telnet entry: 
chsubserver -r inetd -C /etc/inetd.conf -d -v 'telnet' -p 'tcp6'</t>
  </si>
  <si>
    <t>Disable the telnet service. One method to accomplish the recommended state is to execute the following command(s): In /etc/inetd.conf, comment out the telnet entry: 
chsubserver -r inetd -C /etc/inetd.conf -d -v 'telnet' -p 'tcp6'</t>
  </si>
  <si>
    <t>To close this finding, please provide a screenshot of the updated /etc/inetd.conf file contents with the agency's CAP.</t>
  </si>
  <si>
    <t>AIX7-23</t>
  </si>
  <si>
    <t>/etc/inetd.conf - exec</t>
  </si>
  <si>
    <t>This entry starts the rexecd daemon when required. This daemon executes a command from a remote system, once the connection has been authenticated.</t>
  </si>
  <si>
    <t>From the command prompt, execute the following command:
grep "^#exec[[:blank:]]" /etc/inetd.conf
The above command should yield the following output:
#exec stream tcp6 nowait root /usr/sbin/rexecd rexecd</t>
  </si>
  <si>
    <t>Output contains the following: 
#exec stream tcp6 nowait root /usr/sbin/rexecd rexecd</t>
  </si>
  <si>
    <t>rexecd daemon has not been disabled.</t>
  </si>
  <si>
    <t>3.3.25</t>
  </si>
  <si>
    <t>The exec service is used to execute a command sent from a remote server. The username and passwords are passed over the network in clear text and therefore insecurely. Unless required the rexecd daemon will be disabled. This function, if required, should be facilitated through SSH.</t>
  </si>
  <si>
    <t>In /etc/inetd.conf, comment out the exec entry: 
chsubserver -r inetd -C /etc/inetd.conf -d -v 'exec' -p 'tcp6'</t>
  </si>
  <si>
    <t>Disable the exec service. One method to accomplish the recommended state is to execute the following command(s): In /etc/inetd.conf, comment out the exec entry: 
chsubserver -r inetd -C /etc/inetd.conf -d -v 'exec' -p 'tcp6'</t>
  </si>
  <si>
    <t>AIX7-24</t>
  </si>
  <si>
    <t>/etc/inetd.conf - daytime</t>
  </si>
  <si>
    <t>This entry starts the daytime service when required. This provides the current date and time to other servers on a network.</t>
  </si>
  <si>
    <t>From the command prompt, execute the following command:
grep "^#daytime[[:blank:]]" /etc/inetd.conf
The above command should yield the following output:
#daytime stream tcp nowait root internal 
#daytime dgram udp wait root internal</t>
  </si>
  <si>
    <t>Output contains the following: 
#daytime stream tcp nowait root internal 
#daytime dgram udp wait root internal</t>
  </si>
  <si>
    <t>Daytime service has not been disabled.</t>
  </si>
  <si>
    <t>3.3.26</t>
  </si>
  <si>
    <t>This daytime service is a defunct time service, typically used for testing purposes only. The service should be disabled as it can leave the system vulnerable to DoS ping attacks.</t>
  </si>
  <si>
    <t>In /etc/inetd.conf, comment out the daytime entries: 
chsubserver -r inetd -C /etc/inetd.conf -d -v 'daytime' -p 'tcp'
chsubserver -r inetd -C /etc/inetd.conf -d -v 'daytime' -p 'udp'</t>
  </si>
  <si>
    <t>Disable the daytime service. One method to accomplish the recommended state is to execute the following command(s): In /etc/inetd.conf, comment out the daytime entries: 
chsubserver -r inetd -C /etc/inetd.conf -d -v 'daytime' -p 'tcp'
chsubserver -r inetd -C /etc/inetd.conf -d -v 'daytime' -p 'udp'</t>
  </si>
  <si>
    <t>AIX7-25</t>
  </si>
  <si>
    <t>/etc/inetd.conf - shell</t>
  </si>
  <si>
    <t>This entry starts the rshd daemon when required. This daemon executes a command from a remote system.</t>
  </si>
  <si>
    <t>From the command prompt, execute the following command:
grep "^#shell[[:blank:]]" /etc/inetd.conf
The above command should yield the following output:
#shell stream tcp6 nowait root /usr/sbin/rshd rshd</t>
  </si>
  <si>
    <t>Output contains the following: 
#shell stream tcp6 nowait root /usr/sbin/rshd rshd</t>
  </si>
  <si>
    <t>rshd daemon has not been disabled.</t>
  </si>
  <si>
    <t>3.3.27</t>
  </si>
  <si>
    <t>This shell service is used to execute a command from a remote server. The username and passwords are passed over the network in clear text and therefore insecurely. Unless required the rshd daemon will be disabled. This function, if required, should be facilitated through SSH.</t>
  </si>
  <si>
    <t>In /etc/inetd.conf, comment out the shell entry:
chsubserver -r inetd -C /etc/inetd.conf -d -v 'shell' -p 'tcp6'</t>
  </si>
  <si>
    <t>Disable the shell service. One method to accomplish the recommended state is to execute the following command(s): In /etc/inetd.conf, comment out the shell entry:
chsubserver -r inetd -C /etc/inetd.conf -d -v 'shell' -p 'tcp6'</t>
  </si>
  <si>
    <t>AIX7-26</t>
  </si>
  <si>
    <t>/etc/inetd.conf - login</t>
  </si>
  <si>
    <t>This entry starts the rlogin daemon when required. This service authenticates remote user logins.</t>
  </si>
  <si>
    <t>From the command prompt, execute the following command:
grep "^#login[[:blank:]]" /etc/inetd.conf
The above command should yield the following output:
#login stream tcp6 nowait root /usr/sbin/rlogind rlogind</t>
  </si>
  <si>
    <t>Output contains the following: 
#login stream tcp6 nowait root /usr/sbin/rlogind rlogind</t>
  </si>
  <si>
    <t>rlogin daemon has not been disabled.</t>
  </si>
  <si>
    <t>3.3.32</t>
  </si>
  <si>
    <t>This login service is used to authenticate a remote user connection when logging in via the rlogin command. The username and password are passed over the network in clear text and therefore insecurely. Unless required the rlogin daemon will be disabled. This function, if required, should be facilitated through SSH.</t>
  </si>
  <si>
    <t>In /etc/inetd.conf, comment out the login entry: 
chsubserver -r inetd -C /etc/inetd.conf -d -v 'login' -p 'tcp'</t>
  </si>
  <si>
    <t>Disable the login service. One method to accomplish the recommended state is to execute the following command(s): In /etc/inetd.conf, comment out the login entry: 
chsubserver -r inetd -C /etc/inetd.conf -d -v 'login' -p 'tcp'</t>
  </si>
  <si>
    <t>AIX7-27</t>
  </si>
  <si>
    <t>/etc/inetd.conf - ftp</t>
  </si>
  <si>
    <t>This entry starts the ftpd daemon when required. This service is used for transferring files from/to a remote machine.</t>
  </si>
  <si>
    <t>From the command prompt, execute the following command:
grep "^#ftp[[:blank:]]" /etc/inetd.conf
The above command should yield the following output:
#ftp stream tcp6 nowait root /usr/sbin/ftpd ftpd</t>
  </si>
  <si>
    <t>Output contains the following: 
#ftp stream tcp6 nowait root /usr/sbin/ftpd ftpd</t>
  </si>
  <si>
    <t>FTP has not been disabled.</t>
  </si>
  <si>
    <t>3.3.35</t>
  </si>
  <si>
    <t>This ftp service is used to transfer files from or to a remote machine. The username and passwords are passed over the network in clear text and therefore insecurely. Unless required the ftpd daemon will be disabled. 
	Many older legacy systems do not support SSH and still required ftp as a service for data copying. If this is not required it is recommended that ftp is disabled and sftp is used as a replacement file and directory copying mechanism.</t>
  </si>
  <si>
    <t>In /etc/inetd.conf, comment out the ftp entry: 
chsubserver -r inetd -C /etc/inetd.conf -d -v 'ftp' -p 'tcp6'</t>
  </si>
  <si>
    <t>Disable the ftp service. One method to accomplish the recommended state is to execute the following command(s): In /etc/inetd.conf, comment out the ftp entry: 
chsubserver -r inetd -C /etc/inetd.conf -d -v 'ftp' -p 'tcp6'</t>
  </si>
  <si>
    <t>AIX7-28</t>
  </si>
  <si>
    <t>/etc/inetd.conf - chargen</t>
  </si>
  <si>
    <t>This entry starts the chargen service when required. This service is used to test the integrity of TCP/IP packets arriving at the destination.</t>
  </si>
  <si>
    <t>From the command prompt, execute the following command:
grep "^#chargen[[:blank:]]" /etc/inetd.conf
The above command should yield the following output:
#chargen stream tcp nowait root internal 
#chargen dgram udp wait root internal</t>
  </si>
  <si>
    <t>Output contains the following: 
#chargen stream tcp nowait root internal 
#chargen dgram udp wait root internal</t>
  </si>
  <si>
    <t>Chargen service has not been disabled.</t>
  </si>
  <si>
    <t>3.3.36</t>
  </si>
  <si>
    <t>This chargen service is a character generator service and is used for testing the integrity of TCP/IP packets arriving at the destination. An attacker may spoof packets between machines running the chargen service and thus provide an opportunity for DoS attacks. You must disable this service unless you are testing your network.</t>
  </si>
  <si>
    <t>In /etc/inetd.conf, comment out the chargen entries: 
chsubserver -r inetd -C /etc/inetd.conf -d -v 'chargen' -p 'tcp'
chsubserver -r inetd -C /etc/inetd.conf -d -v 'chargen' -p 'udp'</t>
  </si>
  <si>
    <t>Disable the chargen service. One method to accomplish the recommended state is to execute the following command(s): In /etc/inetd.conf, comment out the chargen entries: 
chsubserver -r inetd -C /etc/inetd.conf -d -v 'chargen' -p 'tcp'
chsubserver -r inetd -C /etc/inetd.conf -d -v 'chargen' -p 'udp'</t>
  </si>
  <si>
    <t>AIX7-29</t>
  </si>
  <si>
    <t>/etc/inetd.conf - discard</t>
  </si>
  <si>
    <t>This entry starts the discard service when required. This service is used as a debugging tool by setting up a listening socket which ignores the data it receives.</t>
  </si>
  <si>
    <t>From the command prompt, execute the following command:
grep "^#discard[[:blank:]]" /etc/inetd.conf
The above command should yield the following output:
#discard stream tcp nowait root internal 
#discard dgram udp wait root internal</t>
  </si>
  <si>
    <t>Output contains the following: 
#discard stream tcp nowait root internal 
#discard dgram udp wait root internal</t>
  </si>
  <si>
    <t>Discard service has not been disabled.</t>
  </si>
  <si>
    <t>3.3.37</t>
  </si>
  <si>
    <t>The discard service is used as a debugging and measurement tool. It sets up a listening socket and ignores data that it receives. This is a /dev/null service and is obsolete. This can be used in DoS attacks and therefore, must be disabled.</t>
  </si>
  <si>
    <t>In /etc/inetd.conf, comment out the discard entries: 
chsubserver -r inetd -C /etc/inetd.conf -d -v 'discard' -p 'tcp'
chsubserver -r inetd -C /etc/inetd.conf -d -v 'discard' -p 'udp'</t>
  </si>
  <si>
    <t>Disable the discard service. One method to accomplish the recommended state is to execute the following command(s): In /etc/inetd.conf, comment out the discard entries: 
chsubserver -r inetd -C /etc/inetd.conf -d -v 'discard' -p 'tcp'
chsubserver -r inetd -C /etc/inetd.conf -d -v 'discard' -p 'udp'</t>
  </si>
  <si>
    <t>AIX7-30</t>
  </si>
  <si>
    <t>/etc/inetd.conf - echo</t>
  </si>
  <si>
    <t>This entry starts the echo service when required. This service sends back data received by it on a specified port.</t>
  </si>
  <si>
    <t>From the command prompt, execute the following command:
grep "^#echo[[:blank:]]" /etc/inetd.conf
The above command should yield the following output:
#echo stream tcp nowait root internal 
#echo dgram udp wait root internal</t>
  </si>
  <si>
    <t>Output contains the following: 
#echo stream tcp nowait root internal 
#echo dgram udp wait root internal</t>
  </si>
  <si>
    <t>Echo service has not been disabled.</t>
  </si>
  <si>
    <t>3.3.39</t>
  </si>
  <si>
    <t>The echo service sends back data received by it on a specified port. This can be misused by an attacker to launch DoS attacks or Smurf attacks by initiating a data storm and causing network congestion. The service is used for testing purposes and therefore must be disabled if not required.</t>
  </si>
  <si>
    <t>In /etc/inetd.conf, comment out the echo entries: 
chsubserver -r inetd -C /etc/inetd.conf -d -v 'echo' -p 'tcp'
chsubserver -r inetd -C /etc/inetd.conf -d -v 'echo' -p 'udp'</t>
  </si>
  <si>
    <t>Disable the echo service. One method to accomplish the recommended state is to execute the following command(s): In /etc/inetd.conf, comment out the echo entries: 
chsubserver -r inetd -C /etc/inetd.conf -d -v 'echo' -p 'tcp'
chsubserver -r inetd -C /etc/inetd.conf -d -v 'echo' -p 'udp'</t>
  </si>
  <si>
    <t>AIX7-31</t>
  </si>
  <si>
    <t>/etc/inetd.conf - sprayed</t>
  </si>
  <si>
    <t>This entry starts the sprayed daemon when required. This service is used as a tool to generate UDP packets for testing and diagnosing network problems.</t>
  </si>
  <si>
    <t>From the command prompt, execute the following command:
grep "^#sprayed[[:blank:]]" /etc/inetd.conf
The above command should yield the following output:
#sprayed sunrpc_udp udp wait root /usr/lib/netsvc/spray/rpc.sprayd sprayed 100012 1</t>
  </si>
  <si>
    <t>Output contains the following: 
##sprayed sunrpc_udp udp wait root /usr/lib/netsvc/spray/rpc.sprayd sprayed 100012 1</t>
  </si>
  <si>
    <t>Sprayed service has not been disabled.</t>
  </si>
  <si>
    <t>3.3.44</t>
  </si>
  <si>
    <t>The sprayed service is used as a tool to generate UDP packets for testing and diagnosing network problems. The service must be disabled if you are not running NFS, as it can be used by attackers in a Distributed Denial of Service (DDoS) attack.</t>
  </si>
  <si>
    <t>In /etc/inetd.conf, comment out the sprayed entry: 
chsubserver -r inetd -C /etc/inetd.conf -d -v 'sprayed' -p 'udp'</t>
  </si>
  <si>
    <t>Disable the sprayed service. One method to accomplish the recommended state is to execute the following command(s): In /etc/inetd.conf, comment out the sprayed entry: 
chsubserver -r inetd -C /etc/inetd.conf -d -v 'sprayed' -p 'udp'</t>
  </si>
  <si>
    <t>AIX7-32</t>
  </si>
  <si>
    <t>/etc/inetd.conf - finger</t>
  </si>
  <si>
    <t>This entry starts the fingerd daemon.</t>
  </si>
  <si>
    <t>From the command prompt, execute the following command:
grep "^#finger[[:blank:]]" /etc/inetd.conf
The above command should yield the following output:
#finger stream tcp nowait nobody /usr/sbin/fingerd fingerd</t>
  </si>
  <si>
    <t>Output contains the following: 
#finger stream tcp nowait nobody /usr/sbin/fingerd fingerd</t>
  </si>
  <si>
    <t xml:space="preserve">fingerd daemon has not been disabled. </t>
  </si>
  <si>
    <t>3.3.51</t>
  </si>
  <si>
    <t>The fingerd daemon provides the server function for the finger command. This allows users to view real-time pertinent user login information on other remote systems. This service should be disabled as it may provide an attacker with a valid user list to target.</t>
  </si>
  <si>
    <t>In /etc/inetd.conf, comment out the finger entry: 
chsubserver -r inetd -C /etc/inetd.conf -d -v 'finger' -p 'tcp'</t>
  </si>
  <si>
    <t>Disable the finger service. One method to accomplish the recommended state is to execute the following command(s): In /etc/inetd.conf, comment out the finger entry: 
chsubserver -r inetd -C /etc/inetd.conf -d -v 'finger' -p 'tcp'</t>
  </si>
  <si>
    <t>AIX7-33</t>
  </si>
  <si>
    <t>/etc/inetd.conf - permissions and ownership</t>
  </si>
  <si>
    <t>The recommended permissions and ownership for /etc/inetd.conf are applied.</t>
  </si>
  <si>
    <t>From the command prompt, execute the following command: 
	ls -l /etc/inetd.conf | awk '{print $1 " " $3 " " $4 " " $9}'
	The above command should yield the following output:
	-rw-r--r-- root system /etc/inetd.conf</t>
  </si>
  <si>
    <t>Output contains the following: 
-rw-r--r-- root system /etc/inetd.conf</t>
  </si>
  <si>
    <t xml:space="preserve">/etc/inetd.conf does not have correct ownership and/or permissions. </t>
  </si>
  <si>
    <t>3.3.53</t>
  </si>
  <si>
    <t>The/etc/inetd.conf file contains the list of services that inetd controls and determines their current status i.e. active or disabled. This file must be protected from unauthorized access and modifications to ensure that the services disabled in this benchmark remain locked down.</t>
  </si>
  <si>
    <t>Set the recommended permissions and ownership to /etc/inetd.conf: 
chmod u=rw,go=r /etc/inetd.conf
chown root:system /etc/inetd.conf</t>
  </si>
  <si>
    <t>Set permissions and ownership of the /etc/inetd.conf file. One method to implement the recommended state is to set the recommended permissions and ownership to /etc/inetd.conf: 
chmod u=rw,go=r /etc/inetd.conf
chown root:system /etc/inetd.conf</t>
  </si>
  <si>
    <t>To close this finding, please provide a screenshot of the updated /etc/inetd.conf file permissions and ownership with the agency's CAP.</t>
  </si>
  <si>
    <t>AIX7-34</t>
  </si>
  <si>
    <t>Miscellaneous Enhancements - /etc/ftpusers</t>
  </si>
  <si>
    <t>This change adds the root user to the /etc/ftpusers file, which disables ftp for root.</t>
  </si>
  <si>
    <t>From the command prompt, execute the following command:
	grep "root" /etc/ftpusers
	The above command should yield the following output: 
	root</t>
  </si>
  <si>
    <t>Output contains the following: 
root</t>
  </si>
  <si>
    <t>Direct root ftp access has not been disabled.</t>
  </si>
  <si>
    <t>HCM9</t>
  </si>
  <si>
    <t>HCM9: Systems are not deployed using the concept of least privilege</t>
  </si>
  <si>
    <t>3.7.3</t>
  </si>
  <si>
    <t>This change ensures that direct root ftp access is disabled. As detailed previously, ftp as a service should be disabled. If the service has to be enabled then this change must be implemented to ensure that remote root file transfer access is not enabled.</t>
  </si>
  <si>
    <t>Add root to the /etc/ftpusers file:
echo "root" &gt;&gt; /etc/ftpusers</t>
  </si>
  <si>
    <t>Add root to the /etc/ftpusers file. One method to accomplish the recommended state is to execute the following command(s): command:
echo "root" &gt;&gt; /etc/ftpusers</t>
  </si>
  <si>
    <t>To close this finding, please provide a screenshot of the updated /etc/ftpusers file contents with the agency's CAP.</t>
  </si>
  <si>
    <t>AIX7-35</t>
  </si>
  <si>
    <t>AC-8</t>
  </si>
  <si>
    <t>System Use Notification</t>
  </si>
  <si>
    <t>Miscellaneous Enhancements - login herald</t>
  </si>
  <si>
    <t>This change adds a default herald to /etc/security/login.cfg.</t>
  </si>
  <si>
    <t xml:space="preserve">From the command prompt, execute the following command:
	lssec -f /etc/security/login.cfg -s default -a herald |grep '^default[[:blank:]]herald="Unauthorized use of this system is prohibited.'
The above command should yield the following output:
	default herald="Unauthorized use of this system is prohibited.nlogin:"
Note: The default herald should contain IRS Warning Banner Language. </t>
  </si>
  <si>
    <t>Output contains the following: 
default herald="[IRS Warning Banner Language]"
The content of the herald should be compliant with IRS guidelines and contains the following 4 elements:
- the system contains US government information
- users actions are monitored and audited
- unauthorized use of the system is prohibited 
- unauthorized use of the system is subject to criminal and civil penalties</t>
  </si>
  <si>
    <t xml:space="preserve">Default herald does not meet IRS Warning Banner Requirements. </t>
  </si>
  <si>
    <t>Updated to IRS Warning Banner</t>
  </si>
  <si>
    <t>HAC14</t>
  </si>
  <si>
    <t>HAC14: Warning banner is insufficient</t>
  </si>
  <si>
    <t>3.7.4</t>
  </si>
  <si>
    <t>This change puts into place a suggested login herald to replace the default entry. As the herald is presented to a user prior to logon, it should not provide any information about the operating system or version. Instead, it should detail a company standard acceptable use policy. This herald can be subsequently tailored to reflect a corporate standard policy.</t>
  </si>
  <si>
    <t>Add a default login herald to /etc/security/login.cfg:
chsec -f /etc/security/login.cfg -s default -a herald="Unauthorized use of
 this system is prohibited.nlogin:"</t>
  </si>
  <si>
    <t>Add a default login herald to /etc/security/login.cfg. One method to accomplish the recommended state is to execute the following command(s): command:
chsec -f /etc/security/login.cfg -s default -a herald="Unauthorized use of this system is prohibited.nlogin:"</t>
  </si>
  <si>
    <t>AIX7-36</t>
  </si>
  <si>
    <t xml:space="preserve">Account Management </t>
  </si>
  <si>
    <t>Miscellaneous Enhancements - guest account removal</t>
  </si>
  <si>
    <t>This change removes the guest user and home directory from the system.</t>
  </si>
  <si>
    <t>From the command prompt, execute the following command:
	lsuser guest 
	The above command should yield the following output:
	3004-687 User "guest" does not exist.</t>
  </si>
  <si>
    <t>Output contains the following: 
3004-687 User "guest" does not exist.</t>
  </si>
  <si>
    <t xml:space="preserve">Guest account has not been removed from the system. </t>
  </si>
  <si>
    <t>HAC27</t>
  </si>
  <si>
    <t>HAC27: Default accounts have not been disabled or renamed</t>
  </si>
  <si>
    <t>3.7.5</t>
  </si>
  <si>
    <t>This change removes the guest user. If a user logs in with a generic username, audit trails are of limited value as it is not necessarily possible to identify who has accessed an account. The guest account should be removed and all users should be given specific logon ids to ensure traceability and accountability.</t>
  </si>
  <si>
    <t>Remove the guest user: 
rmuser -p guest
rm -r /home/guest</t>
  </si>
  <si>
    <t>To close this finding, please provide a screenshot showing the guest user has been removed with the agency's CAP.</t>
  </si>
  <si>
    <t>AIX7-37</t>
  </si>
  <si>
    <t>Miscellaneous Enhancements - crontab permissions</t>
  </si>
  <si>
    <t>This script checks the permissions of all the root crontab entries, to ensure that they are owned and writable by the root user only.</t>
  </si>
  <si>
    <t>From the command prompt, execute the following script:
	crontab -l |egrep -v '^#' |awk '{print $6}' |grep "^/" |sort -u | while read DIR
do
DIR=${DIR:-$(pwd)}
while [[ -a ${DIR} ]]
do
[[ "$(ls -ld ${DIR})" = @(????????w? *) ]] &amp;&amp; print " WARNING ${DIR} is world writable"
[[ "$(ls -ld ${DIR})" = @(?????w???? *) ]] &amp;&amp; print " WARNING ${DIR} is group writable"
[[ "$(ls -ld ${DIR} |awk '{print $3}')" != @(root|bin) ]] &amp;&amp; print " WARNING ${DIR} is not owned by root or bin"
DIR=${DIR%/*}
done 
done</t>
  </si>
  <si>
    <t>All root crontab entries are owned and writable by the root user only.</t>
  </si>
  <si>
    <t>Root crontab entries are owned and writable by user other than root.</t>
  </si>
  <si>
    <t>3.7.6</t>
  </si>
  <si>
    <t>All root crontab entries must be owned and writable by the root user only. If a script had group or world writable access, it could be replaced or edited with malicious content, which would then subsequently run on the system with root authority.</t>
  </si>
  <si>
    <t>Ensure that all root crontab entries are owned and writable by root only. 
The script below traverses up each individual directory path, ensuring that all directories are not group/world writable and that they are owned by the root or bin user:
crontab -l |egrep -v '^#' |awk '{print $6}' |grep "^/" |sort -u | while read DIR
do
DIR=${DIR:-$(pwd)}
while [[ -a ${DIR} ]]
do
[[ "$(ls -ld ${DIR})" = @(????????w? *) ]] &amp;&amp; print " WARNING ${DIR} is world writable"
[[ "$(ls -ld ${DIR})" = @(?????w???? *) ]] &amp;&amp; print " WARNING ${DIR} is group writable"
[[ "$(ls -ld ${DIR} |awk '{print $3}')" != @(root|bin) ]] &amp;&amp; print " WARNING ${DIR} is not owned by root or bin"
DIR=${DIR%/*}
done 
done 
NOTE: Review the output and manually change the directories, if possible. Directories which are group and/or world writable or not owned by root are marked with "WARNING" 
To manually change permissions on the files or directories:
To remove group writable access: 
chmod g-w 
To remove world writable access:
chmod o-w 
To remove both group and world writable access: 
chmod go-w 
To change the owner of a file or directory: 
chown</t>
  </si>
  <si>
    <t>Ensure that all root crontab entries are owned and writable by root only. One method to accomplish the recommended state is to execute the following command(s): script:
The script below traverses up each individual directory path, ensuring that all directories are not group/world writable and that they are owned by the root or bin user:
crontab -l |egrep -v '^#' |awk '{print $6}' |grep "^/" |sort -u | while read DIR
do
DIR=${DIR:-$(pwd)}
while [[ -a ${DIR} ]]
do
[[ "$(ls -ld ${DIR})" = @(????????w? *) ]] &amp;&amp; print " WARNING ${DIR} is world writable"
[[ "$(ls -ld ${DIR})" = @(?????w???? *) ]] &amp;&amp; print " WARNING ${DIR} is group writable"
[[ "$(ls -ld ${DIR} |awk '{print $3}')" != @(root|bin) ]] &amp;&amp; print " WARNING ${DIR} is not owned by root or bin"
DIR=${DIR%/*}
done 
done 
NOTE: Review the output and manually change the directories, if possible. Directories which are group and/or world writable or not owned by root are marked with "WARNING" 
To manually change permissions on the files or directories:
To remove group writable access: 
chmod g-w 
To remove world writable access:
chmod o-w 
To remove both group and world writable access: 
chmod go-w 
To change the owner of a file or directory: 
chown</t>
  </si>
  <si>
    <t>To close this finding, please provide a screenshot of the updated root crontab entries permission and ownership with the agency's CAP.</t>
  </si>
  <si>
    <t>AIX7-38</t>
  </si>
  <si>
    <t>Configuring SSH - disabling direct root access</t>
  </si>
  <si>
    <t>The recommendation is to edit the /etc/ssh/sshd_config file to disable direct root login. By default direct root login via SSH is enabled.</t>
  </si>
  <si>
    <t>Ensure that the PermitRootLogin parameter has been changed:
	grep "^PermitRootLogin[[:blank:]]" /etc/ssh/sshd_config
The above command should yield the following output:
	PermitRootLogin no</t>
  </si>
  <si>
    <t>Output contains the following: 
PermitRootLogin no</t>
  </si>
  <si>
    <t>Direct root login via SSH is enabled.</t>
  </si>
  <si>
    <t>4.2.2</t>
  </si>
  <si>
    <t>All root access should be facilitated through a local logon with a unique and identifiable user ID and then via the su command once locally authenticated. Direct root login is extremely insecure and offers little in the way of audit trailing for accountability.</t>
  </si>
  <si>
    <t>Edit the/etc/ssh/sshd_config file and disable direct root login for SSH:
vi /etc/ssh/sshd_config
Replace: 
#PermitRootLogin yes
With:
PermitRootLogin no
Re-cycle the sshd daemon to pick up the configuration changes:
stopsrc -s sshd
startsrc -s sshd</t>
  </si>
  <si>
    <t>To close this finding, please provide a screenshot of the updated /etc/ssh/sshd_config file contents with the agency's CAP.</t>
  </si>
  <si>
    <t>AIX7-39</t>
  </si>
  <si>
    <t>Configuring SSH - server protocol 2</t>
  </si>
  <si>
    <t>The recommendation is to edit the /etc/ssh/sshd_config file and allow the SSH2 protocol only. By default the SSH1 protocol is also available. This is the SSH server configuration file.</t>
  </si>
  <si>
    <t>Ensure that the Protocol parameter has been changed:
	grep "^Protocol[[:blank:]]" /etc/ssh/sshd_config
	The above command should yield the following output:
	Protocol 2</t>
  </si>
  <si>
    <t>Output contains the following: 
Protocol 2</t>
  </si>
  <si>
    <t>SSH v2 protocol has not been explicitly defined under the /etc/ssh/sshd_config file.</t>
  </si>
  <si>
    <t>4.2.3</t>
  </si>
  <si>
    <t>There are publicly known vulnerabilities in SSH1 protocol, because of which the SSH1 protocol was deprecated in early 2001. SSH2 is a complete re-write of SSH1 with additional security features. All SSH connections should communicate over the SSH2 protocol. There are numerous benefits of utilizing SSH2 over SSH1, these include: an enhanced and stronger crypto integrity check and support for RSA and DSA keys, rather than just RSA key support in SSH1. The recommendation is to edit the /etc/ssh/sshd_config file and allow the SSH2 protocol only.</t>
  </si>
  <si>
    <t>Edit the/etc/ssh/sshd_config file and explicitly define the SSH2 protocol:
vi /etc/ssh/sshd_config
Replace:
#Protocol 2,1
With: 
Protocol 2
Re-cycle the sshd daemon to pick up the configuration changes:
stopsrc -s sshd
startsrc -s sshd</t>
  </si>
  <si>
    <t>AIX7-40</t>
  </si>
  <si>
    <t>Configuring SSH - client protocol 2</t>
  </si>
  <si>
    <t>The recommendation is to edit the /etc/ssh/ssh_config file and allow the SSH2 protocol only. By default the SSH1 protocol is also available. This is the SSH client configuration file.</t>
  </si>
  <si>
    <t>Ensure that the Protocol parameter has been changed:
	grep "^Protocol[[:blank:]]" /etc/ssh/ssh_config
	The above command should yield the following output:
	Protocol 2</t>
  </si>
  <si>
    <t>SSH v2 protocol has not been explicitly defined under the /etc/ssh/ssh_config file.</t>
  </si>
  <si>
    <t>4.2.4</t>
  </si>
  <si>
    <t>There are publicly known vulnerabilities in SSH1 protocol, because of which the SSH1 protocol was deprecated in early 2001. SSH2 is a complete re-write of SSH1 with additional security features. All SSH connections should communicate over the SSH2 protocol. There are numerous benefits of utilizing SSH2 over SSH1, these include: an enhanced and stronger crypto integrity check and support for RSA and DSA keys, rather than just RSA key support in SSH1. The recommendation is to edit the /etc/ssh/ssh_config file and allow the SSH2 protocol only.</t>
  </si>
  <si>
    <t>Edit the/etc/ssh/ssh_config file and explicitly define the SSH2 protocol:
vi /etc/ssh/sshd_config
Replace:
#Protocol 2,1
With: 
Protocol 2
Re-cycle the sshd daemon to pick up the configuration changes:
stopsrc -s sshd
startsrc -s sshd</t>
  </si>
  <si>
    <t>AIX7-41</t>
  </si>
  <si>
    <t>Configuring SSH - banner configuration</t>
  </si>
  <si>
    <t>The recommendation is to edit the /etc/ssh/sshd_config file and configure a path to a login herald message.</t>
  </si>
  <si>
    <t>Ensure that the Banner parameter has been changed:
	grep "^Banner[[:blank:]]" /etc/ssh/sshd_config
The above command should yield the following output:
	Banner /etc/ssh/ssh_banner</t>
  </si>
  <si>
    <t>Output contains the following: 
Banner /etc/ssh/ssh_banner
The content of the banner file should be compliant with IRS guidelines and contains the following 4 elements:
- the system contains US government information
- users actions are monitored and audited
- unauthorized use of the system is prohibited 
- unauthorized use of the system is subject to criminal and civil penalties</t>
  </si>
  <si>
    <t xml:space="preserve">The warning banner is not Publication 1075 compliant. </t>
  </si>
  <si>
    <t>4.2.5</t>
  </si>
  <si>
    <t>The login herald configured previously is not displayed during the initiation of a new SSH connection. Prior to a password being entered the user should accept the terms and conditions of the corporate acceptable usage policy.</t>
  </si>
  <si>
    <t>Create an SSH banner file:
printf "Unauthorized use of this system is prohibited.n" &gt; /etc/ssh/ssh_banner
NOTE: The content of the banner file can reflect any internal acceptable usage policy standards
Edit the /etc/ssh/sshd_config file and customize the Banner parameter
vi /etc/ssh/sshd_config
Replace:
#Banner /some/path
With:
Banner /etc/ssh/ssh_banner Re-cycle the sshd daemon to pick up the configuration changes:
stopsrc -s sshd
startsrc -s sshd</t>
  </si>
  <si>
    <t>AIX7-42</t>
  </si>
  <si>
    <t>Configuring SSH - ignore .shosts and .rhosts</t>
  </si>
  <si>
    <t>The recommendation is to edit the /etc/ssh/sshd_config file and set the IgnoreRhostsparameter to ignore .shosts and.rhosts files.</t>
  </si>
  <si>
    <t>Ensure that the IgnoreRhosts parameter has been changed:
	grep "^IgnoreRhosts[[:blank:]]" /etc/ssh/sshd_config
	The above command should yield the following output:
	IgnoreRhosts yes</t>
  </si>
  <si>
    <t>Output contains the following: 
IgnoreRhosts yes</t>
  </si>
  <si>
    <t>.shosts and .rhosts authentication parameters have not been disabled in the /etc/ssh/sshd_config file.</t>
  </si>
  <si>
    <t>4.2.6</t>
  </si>
  <si>
    <t>A user can logon to a remote system without authenticating themselves if. Rhosts or .shosts files exist in the remote home directory and if the client machine name and user name are present in these files. This method is fundamentally insecure as the local system can be exploited by IP, DNS (Domain Name Server) and routing spoofing attacks. Additionally, this authentication method relies on the integrity of the client machine. These weaknesses have been known and exploited for a long time. Since this authentication method is not secure, it must be disabled.</t>
  </si>
  <si>
    <t>Edit the /etc/ssh/sshd_config file to disable the .shosts and .rhosts authentication parameter:
vi /etc/ssh/sshd_config
Replace:
#IgnoreRhosts yes
With:
IgnoreRhosts yesRe-cycle the sshd daemon to pick up the configuration changes:
stopsrc -s sshd
startsrc -s sshd</t>
  </si>
  <si>
    <t>AIX7-43</t>
  </si>
  <si>
    <t>Configuring SSH - disable null passwords</t>
  </si>
  <si>
    <t>The recommendation is to edit the /etc/ssh/sshd_config file to ensure that the SSH daemon does not authenticate users with a null password.</t>
  </si>
  <si>
    <t>Ensure that the PermitEmptyPasswords parameter has been changed:
	grep "^PermitEmptyPasswords[[:blank:]]" /etc/ssh/sshd_config
	The above command should yield the following output: 
	PermitEmptyPasswords no</t>
  </si>
  <si>
    <t>Output contains the following: 
PermitEmptyPasswords no</t>
  </si>
  <si>
    <t xml:space="preserve">SSH daemon authenticate users with a null password. </t>
  </si>
  <si>
    <t>*Criticality may be upgraded to Critical if passwords are not required to access FTI</t>
  </si>
  <si>
    <t>HPW1</t>
  </si>
  <si>
    <t>HPW1: No password is required to access an FTI system</t>
  </si>
  <si>
    <t>4.2.7</t>
  </si>
  <si>
    <t>If password authentication is used and an account has an empty password, the SSH server must be configured to disallow access to the account. Permitting empty passwords could create an easy path of access for hackers to enter the system.</t>
  </si>
  <si>
    <t>Edit the /etc/ssh/sshd_config file to disable the acceptance null passwords:
vi /etc/ssh/sshd_config 
Replace:
#PermitEmptyPasswords no
With:
PermitEmptyPasswords no 
Re-cycle the sshd daemon to pick up the configuration changes:
stopsrc -s sshd
startsrc -s sshd</t>
  </si>
  <si>
    <t>AIX7-44</t>
  </si>
  <si>
    <t>AC-6</t>
  </si>
  <si>
    <t>Least Privilege</t>
  </si>
  <si>
    <t>Configuring SSH - set privilege separation</t>
  </si>
  <si>
    <t>The recommendation is to edit the /etc/ssh/sshd_config file to ensure that privilege separation is enabled.</t>
  </si>
  <si>
    <t>Ensure that the Use Privilege Separation parameter has been changed:
	grep "^Use Privilege Separation[[:blank:]]" /etc/ssh/sshd_config
	The above command MUST NOT yield the following output:
	Use Privilege Separation no</t>
  </si>
  <si>
    <t>The following line should not be emitted:
Use Privilege Separation no</t>
  </si>
  <si>
    <t>Privilege Separation is not enabled on SSH sessions.</t>
  </si>
  <si>
    <t>4.2.9</t>
  </si>
  <si>
    <t>Setting privilege separation helps to secure remote ssh access. Once a user is authenticated the sshd daemon creates a child process which has the privileges of the authenticated user and this then handles incoming network traffic. The aim of this is to prevent privilege escalation through the initial root process.</t>
  </si>
  <si>
    <t>Edit the /etc/ssh/sshd_config file to ensure that privilege separation is enabled:
vi /etc/ssh/sshd_config
Replace:
Use Privilege Separation no 
With: 
Use Privilege Separation yes
Re-cycle the sshd daemon to pick up the configuration changes:
stopsrc -s sshd
startsrc -s sshd</t>
  </si>
  <si>
    <t>AIX7-45</t>
  </si>
  <si>
    <t>AU-2</t>
  </si>
  <si>
    <t>Audit Events</t>
  </si>
  <si>
    <t>Configuring SSH - set LogLevel to INFO</t>
  </si>
  <si>
    <t>The INFO parameter specifics that record login and logout activity will be logged.</t>
  </si>
  <si>
    <t>Ensure that the LogLevel parameter is set to INFO:
	grep "^LogLevel[[:blank:]]" /etc/ssh/sshd_config
The above command should yield the following output:
	LogLevel INFO</t>
  </si>
  <si>
    <t>Output contains the following: 
LogLevel INF</t>
  </si>
  <si>
    <t>LogLevel has not been set to INFO.</t>
  </si>
  <si>
    <t>HAU17</t>
  </si>
  <si>
    <t>HAU17: Audit logs do not capture sufficient auditable events</t>
  </si>
  <si>
    <t>4.2.12</t>
  </si>
  <si>
    <t>SSH provides several logging levels with varying amounts of verbosity. DEBUG is specifically _not_ recommended other than strictly for debugging SSH communications since it provides so much data that it is difficult to identify important security information. INFO level is the basic level that only records login activity of SSH users. In many situations, such as Incident Response, it is important to determine when a particular user was active on a system. The logout record can eliminate those users who disconnected, which helps narrow the field.</t>
  </si>
  <si>
    <t>Edit the/etc/ssh/sshd_config:
vi /etc/ssh/sshd_config
Set:
LogLevel INFO
Re-cycle the sshd daemon to pick up the configuration changes:
stopsrc -s sshd
startsrc -s sshd</t>
  </si>
  <si>
    <t>AIX7-46</t>
  </si>
  <si>
    <t>Configuring SSH - set MaxAuthTries to 3 or Less</t>
  </si>
  <si>
    <t>The MaxAuthTries parameter specifies the maximum number of authentication attempts permitted per connection. When the login failure count reaches half the number, error messages will be written to the syslog file detailing the login failure.</t>
  </si>
  <si>
    <t xml:space="preserve">Ensure that the MaxAuthTries parameter is set as recommended:
grep "^MaxAuthTries[[:blank:]]" /etc/ssh/sshd_config
The above command should yield the following output:
MaxAuthTries 3 </t>
  </si>
  <si>
    <t xml:space="preserve">Output contains the following: 
MaxAuthTries 3 </t>
  </si>
  <si>
    <t>SSH MaxAuthTries has not been set to 3 or less.</t>
  </si>
  <si>
    <t>Updated MaxAuthTries from 4 to 3.</t>
  </si>
  <si>
    <t>4.2.13</t>
  </si>
  <si>
    <t>Setting the MaxAuthTries parameter to a low number will minimize the risk of successful brute force attacks to the SSH server. While the recommended setting is 3, it is set the number based on site policy.</t>
  </si>
  <si>
    <t>Edit the/etc/ssh/sshd_config file:
vi /etc/ssh/sshd_config
Edit the/etc/ssh/sshd_config file:
vi /etc/ssh/sshd_config
Set:
MaxAuthTries 3
Re-cycle the sshd daemon to pick up the configuration changes:
stopsrc -s sshd
startsrc -s sshd</t>
  </si>
  <si>
    <t>AIX7-47</t>
  </si>
  <si>
    <t>AC-12</t>
  </si>
  <si>
    <t>Session Termination</t>
  </si>
  <si>
    <t>Configuring SSH - set Idle Timeout Interval for User Login</t>
  </si>
  <si>
    <t>The two options ClientAliveInterval and ClientAliveCountMax control the timeout of ssh sessions. When the ClientAliveInterval variable is set, ssh sessions that have no activity for the specified length of time are terminated. When the ClientAliveCountMax variable is set, sshd will send client alive messages at every ClientAliveInterval interval. When the number of consecutive client alive messages are sent with no response from the client, the ssh session is terminated. For example, if the ClientAliveInterval is set to 15 seconds and the ClientAliveCountMax is set to 3, the client ssh session will be terminated after 45 seconds of idle time.</t>
  </si>
  <si>
    <t xml:space="preserve">ClientAliveInterval and/or ClientAliveCountMax parameters have not been per requirements. </t>
  </si>
  <si>
    <t xml:space="preserve">Updated ClientAliveCountMax from 300 to 900. </t>
  </si>
  <si>
    <t>HRM5</t>
  </si>
  <si>
    <t>HRM5: User sessions do not terminate after the Publication 1075 period of inactivity</t>
  </si>
  <si>
    <t>4.2.14</t>
  </si>
  <si>
    <t>AIX7-48</t>
  </si>
  <si>
    <t>IA-7</t>
  </si>
  <si>
    <t>Cryptographic Module Authentication</t>
  </si>
  <si>
    <t>Configuring SSH - restrict Cipher list</t>
  </si>
  <si>
    <t>This variable limits the types of ciphers that SSH can use during communication.</t>
  </si>
  <si>
    <t>Ensure that the Ciphers parameter is set as recommended:
	grep "^Ciphers [[:blank:]]" /etc/ssh/sshd_config
	The above command should yield the following output:
	Ciphers aes128-ctr,aes192-ctr,aes256-ctr</t>
  </si>
  <si>
    <t>Output contains the following: 
Ciphers aes128-ctr,aes192-ctr,aes256-ctr</t>
  </si>
  <si>
    <t xml:space="preserve">Approved ciphers are not being used. </t>
  </si>
  <si>
    <t>4.2.15</t>
  </si>
  <si>
    <t>Based on research conducted at various institutions, it was determined that the symmetric portion of the SSH Transport Protocol (as described in RFC 4253) has security weaknesses that allowed recovery of up to 32 bits of plaintext from a block of ciphertext that was encrypted with the Cipher Block Chaining (CBD) method. From that research, new Counter mode algorithms (as described in RFC4344) were designed that are not vulnerable to these types of attacks and these algorithms are now recommended for standard use.</t>
  </si>
  <si>
    <t>Edit the/etc/ssh/sshd_config file:
vi /etc/ssh/sshd_config
Set: 
Ciphers aes128-ctr,aes192-ctr,aes256-ctr
Re-cycle the sshd daemon to pick up the configuration changes:
stopsrc -s sshd
startsrc -s sshd</t>
  </si>
  <si>
    <t>AIX7-49</t>
  </si>
  <si>
    <t>Configuring SSH - ignore user-provided environment variables</t>
  </si>
  <si>
    <t>The PermitUserEnvironment option allows users to present environment options to the ssh daemon.</t>
  </si>
  <si>
    <t>Ensure that the PermitUserEnvironment parameter has been changed:
	grep "^PermitUserEnvironment[[:blank:]]" /etc/ssh/sshd_config
	The above command should yield the following output:
	PermitUserEnvironment no</t>
  </si>
  <si>
    <t>Output contains the following: 
PermitUserEnvironment no</t>
  </si>
  <si>
    <t>PermitUserEnvironment option has not been set to NO.</t>
  </si>
  <si>
    <t>4.2.16</t>
  </si>
  <si>
    <t>Permitting users the ability to set environment variables through the SSH daemon could potentially allow users to bypass security controls (e.g. setting an execution path that has ssh executing trojan'd programs)</t>
  </si>
  <si>
    <t>Edit the/etc/ssh/sshd_config file:
vi /etc/ssh/sshd_config
Set: 
PermitUserEnvironment no
Re-cycle the sshd daemon to pick up the configuration changes:
stopsrc -s sshd
startsrc -s sshd</t>
  </si>
  <si>
    <t>AIX7-50</t>
  </si>
  <si>
    <t>Configuring SSH - limit access via SSH</t>
  </si>
  <si>
    <t>There are several options available to limit which users and group can access the system via SSH. It is recommended that at least of the following options be leveraged:
	AllowUsers
	The AllowUsers variable gives the system administrator the option of allowing specific users to ssh into the system. The list consists of comma separated user names. Numeric userIDs are not recognized with this variable. If a system administrator wants to restrict user access further by only allowing the allowed users to log in from a particular host, the entry can be specified in the form of user@host.
	AllowGroups
	The AllowGroups variable gives the system administrator the option of allowing specific groups of users to ssh into the system. The list consists of comma separated group names. Numeric groupIDs are not recognized with this variable.
	DenyUsers
	The DenyUsers variable gives the system administrator the option of denying specific users to ssh into the system. The list consists of comma separated user names. Numeric userIDs are not recognized with this variable. If a system administrator wants to restrict user access further by specifically denying a user's access from a particular host, the entry can be specified in the form of user@host.
	DenyGroups
	The DenyGroups variable gives the system administrator the option of denying specific groups of users to ssh into the system. The list consists of comma separated group names. Numeric groupIDs are not recognized with this variable.</t>
  </si>
  <si>
    <t>Ensure that the AllowUsers, AllowGroups, DenyUsers, or DenyGroups is set:
	grep "^(AllowUsers|AllowGroups|DenyUsers|DenyGroups)[[:blank:]]" /etc/ssh/sshd_config
	The above command should yield one of the following output:
	AllowUsers AllowGroups DenyUsers DenyGroups</t>
  </si>
  <si>
    <t>Output contains the following: 
AllowUsers AllowGroups DenyUsers DenyGroups</t>
  </si>
  <si>
    <t xml:space="preserve">Remote access via SSH has not been restricted. </t>
  </si>
  <si>
    <t>4.2.17</t>
  </si>
  <si>
    <t>Restricting which users can remotely access the system via SSH will help ensure that only authorized users access the system.</t>
  </si>
  <si>
    <t>Edit the /etc/ssh/sshd_config file:
vi /etc/ssh/sshd_config
Set one of the following:
AllowUsers 
AllowGroups 
DenyUsers 
DenyGroups 
Re-cycle the sshd daemon to pick up the configuration changes:
stopsrc -s sshd
startsrc -s sshd</t>
  </si>
  <si>
    <t>AIX7-51</t>
  </si>
  <si>
    <t>Configuring SSH - sshd_config permissions lockdown</t>
  </si>
  <si>
    <t>The /etc/ssh/sshd_config file defines SSH server behavior.</t>
  </si>
  <si>
    <t>Ensure that the /etc/ssh/sshd_config permissions have been successfully changed:
	ls -l /etc/ssh/sshd_config | awk '{print $1 " " $3 " " $4 " " $9}' 
The above command should yield the following output:
	-rw------- root system /etc/ssh/sshd_config</t>
  </si>
  <si>
    <t>Output contains the following: 
-rw------- root system /etc/ssh/sshd_config</t>
  </si>
  <si>
    <t xml:space="preserve">The sshd_config file does not have correct ownership and/or permissions
</t>
  </si>
  <si>
    <t>HAC13</t>
  </si>
  <si>
    <t>HAC13: Operating system configuration files have incorrect permissions</t>
  </si>
  <si>
    <t>4.2.18</t>
  </si>
  <si>
    <t>The SSH daemon reads the configuration information from this file and includes the authentication mode and cryptographic levels to use during SSH communication. The recommended value is not to provide any access rights for any user, other than the owner of the file.</t>
  </si>
  <si>
    <t>Change the permissions of the /etc/ssh/sshd_config file to ensure that only the owner can read and write to the file:
chmod u=rw,go= /etc/ssh/sshd_config</t>
  </si>
  <si>
    <t>Change the permissions of the /etc/ssh/sshd_config file to ensure that only the owner can read and write to the file. One method to accomplish the recommended state is to execute the following command(s): command:
chmod u=rw,go= /etc/ssh/sshd_config</t>
  </si>
  <si>
    <t>AIX7-52</t>
  </si>
  <si>
    <t>Configuring SSH - ssh_config permissions lockdown</t>
  </si>
  <si>
    <t>The /etc/ssh/ssh_config file defines SSH client behavior.</t>
  </si>
  <si>
    <t>Ensure that the /etc/ssh/ssh_config permissions have been successfully changed:
	ls -l /etc/ssh/ssh_config | awk '{print $1 " " $3 " " $4 " " $9}' 
	The above command should yield the following output:
	-rw-r--r-- root system /etc/ssh/ssh_config</t>
  </si>
  <si>
    <t>Output contains the following: 
-rw-r--r-- root system /etc/ssh/ssh_config</t>
  </si>
  <si>
    <t xml:space="preserve">The ssh_config file does not have correct ownership and/or permissions
</t>
  </si>
  <si>
    <t>4.2.19</t>
  </si>
  <si>
    <t>The /etc/ssh/ssh_config file is the system-wide client configuration file for OpenSSH, which allows you to set options that modify the operation of the client programs. The recommended value is not to provide any writable access rights for any user, other than the owner of the file.</t>
  </si>
  <si>
    <t>Change the permissions of the /etc/ssh/ssh_config file to ensure that only the owner can read and write to the file:
chmod u=rw,go=r /etc/ssh/ssh_config</t>
  </si>
  <si>
    <t>Change the permissions of the /etc/ssh/ssh_config file to ensure that only the owner can read and write to the file. One method to accomplish the recommended state is to execute the following command(s): command:
chmod u=rw,go=r /etc/ssh/ssh_config</t>
  </si>
  <si>
    <t>AIX7-53</t>
  </si>
  <si>
    <t>/etc/mail/sendmail.cf - SmtpGreetingMessage</t>
  </si>
  <si>
    <t>The recommendation is to change the default sendmail greeting string to not display the sendmail version and other related information.</t>
  </si>
  <si>
    <t>Validate the installation of the software:
	grep "SmtpGreetingMessage=mailerready" /etc/mail/sendmail.cf 
The above command should yield the following output:
	O SmtpGreetingMessage=mailerready</t>
  </si>
  <si>
    <t>Output contains the following: 
O SmtpGreetingMessage=mailerready</t>
  </si>
  <si>
    <t>The sendmail program greeting string contains sensitive information.</t>
  </si>
  <si>
    <t>4.3.1</t>
  </si>
  <si>
    <t>The sendmail deamon has a history of security vulnerabilities. The recommendation is to change the default sendmail greeting string so as not to display the sendmail version and other related information, which can be used by an attacker for fingerprinting purposes.</t>
  </si>
  <si>
    <t>Create a backup copy of /etc/mail/sendmail.cf:
cp -p /etc/mail/sendmail.cf /etc/mail/sendmail.cf.pre_cis 
Edit:
vi /etc/mail/sendmail.cf 
Change:
O SmtpGreetingMessage=$j Sendmail $b 
To:
O SmtpGreetingMessage=mailerready</t>
  </si>
  <si>
    <t>AIX7-54</t>
  </si>
  <si>
    <t>/etc/mail/sendmail.cf - permissions and ownership</t>
  </si>
  <si>
    <t>The recommended permissions and ownership for /etc/mail/sendmail.cf are applied.</t>
  </si>
  <si>
    <t>From the command prompt, execute the following command:
	ls -l /etc/mail/sendmail.cf | awk '{print $1 " " $3 " " $4 " " $9}' 
The above command should yield the following output:
	-rw-r----- root system sendmail.cf</t>
  </si>
  <si>
    <t>Output contains the following: 
-rw-r----- root system sendmail.cf</t>
  </si>
  <si>
    <t xml:space="preserve">The sendmail.cf file does not have correct ownership and/or permissions
</t>
  </si>
  <si>
    <t>4.3.2</t>
  </si>
  <si>
    <t>The /etc/mail/sendmail.cf file is used by the sendmail daemon to determine its default configuration. This file must be protected from unauthorized access and modifications.</t>
  </si>
  <si>
    <t>Set the recommended permissions and ownership on /etc/mail/sendmail.cf:
chmod u=rw,g=r,o= /etc/mail/sendmail.cf
chown root /etc/mail/sendmail.cf</t>
  </si>
  <si>
    <t>AIX7-55</t>
  </si>
  <si>
    <t>/var/spool/mqueue - permissions and ownership</t>
  </si>
  <si>
    <t>From the command prompt, execute the following command:
	ls -ld /var/spool/mqueue | awk '{print $1 " " $3 " " $4 " " $9}'
The above command should yield the following output: 
	drwx------ root system /var/spool/mqueue</t>
  </si>
  <si>
    <t>Output contains the following: 
drwx------ root system /var/spool/mqueue</t>
  </si>
  <si>
    <t xml:space="preserve">The mqueue file does not have correct ownership and/or permissions
</t>
  </si>
  <si>
    <t>4.3.3</t>
  </si>
  <si>
    <t>The sendmail daemon generally stores its queued mail in the /var/spool/mqueue directory. Queued messages are the messages that have not yet reached their final destination. To ensure the integrity of the messages during storage, the mail queue directory must be secured from unauthorized access. 
	NOTE: It is possible to specify an alternate spool directory in the /etc/mail/sendmail.cf file via the QueueDirectory parameter.</t>
  </si>
  <si>
    <t>Set the recommended permissions and ownership on /var/spool/mqueue:
chmod u=rwx,go= /var/spool/mqueue
chown root /var/spool/mqueue</t>
  </si>
  <si>
    <t>AIX7-56</t>
  </si>
  <si>
    <t>CDE - sgid/suid binary lockdown</t>
  </si>
  <si>
    <t>CDE buffer overflow vulnerabilities may be exploited by a local user to obtain root privilege via suid/sgid programs owned by root:bin or root:sys.</t>
  </si>
  <si>
    <t>Validate the permissions of the binaries:
	ls -l /usr/dt/bin/dtaction | awk '{print $1 " " $3 " " $4 " " $9}'
ls -l /usr/dt/bin/dtappgather | awk '{print $1 " " $3 " " $4 " " $9}'
ls -l /usr/dt/bin/dtprintinfo | awk '{print $1 " " $3 " " $4 " " $9}'
ls -l /usr/dt/bin/dtsession | awk '{print $1 " " $3 " " $4 " " $9}' 
The above command should yield the following output: 
	-r-xr-xr-x root sys /usr/dt/bin/dtaction
-r-xr-xr-x root bin /usr/dt/bin/dtappgather
-r-xr-xr-x root bin /usr/dt/bin/dtprintinfo
-r-xr-xr-x root bin /usr/dt/bin/dtsession</t>
  </si>
  <si>
    <t>Output contains the following: 
-r-xr-xr-x root sys /usr/dt/bin/dtaction
-r-xr-xr-x root bin /usr/dt/bin/dtappgather
-r-xr-xr-x root bin /usr/dt/bin/dtprintinfo
-r-xr-xr-x root bin /usr/dt/bin/dtsession</t>
  </si>
  <si>
    <t xml:space="preserve">The DT files (dtaction, dtappgather, dtprintinfo, dtsession) does not have correct ownership and/or permissions
</t>
  </si>
  <si>
    <t>4.4.3</t>
  </si>
  <si>
    <t>CDE has been associated with major security risks, most of which are buffer overflow vulnerabilities. These vulnerabilities may be exploited by a local user to obtain root privilege via suid/sgid programs owned by root:bin or root:sys. It is recommended that the CDE binaries have the suid/sgid removed.</t>
  </si>
  <si>
    <t>Remove the suid/sgid from the following CDE binaries:
chmod ug-s /usr/dt/bin/dtaction
chmod ug-s /usr/dt/bin/dtappgather
chmod ug-s /usr/dt/bin/dtprintinfo
chmod ug-s /usr/dt/bin/dtsession</t>
  </si>
  <si>
    <t>AIX7-57</t>
  </si>
  <si>
    <t>AC-11</t>
  </si>
  <si>
    <t>Device Lock</t>
  </si>
  <si>
    <t>CDE - screensaver lock</t>
  </si>
  <si>
    <t>The X11 session is not set to timeout after the IRS Publication 1075 defined timeframe.</t>
  </si>
  <si>
    <t>HAC2</t>
  </si>
  <si>
    <t>HAC2: User sessions do not lock after the Publication 1075 required timeframe</t>
  </si>
  <si>
    <t>4.4.5</t>
  </si>
  <si>
    <t>Set the default timeout parameters dtsession*saverTimeout: and dtsession*lockTimeout: 
for file in /usr/dt/config/*/sys.resources; do
 dir=`dirname $file | sed -e s/usr/etc/`
 mkdir -p $dir
 echo 'dtsession*saverTimeout: 15' &gt;&gt; $dir/sys.resources
 echo 'dtsession*lockTimeout: 15' &gt;&gt; $dir/sys.resources
done</t>
  </si>
  <si>
    <t>AIX7-58</t>
  </si>
  <si>
    <t>CDE - login screen hostname masking</t>
  </si>
  <si>
    <t>The Dtlogin*greeting.labelString parameter is the message displayed in the first dialogue box on the CDE login screen. This is where the username is entered.
	The Dtlogin*greeting.persLabelString is the message displayed in the second dialogue box on the CDE login screen. This is where the password is entered.</t>
  </si>
  <si>
    <t>Validate the changes to the Xresources files:
	egrep "Dtlogin*greeting.labelString|Dtlogin*greeting.persLabelString:" /etc/dt/config/*/Xresources
The above command should yield a similar output to the following:
/usr/dt/config/en_US/Xresources:!! Dtlogin*greeting.labelString: The system contains US government information, users actions are monitored and audited.
/usr/dt/config/en_US/Xresources:!! Dtlogin*greeting.persLabelString: Unauthorized use of the system is prohibited, unauthorized use of the system is subject to criminal and civil penalties.</t>
  </si>
  <si>
    <t>Output contains the following: 
/usr/dt/config/en_US/Xresources:!! Dtlogin*greeting.labelString: The system contains US government information, users actions are monitored and audited.
/usr/dt/config/en_US/Xresources:!! Dtlogin*greeting.persLabelString: Unauthorized use of the system is prohibited, unauthorized use of the system is subject to criminal and civil penalties.</t>
  </si>
  <si>
    <t>The warning banner does not meet IRS publication 1075 requirements.</t>
  </si>
  <si>
    <t>Added IRS Warning Banner Language</t>
  </si>
  <si>
    <t>4.4.6</t>
  </si>
  <si>
    <t>Potential hackers may gain access to valuable information such as the hostname and the version of the operating system from the default AIX login screen. This information would assist hackers in choosing the exploitation methods to break into the system. For security reasons, change the login screen default messages.</t>
  </si>
  <si>
    <t>Copy the files from /usr/dt/config/*/Xresources to /etc/dt/config/*/Xresources and add the Dtlogin*greeting.labelString and Dtlogin*greeting.persLabelString parameters to all copied Xresources files:
for file in /usr/dt/config/*/Xresources; do
dir=`dirname $file | sed s/usr/etc/`
mkdir -p $dir
if [ ! -f $dir/Xresources ]; then
cp $file $dir/Xresources
fi
WARN="Authorized uses only. All activity may be monitored and
reported."
echo "Dtlogin*greeting.labelString: $WARN" &gt;&gt;$dir/Xresources
echo "Dtlogin*greeting.persLabelString: $WARN" &gt;&gt;$dir/Xresources
done</t>
  </si>
  <si>
    <t>AIX7-59</t>
  </si>
  <si>
    <t>CDE - /etc/dt/config/Xconfig permissions and ownership</t>
  </si>
  <si>
    <t>The /etc/dt/config/Xconfig file is used to customize CDE DT login attributes. Ensure this file is owned by root:binand permissions prevent group and other from writing to the file.</t>
  </si>
  <si>
    <t>Validate the ownership and permissions:
	ls -l /etc/dt/config/Xconfig| awk '{print $1 " " $3 " " $4 " " $9}'
	The above command should yield the following output:
	-r--r--r-- root bin /etc/dt/config/Xconfig</t>
  </si>
  <si>
    <t>Output contains the following: 
 -r--r--r-- root bin /etc/dt/config/Xconfig</t>
  </si>
  <si>
    <t xml:space="preserve">The Xconfig file does not have correct ownership and/or permissions
</t>
  </si>
  <si>
    <t>4.4.7</t>
  </si>
  <si>
    <t>The /etc/dt/config/Xconfig file can be used to customize CDE DT login attributes. The default file, /usr/dt/config/Xconfig, is unconditionally overwritten upon subsequent installation. It is recommended that the appropriate permissions and ownership are applied to secure the file.</t>
  </si>
  <si>
    <t>Check to see if the /etc/dt/config/Xconfig exists:
ls -l /etc/dt/config/Xconfig 
Apply the appropriate ownership and permissions to /etc/dt/config/Xconfig:
chown root:bin /etc/dt/config/Xconfig
chmod go-w /etc/dt/config/Xconfig</t>
  </si>
  <si>
    <t>AIX7-60</t>
  </si>
  <si>
    <t>CDE - /etc/dt/config/Xservers permissions and ownership</t>
  </si>
  <si>
    <t>The /etc/dt/config/Xservers contains entries to start the Xserver on the local display. Ensure this file is owned by root:bin and prevents group and other from writing to it.</t>
  </si>
  <si>
    <t>Validate the ownership and permissions:
	ls -l /etc/dt/config/Xservers | awk '{print $1 " " $3 " " $4 " " $9}'
The above command should yield the following output: 
	-r--r--r-- root bin /etc/dt/config/Xservers</t>
  </si>
  <si>
    <t>Output contains the following: 
 -r--r--r-- root bin /etc/dt/config/Xservers</t>
  </si>
  <si>
    <t xml:space="preserve">The Xservers file does not have correct ownership and/or permissions
</t>
  </si>
  <si>
    <t>4.4.8</t>
  </si>
  <si>
    <t>The /etc/dt/config/Xservers contains entries to start the Xserver on the local display. The default file, /usr/dt/config/Xservers, is unconditionally overwritten upon subsequent installation. It is recommended that the appropriate permissions and ownership are applied to secure the file.</t>
  </si>
  <si>
    <t>Check to see if the /etc/dt/config/Xservers exists:
ls -l /etc/dt/config/Xservers
If it exists ensure that it is explicitly defined in /etc/dt/config/Xconfig:
vi /etc/dt/config/Xconfig 
Replace: 
Dtlogin.servers: Xservers
With:
Dtlogin*servers: /etc/dt/config/Xservers
Apply the appropriate ownership and permissions to /etc/dt/config/Xservers:
chown root:bin /etc/dt/config/Xservers
chmod go-w /etc/dt/config/Xservers</t>
  </si>
  <si>
    <t>AIX7-61</t>
  </si>
  <si>
    <t>CDE - /etc/dt/config/*/Xresources permissions and ownership</t>
  </si>
  <si>
    <t>The /etc/dt/config/*/Xresources file contains appearance and behavior resources for the Dtlogin login screen.</t>
  </si>
  <si>
    <t>Validate the ownership and permissions:
	ls -l /etc/dt/config/*/Xresources | awk '{print $1 " " $3 " " $4 " " $9}' 
	The above command should yield a similar output to the following:
	-rw-r--r-- root sys /etc/dt/config/en_GB/Xresources
-rw-r--r-- root sys /etc/dt/config/en_US/Xresources</t>
  </si>
  <si>
    <t>Output contains the following: 
 -rw-r--r-- root sys /etc/dt/config/en_GB/Xresources
-rw-r--r-- root sys /etc/dt/config/en_US/Xresources</t>
  </si>
  <si>
    <t xml:space="preserve">The Xresources file does not have correct ownership and/or permissions
</t>
  </si>
  <si>
    <t>4.4.9</t>
  </si>
  <si>
    <t>The /etc/dt/config/*/Xresources file defines the customization of the Dtlogin screen. The default file, /usr/dt/config/*/Xresources, is unconditionally overwritten upon subsequent installation. It is recommended that the appropriate permissions and ownership are applied to secure the file.</t>
  </si>
  <si>
    <t>Set the appropriate permissions and ownership on all Xresources files:
chown root:sys /etc/dt/config/*/Xresources
chmod u=rw,go=r /etc/dt/config/*/Xresources</t>
  </si>
  <si>
    <t>AIX7-62</t>
  </si>
  <si>
    <t>NFS - nosuid on NFS client mounts</t>
  </si>
  <si>
    <t>Disable suid/sgid program execution within any mounted NFS filesystem.</t>
  </si>
  <si>
    <t>For each NFS filesystem, ensure that the options have been changed to reflect the nosuid option:
	mount |grep "nfs" |wc -l
mount |grep "nfs" |grep "nosuid" |wc -l
	Both commands should yield the same output.</t>
  </si>
  <si>
    <t xml:space="preserve">Both commands yield the same output.
</t>
  </si>
  <si>
    <t xml:space="preserve">Sticky bits are allowed on remotely shared files or directories. </t>
  </si>
  <si>
    <t>4.5.3</t>
  </si>
  <si>
    <t>Setting the nosuid option means that on the NFS server the root user cannot make an suid-root program within an exported filesystem. Then log onto an NFS client as a standard user and use the suid-root program to effectively become root on that client.</t>
  </si>
  <si>
    <t>For each NFS mount, disable suid programs.
List the current NFS mounts:
mount |grep "nfs" 
For each NFS filesystem add the nosuid option, this change should be made via an edit to the /etc/filesystems file.
Create a copy of /etc/filesystems:
cp -p /etc/filesystems /etc/filesystems.pre_cis 
For each NFS mount edit the options line to reflect the nosuid option:
vi /etc/filesystems 
Reflect in each NFS options line:
options = rw,bg,hard,intr,nosuid,sec=sys 
NOTE: The above options line is an example, the nosuid should be added to the existing options
The NFS mount needs to be re-mounted to reflect this change</t>
  </si>
  <si>
    <t>To close this finding, please provide a screenshot of the updated NFS mount options with the agency's CAP.</t>
  </si>
  <si>
    <t>AIX7-63</t>
  </si>
  <si>
    <t>NFS - localhost removal</t>
  </si>
  <si>
    <t>Remove any reference to localhost or localhost aliases from /etc/exports.</t>
  </si>
  <si>
    <t>Re-review /etc/exports if the file was updated, to validate the changes:
	cat /etc/exports</t>
  </si>
  <si>
    <t xml:space="preserve">/etc/exports does not have any reference to localhost or localhost aliases.
</t>
  </si>
  <si>
    <t xml:space="preserve">The system allows exporting of local directories. </t>
  </si>
  <si>
    <t>4.5.4</t>
  </si>
  <si>
    <t>If the RPC portmapper has proxy forwarding enabled, which is a default setting in many vendor versions. You must not export your local filesytems back to the localhost, either by name or to the alias localhost, and you must not export to any netgroups of which your host is a member. If proxy forwarding is enabled, an attacker may carefully craft NFS packets and send them to the portmapper, which in turn, forwards them to the NFS server. As the packets come from the portmapper process, which runs as root, they appear to be coming from a trusted system. This configuration may allow anyone to alter and delete files at will.</t>
  </si>
  <si>
    <t>Remove any reference to localhost or localhost aliases in /etc/exports:
Review the content of /etc/exports and check for localhost or localhost aliases:
cat /etc/exports 
NOTE: If instances of localhost or localhost aliases are found, edit the file and remove them.
Create a copy of /etc/exports:
cp -p /etc/exports /etc/exports.pre_cis
Edit the file:
vi /etc/exports
Edit the relevant NFS exports to remove the localhost access, for example:
/nfsexport sec=sys,rw,access=localhost:testserver 
If /etc/exports is updated, as localhost references have been removed, update the current NFS export options:
exportfs -a</t>
  </si>
  <si>
    <t>To close this finding, please provide a screenshot of the updated /etc/exports file contents with the agency's CAP.</t>
  </si>
  <si>
    <t>AIX7-64</t>
  </si>
  <si>
    <t>NFS - no_root_squash option</t>
  </si>
  <si>
    <t>For each NFS export, ensure that the root_squash option is set to -2 or -1.</t>
  </si>
  <si>
    <t>As -2 is the default NFS export value, ensure that there are no explicit anon= options set in /etc/exports:
	grep "anon=" /etc/exports 
	The above should command should yield no output.</t>
  </si>
  <si>
    <r>
      <t xml:space="preserve">Output should </t>
    </r>
    <r>
      <rPr>
        <u/>
        <sz val="10"/>
        <rFont val="Arial"/>
        <family val="2"/>
      </rPr>
      <t>not be</t>
    </r>
    <r>
      <rPr>
        <sz val="10"/>
        <rFont val="Arial"/>
        <family val="2"/>
      </rPr>
      <t xml:space="preserve"> emitted.
</t>
    </r>
  </si>
  <si>
    <t>On NFS shares, the no_root_squash option is not set, which allows remote root users to change any shared file.</t>
  </si>
  <si>
    <t>4.5.6</t>
  </si>
  <si>
    <t>Each NFS export on the server should have the anon=-2 option set. Without this, an NFS export could be at risk, where the remote root user effectively has root access on the NFS mount. By setting the export option anon=-2 , when the client attempts to access (read, write, or delete) the NFS mount, the server substitutes the UID to the server's nobody account, which is -2. This means that the root user on the client cannot access or change files that only root on the server can access or change. It is therefore recommended that root_squash is set on all exported filesystems. 
The default value of any exported filesystem or directory is -2, another value has to be explicitly set.
As a more secure option you can set the option to anon=-1, which disables anonymous access. By default, secure NFS accepts non-secure requests as anonymous.
NOTE: The root user on the client can still use su to become any other user and access and change that users files, assuming that the same user exists on the NFS server and owns files and/or directories in the NFS export.</t>
  </si>
  <si>
    <t>Use smitty to change/validate this value for all NFS exported filesystems:
smitty chnfsexp 
For each filesystem, as defined in the F4 list, set the following option:
Anonymous UID [-2] 
NOTE: Press enter to accept the change
Once all exported filesystems have been successfully validated or changed, re-export the filesystems and directories to activate the new options:
exportfs -a</t>
  </si>
  <si>
    <t>To close this finding, please provide a screenshot of the updated NFS exported filesystem options with the agency's CAP.</t>
  </si>
  <si>
    <t>AIX7-65</t>
  </si>
  <si>
    <t>TCP Wrappers - creating a hosts.deny file</t>
  </si>
  <si>
    <t>Once TCP Wrappers are installed a /etc/hosts.deny file should be created and be configured.</t>
  </si>
  <si>
    <t>Validate the content of the /etc/hosts.deny file:
	cat /etc/hosts.deny 
	The above command should yield the following output:
	ALL: ALL</t>
  </si>
  <si>
    <t xml:space="preserve">Output contains the following: 
ALL:ALL
</t>
  </si>
  <si>
    <t>The hosts.deny file does not block unauthorized connections to the system.</t>
  </si>
  <si>
    <t>HRM7</t>
  </si>
  <si>
    <t>HRM7: The agency does not adequately control remote access to its systems</t>
  </si>
  <si>
    <t>4.10.2</t>
  </si>
  <si>
    <t>The /etc/hosts.deny file describes the names of the hosts which are not allowed to access the local inetd services, as decided by the /usr/sbin/tcpd server. All access should be denied by default unless explicitly authorized. 
	Access is granted when a (daemon,client) pair matches an entry in the /etc/hosts.allow file. Access is denied when a (daemon,client) pair matches an entry in the /etc/hosts.deny file. However, access is granted if matching entry does not exist in both the files. This is why, by default, all access must be denied.</t>
  </si>
  <si>
    <t>Create a /etc/hosts.deny file:
touch /etc/hosts.deny
chown root:system /etc/hosts.deny
chmod u=rw,go= /etc/hosts.deny
Deny all traffic by default, explicit access will be defined in the /etc/hosts.allow file:
vi /etc/hosts.deny
Add:
ALL: ALL</t>
  </si>
  <si>
    <t>To close this finding, please provide a screenshot of the updated /etc/hosts.deny file contents with the agency's CAP.</t>
  </si>
  <si>
    <t>AIX7-66</t>
  </si>
  <si>
    <t>TCP Wrappers - creating a hosts.allow file</t>
  </si>
  <si>
    <t>Once TCP Wrappers are installed a /etc/hosts.allow file should be created and be configured.</t>
  </si>
  <si>
    <t>Validate the content of the /etc/hosts.allow file:
	cat /etc/hosts.allow
	The above command should reflect the defined configuration file.
	NOTE:- Since the /etc/hosts.allow file is processed before /etc/hosts.deny, ensure that there are no entries in /etc/hosts.allow that may accidentally grant access to a system which are then subsequently denied in /etc/hosts.deny.</t>
  </si>
  <si>
    <t>An /etc/hosts.allow file exists and the access control program is configured to grant system access to specific hosts.</t>
  </si>
  <si>
    <t>The hosts.allow file does not specify allowable inbound system connections.</t>
  </si>
  <si>
    <t>4.10.3</t>
  </si>
  <si>
    <t>This file describes the names of the hosts which are allowed to access the local inetd services as decided by the /usr/sbin/tcpd server. Access is granted when a (daemon,client) pair matches an entry in the /etc/hosts.allow file. Access is denied when a (daemon,client) pair matches an entry in the /etc/hosts.deny file. However, access is granted if matching entry does not exist in both the files.</t>
  </si>
  <si>
    <t>Create a /etc/hosts.allow file:
touch /etc/hosts.allow
chown root:system /etc/hosts.allow
chmod u=rw,go= /etc/hosts.allow
Define explicit access to the local inetd services:
vi /etc/hosts.allow
An example configuration:
ALL: LOCAL @some_netgroup
ALL: .foobar.edu EXCEPT terminalserver.foobar.edu</t>
  </si>
  <si>
    <t>To close this finding, please provide a screenshot of the updated /etc/hosts.allow file contents with the agency's CAP.</t>
  </si>
  <si>
    <t>AIX7-67</t>
  </si>
  <si>
    <t>Permissions and Ownership - /etc/security</t>
  </si>
  <si>
    <t>This /etc/security directory contains the user and group configuration files and the encrypted passwords.</t>
  </si>
  <si>
    <t>Validate the permissions of /etc/security: 
	ls -ld /etc/security | awk '{print $1 " " $3 " " $4 " " $9}'
The above command should yield the following output: 
	drwxr-x--- root security /etc/security</t>
  </si>
  <si>
    <t>Output contains the following: 
drwxr-x--- root security /etc/security</t>
  </si>
  <si>
    <t xml:space="preserve">The security file does not have correct ownership and/or permissions
</t>
  </si>
  <si>
    <t>4.11.1</t>
  </si>
  <si>
    <t>The /etc/security directory contains sensitive files such as /etc/security/passwd, /etc/security/group. It must be secured from unauthorized access and modifications.</t>
  </si>
  <si>
    <t>Remove world read, write and execute access and group write access from /etc/security:
chown -R root:security /etc/security
chmod u=rwx,g=rx,o= /etc/security
chmod -R go-w,o-rx /etc/security</t>
  </si>
  <si>
    <t>AIX7-68</t>
  </si>
  <si>
    <t>Permissions and Ownership - /etc/group</t>
  </si>
  <si>
    <t>The /etc/group file contains a list of the groups defined within the system.</t>
  </si>
  <si>
    <t>Validate the permissions of /etc/group:
	ls -l /etc/group | awk '{print $1 " " $3 " " $4 " " $9}' The above command should yield the following output:
	-rw-r--r-- root security /etc/group</t>
  </si>
  <si>
    <t>Output contains the following: 
-rw-r--r-- root security /etc/group</t>
  </si>
  <si>
    <t xml:space="preserve">The group file does not have correct ownership and/or permissions
</t>
  </si>
  <si>
    <t>4.11.2</t>
  </si>
  <si>
    <t>The /etc/group file defines basic group attributes. Since the file contains sensitive information, it must be properly secured.</t>
  </si>
  <si>
    <t>Ensure correct ownership and permissions are in place for /etc/group:
chown root:security /etc/group
chmod u=rw,go=r /etc/group</t>
  </si>
  <si>
    <t>AIX7-69</t>
  </si>
  <si>
    <t>Permissions and Ownership - /etc/passwd</t>
  </si>
  <si>
    <t>The /etc/passwd file contains a list of the users defined within the system.</t>
  </si>
  <si>
    <t>Validate the permissions of /etc/passwd: 
	ls -l /etc/passwd | awk '{print $1 " " $3 " " $4 " " $9}'
The above command should yield the following output:
	-rw-r--r-- root security /etc/passwd</t>
  </si>
  <si>
    <t xml:space="preserve">The passwd file does not have correct ownership and/or permissions
</t>
  </si>
  <si>
    <t>4.11.3</t>
  </si>
  <si>
    <t>The /etc/passwd file defines all users within the system. Since the file contains sensitive information, it must be properly secured.</t>
  </si>
  <si>
    <t>Ensure correct ownership and permissions are in place for /etc/passwd:
chown root:security /etc/passwd
chmod u=rw,go=r /etc/passwd</t>
  </si>
  <si>
    <t>AIX7-70</t>
  </si>
  <si>
    <t>Permissions and Ownership - /etc/security/audit</t>
  </si>
  <si>
    <t>The /etc/security/audit directory contains the system audit configuration files.</t>
  </si>
  <si>
    <t>Validate the permissions of /etc/security/audit:
	ls -ld /etc/security/audit | awk '{print $1 " " $3 " " $4 " " $9}'
The above command should yield the following output:
	drwxr-x--- root audit /etc/security/audit</t>
  </si>
  <si>
    <t>Output contains the following: 
 drwxr-x--- root audit /etc/security/audit</t>
  </si>
  <si>
    <t xml:space="preserve">The security audit file does not have correct ownership and/or permissions
</t>
  </si>
  <si>
    <t>4.11.4</t>
  </si>
  <si>
    <t>The /etc/security/audit directory stores the audit configuration files. This directory must have adequate access controls to prevent unauthorized access.</t>
  </si>
  <si>
    <t>Ensure correct ownership and permissions are in place for /etc/security/audit:
chown -R root:audit /etc/security/audit
chmod u=rwx,g=rx,o= /etc/security/audit
chmod -R u=rw,g=r,o= /etc/security/audit/*</t>
  </si>
  <si>
    <t>AIX7-71</t>
  </si>
  <si>
    <t>Permissions and Ownership - /audit</t>
  </si>
  <si>
    <t>The /audit directory holds the output produced from the audit subsystem.</t>
  </si>
  <si>
    <t>Validate the permissions of /audit:
	ls -ld /audit | awk '{print $1 " " $3 " " $4 " " $9}'
The above command should yield the following output:
	drwxr-x--- root audit /audit</t>
  </si>
  <si>
    <t>Output contains the following: 
drwxr-x--- root audit /audit</t>
  </si>
  <si>
    <t xml:space="preserve">The audit file does not have correct ownership and/or permissions
</t>
  </si>
  <si>
    <t>4.11.5</t>
  </si>
  <si>
    <t>The /audit directory stores the audit output files. This directory must have adequate access controls to prevent unauthorized access.</t>
  </si>
  <si>
    <t>Ensure correct ownership and permissions are in place for /audit:
chown root:audit /audit
chmod u=rwx,g=rx,o= /audit
chmod -R u=rw,g=r,o= /audit/*</t>
  </si>
  <si>
    <t>AIX7-72</t>
  </si>
  <si>
    <t>Permissions and Ownership - /smit.log</t>
  </si>
  <si>
    <t>The /smit.log file maintains a history of all smit commands run as root.</t>
  </si>
  <si>
    <t>Validate the permissions of /smit.log: 
	ls -l /smit.log | awk '{print $1 " " $3 " " $4 " " $9}'
	The above command should yield the following output:
	-rw-r----- root system /smit.log</t>
  </si>
  <si>
    <t>Output contains the following: 
-rw-r----- root system /smit.log</t>
  </si>
  <si>
    <t xml:space="preserve">The smit.log file does not have correct ownership and/or permissions
</t>
  </si>
  <si>
    <t>4.11.6</t>
  </si>
  <si>
    <t>The /smit.log file may contain sensitive information regarding system configuration, which may be of interest to an attacker. This log file must be secured from unauthorized access and modifications.</t>
  </si>
  <si>
    <t>Remove world read and write access to /smit.log:
chmod o-rw /smit.log</t>
  </si>
  <si>
    <t>Remove world read and write access to /smit.log. One method to accomplish the recommended state is to execute the following command(s): command:
chmod o-rw /smit.log</t>
  </si>
  <si>
    <t>AIX7-73</t>
  </si>
  <si>
    <t>Permissions and Ownership - /var/adm/cron/log</t>
  </si>
  <si>
    <t>The /var/adm/cron/log file contains a log of all cron jobs run on the system.</t>
  </si>
  <si>
    <t>Validate the permissions of /var/adm/cron/log:
	ls -l /var/adm/cron/log | awk '{print $1 " " $3 " " $4 " " $9}'
The above command should yield the following output:
	-rw-rw---- root cron /var/adm/cron/log</t>
  </si>
  <si>
    <t>Output contains the following: 
 -rw-rw---- root cron /var/adm/cron/log</t>
  </si>
  <si>
    <t xml:space="preserve">The cron log file does not have correct ownership and/or permissions
</t>
  </si>
  <si>
    <t>4.11.7</t>
  </si>
  <si>
    <t>The /var/adm/cron/log, records all cron jobs run on the system. The file permissions must ensure that it is accessible only to its owner and group.</t>
  </si>
  <si>
    <t>Remove world read and write access to /var/adm/cron/log:
chmod o-rw /var/adm/cron/log</t>
  </si>
  <si>
    <t>Remove world read and write access to /var/adm/cron/log. One method to accomplish the recommended state is to execute the following command(s): command:
chmod o-rw /var/adm/cron/log</t>
  </si>
  <si>
    <t>AIX7-74</t>
  </si>
  <si>
    <t>Permissions and Ownership - /var/spool/cron/crontabs</t>
  </si>
  <si>
    <t>The /var/spool/cron/crontabs directory contains all of the crontabs for the users on the system.</t>
  </si>
  <si>
    <t>Validate the permissions of /var/spool/cron/crontabs:
	ls -ld /var/spool/cron/crontabs | awk '{print $1 " " $3 " " $4 " " $9}'
	The above command should yield the following output: 
	drwxrwx--- root cron /var/spool/cron/crontabs</t>
  </si>
  <si>
    <t>Output contains the following: 
 drwxrwx--- root cron /var/spool/cron/crontabs</t>
  </si>
  <si>
    <t xml:space="preserve">The crontabs file does not have correct ownership and/or permissions
</t>
  </si>
  <si>
    <t>4.11.8</t>
  </si>
  <si>
    <t>The /var/spool/cron/crontabs directory contains all of the crontabs for the users on the system. Crontab files present a security problem because they are run by the cron daemon, which runs with super user rights. Allowing other users to have read/write permissions on these files may allow them to escalate their privileges. To negate this risk, the directory and all the files that it contains must be secured.</t>
  </si>
  <si>
    <t>Apply the appropriate permissions to /var/spool/cron/crontabs: 
chmod -R o= /var/spool/cron/crontabs 
chmod ug=rwx,o= /var/spool/cron/crontabs
chgrp -R cron /var/spool/cron/crontabs</t>
  </si>
  <si>
    <t>AIX7-75</t>
  </si>
  <si>
    <t>Permissions and Ownership - /var/adm/cron/at.allow</t>
  </si>
  <si>
    <t>The /var/adm/cron/at.allow file contains a list of users who can schedule jobs via the at command.</t>
  </si>
  <si>
    <t>Validate the permissions of /var/adm/cron/at.allow:
	ls -l /var/adm/cron/at.allow | awk '{print $1 " " $3 " " $4 " " $9}'
The above command should yield the following output:
	-r-------- root sys /var/adm/cron/at.allow</t>
  </si>
  <si>
    <t>Output contains the following: 
 -r-------- root sys /var/adm/cron/at.allow</t>
  </si>
  <si>
    <t xml:space="preserve">The at.allow file does not have correct ownership and/or permissions
</t>
  </si>
  <si>
    <t>4.11.9</t>
  </si>
  <si>
    <t>The /var/adm/cron/at.allow file controls which users can schedule jobs via the at command. Only the root user should have permissions to create, edit, or delete this file.</t>
  </si>
  <si>
    <t>Apply the appropriate permissions to /var/adm/cron/at.allow:
chown root:sys /var/adm/cron/at.allow
chmod u=r,go= /var/adm/cron/at.allow</t>
  </si>
  <si>
    <t>AIX7-76</t>
  </si>
  <si>
    <t>Permissions and Ownership - /var/adm/cron/cron.allow</t>
  </si>
  <si>
    <t>The /var/adm/cron/cron.allow file contains a list of users who can schedule jobs via the cron command.</t>
  </si>
  <si>
    <t>Validate the permissions of /var/adm/cron/cron.allow:
	ls -l /var/adm/cron/cron.allow | awk '{print $1 " " $3 " " $4 " " $9}' the one 
The above command should yield the following output:
	-r-------- root sys /var/adm/cron/cron.allow</t>
  </si>
  <si>
    <t>Output contains the following: 
 -r-------- root sys /var/adm/cron/cron.allow</t>
  </si>
  <si>
    <t xml:space="preserve">The cron.allow file does not have correct ownership and/or permissions
</t>
  </si>
  <si>
    <t>4.11.10</t>
  </si>
  <si>
    <t>The /var/adm/cron/cron.allow file controls which users can schedule jobs via cron. Only the root user should have permissions to create, edit, or delete this file.</t>
  </si>
  <si>
    <t>Apply the appropriate permissions to /var/adm/cron/cron.allow:
chown root:sys /var/adm/cron/cron.allow
chmod u=r,go= /var/adm/cron/cron.allow</t>
  </si>
  <si>
    <t>AIX7-77</t>
  </si>
  <si>
    <t>Permissions and Ownership - /etc/motd</t>
  </si>
  <si>
    <t>The /etc/motd file contains the message of the day, shown after successful initial login.</t>
  </si>
  <si>
    <t>Validate the permissions of /etc/motd: 
	ls -l /etc/motd | awk '{print $1 " " $3 " " $4 " " $9}'
The above command should yield the following output:
	-rw-r--r-- bin bin /etc/motd</t>
  </si>
  <si>
    <t>Output contains the following: 
 -rw-r--r-- bin bin /etc/motd</t>
  </si>
  <si>
    <t xml:space="preserve">The motd file does not have correct ownership and/or permissions
</t>
  </si>
  <si>
    <t>4.11.11</t>
  </si>
  <si>
    <t>The /etc/motd file contains the message of the day, shown after successful initial login. The file should only be editable by its owner.</t>
  </si>
  <si>
    <t>Apply the appropriate permissions to /etc/motd:
chown bin:bin /etc/motd
chmod u=rw,go=r /etc/motd</t>
  </si>
  <si>
    <t>AIX7-78</t>
  </si>
  <si>
    <t>Permissions and Ownership - /var/adm/ras</t>
  </si>
  <si>
    <t>The /var/adm/ras directory contains log files which contain sensitive information such as login times and IP addresses.</t>
  </si>
  <si>
    <t>Validate the permissions of the files in /var/adm/ras:
	ls -l /var/adm/ras | awk '{print $1 " " $3 " " $4 " " $9}'
NOTE: The output from the command above will contain numerous files. No files should have read or write permission for other</t>
  </si>
  <si>
    <t xml:space="preserve">No files in the /var/adm/ras directory should have world read and write access.
</t>
  </si>
  <si>
    <t>The ras directory, which contains sensitive login data, contains world writable and/or world readable files.</t>
  </si>
  <si>
    <t>4.11.12</t>
  </si>
  <si>
    <t>The log files in the /var/adm/ras directory can contain sensitive information such as login times and IP addresses, which may be altered by an attacker when removing traces of system access. All files in this directory must be secured from unauthorized access and modifications.</t>
  </si>
  <si>
    <t>Remove world read and write access from all files in /var/adm/ras:
chmod o-rw /var/adm/ras/*</t>
  </si>
  <si>
    <t>Remove world read and write access from all files in /var/adm/ras. One method to accomplish the recommended state is to execute the following command(s): command:
chmod o-rw /var/adm/ras/*</t>
  </si>
  <si>
    <t>AIX7-79</t>
  </si>
  <si>
    <t>Permissions and Ownership - /var/ct/RMstart.log</t>
  </si>
  <si>
    <t>The /var/ct/RMstart.log is the logfile used by RMC and can contain sensitive data that must be secured.</t>
  </si>
  <si>
    <t>Validate the permissions of /var/ct/RMstart.log:
	ls -l /var/ct/RMstart.log| awk '{print $1 " " $3 " " $4 " " $9}'
The above command should yield the following output:
	-rw-r----- root system /var/ct/RMstart.log</t>
  </si>
  <si>
    <t>Output contains the following: 
 -rw-r----- root system /var/ct/RMstart.log</t>
  </si>
  <si>
    <t xml:space="preserve">The RMstart.log file does not have correct ownership and/or permissions
</t>
  </si>
  <si>
    <t>4.11.13</t>
  </si>
  <si>
    <t>RMC provides a single monitoring and management infrastructure for both RSCT peer domains and management domains. Its generalized framework is used by cluster management tools to monitor, query, modify, and control cluster resources, /var/ct/RMstart.log is the logfile used by RMC and can contain sensitive data that must be secured.</t>
  </si>
  <si>
    <t>Remove world read and write from /var/ct/RMstart.log:
chmod o-rw /var/ct/RMstart.log</t>
  </si>
  <si>
    <t>Remove world read and write from /var/ct/RMstart.log. One method to accomplish the recommended state is to execute the following command(s): command:
chmod o-rw /var/ct/RMstart.log</t>
  </si>
  <si>
    <t>AIX7-80</t>
  </si>
  <si>
    <t>Permissions and Ownership - /var/tmp/dpid2.log</t>
  </si>
  <si>
    <t>The /var/tmp/dpid2.log is the logfile used by dpid2 daemon, and contains SNMP information.</t>
  </si>
  <si>
    <t>Validate the permissions of /var/tmp/dpid2.log:
	ls -l /var/tmp/dpid2.log| awk '{print $1 " " $3 " " $4 " " $9}'
The above command should yield the following output:
	-rw-r----- root system /var/tmp/dpid2.log</t>
  </si>
  <si>
    <t>Output contains the following: 
 -rw-r----- root system /var/tmp/dpid2.log</t>
  </si>
  <si>
    <t xml:space="preserve">The dpid2.log file does not have correct ownership and/or permissions
</t>
  </si>
  <si>
    <t>4.11.14</t>
  </si>
  <si>
    <t>The /var/tmp/dpid2.log logfile is used by the dpid2 daemon and can contain sensitive SNMP information. This file must be secured from unauthorized access and modifications.</t>
  </si>
  <si>
    <t>Remove world read and write from /var/tmp/dpid2.log:
chmod o-rw /var/tmp/dpid2.log</t>
  </si>
  <si>
    <t>Remove world read and write from /var/tmp/dpid2.log. One method to accomplish the recommended state is to execute the following command(s): command:
chmod o-rw /var/tmp/dpid2.log</t>
  </si>
  <si>
    <t>AIX7-81</t>
  </si>
  <si>
    <t>Permissions and Ownership - /var/tmp/hostmibd.log</t>
  </si>
  <si>
    <t>The /var/tmp/hostmibd.log is the logfile used by hostmibd daemon, and contains network and machine related information.</t>
  </si>
  <si>
    <t>Validate the permissions of /var/tmp/hostmibd.log:
	ls -l /var/tmp/hostmibd.log| awk '{print $1 " " $3 " " $4 " " $9}'
	The above command should yield the following output:
	-rw-r----- root system /var/tmp/hostmibd.log</t>
  </si>
  <si>
    <t>Output contains the following: 
 -rw-r----- root system /var/tmp/hostmibd.log</t>
  </si>
  <si>
    <t xml:space="preserve">The hostmibd.log file does not have correct ownership and/or permissions
</t>
  </si>
  <si>
    <t>4.11.15</t>
  </si>
  <si>
    <t>The /var/tmp/hostmibd.log log file can contain network and machine related statistics logged by the daemon. This file must be secured from unauthorized access and modifications.</t>
  </si>
  <si>
    <t>Remove world read and write from /var/tmp/hostmibd.log:
chmod o-rw /var/tmp/hostmibd.log</t>
  </si>
  <si>
    <t>Remove world read and write from /var/tmp/hostmibd.log. One method to accomplish the recommended state is to execute the following command(s): command:
chmod o-rw /var/tmp/hostmibd.log</t>
  </si>
  <si>
    <t>AIX7-82</t>
  </si>
  <si>
    <t>Permissions and Ownership - /var/tmp/snmpd.log</t>
  </si>
  <si>
    <t>The /var/tmp/snmpd.log is the logfile used by snmpd daemon, and contains network and machine related information.</t>
  </si>
  <si>
    <t>Validate the permissions of /var/tmp/snmpd.log: 
	ls -l /var/tmp/snmpd.log| awk '{print $1 " " $3 " " $4 " " $9}'
The above command should yield the following output:
	-rw-r----- root system /var/tmp/snmpd.log</t>
  </si>
  <si>
    <t>Output contains the following: 
 -rw-r----- root system /var/tmp/snmpd.log</t>
  </si>
  <si>
    <t xml:space="preserve">The snmpd.log file does not have correct ownership and/or permissions
</t>
  </si>
  <si>
    <t>4.11.16</t>
  </si>
  <si>
    <t>The /var/tmp/snmpd.log logfile contains sensitive information through which an attacker can find out about the SNMP deployment architecture in your network. This log file must be secured from unauthorized access.</t>
  </si>
  <si>
    <t>Remove world read and write from /var/tmp/snmpd.log:
chmod o-rw /var/tmp/snmpd.log</t>
  </si>
  <si>
    <t>Remove world read and write from /var/tmp/snmpd.log. One method to accomplish the recommended state is to execute the following command(s): command:
chmod o-rw /var/tmp/snmpd.log</t>
  </si>
  <si>
    <t>AIX7-83</t>
  </si>
  <si>
    <t>Permissions and Ownership - /var/adm/sa</t>
  </si>
  <si>
    <t>The /var/adm/sa directory holds the performance data produced by the sar utility.</t>
  </si>
  <si>
    <t>Validate the permissions of /var/adm/sa: 
	ls -ld /var/adm/sa | awk '{print $1 " " $3 " " $4 " " $9}'
The above command should yield the following output:
	rwxr-xr-x adm adm /var/adm/sa</t>
  </si>
  <si>
    <t>Output contains the following: 
 rwxr-xr-x adm adm /var/adm/sa</t>
  </si>
  <si>
    <t xml:space="preserve">The sa directory does not have correct ownership and/or permissions
</t>
  </si>
  <si>
    <t>4.11.17</t>
  </si>
  <si>
    <t>The /var/adm/sa directory contains the report files produced by the sar utility. This directory must be secured from unauthorized access.</t>
  </si>
  <si>
    <t>Set the recommended ownership and permissions on /var/adm/sa: 
chown adm:adm /var/adm/sa 
chmod u=rwx,go=rx /var/adm/sa</t>
  </si>
  <si>
    <t>AIX7-84</t>
  </si>
  <si>
    <t>Permissions and Ownership - home directory configuration files</t>
  </si>
  <si>
    <t>The user configuration files in each home directory e.g. $HOME/.profile, must not be group or world writable.</t>
  </si>
  <si>
    <t>Re-execute the remediation script and all listed files in each user directory, should not have group or world writable permissions.</t>
  </si>
  <si>
    <t xml:space="preserve">User configuration files in each home directory do not have group or world writable permissions.
</t>
  </si>
  <si>
    <t>World writable files exist in Users home directory configuration file, which enables unrestricted program execution.</t>
  </si>
  <si>
    <t>Interview/Examine</t>
  </si>
  <si>
    <t>4.11.18</t>
  </si>
  <si>
    <t>Group or world-writable user configuration files may enable malicious users to steal or modify other user's data, or to gain elevated privileges.</t>
  </si>
  <si>
    <t>Search and remediate any user configuration files which have group or world writable access:
lsuser -a home ALL |cut -f2 -d= | while read HOMEDIR; do
echo "Examining $HOMEDIR"
if [ -d $HOMEDIR ]; then
ls -a $HOMEDIR | grep -Ev "^.$|^..$" | 
while read FILE; do
if [ -f $FILE ]; then
ls -l $FILE
chmod go-w $FILE
fi
done
else
echo "No home dir for $HOMEDIR"
fi
done
NOTE: The permission change is automatically applied</t>
  </si>
  <si>
    <t>To close this finding, please provide a screenshot of the updated user configuration files permissions with the agency's CAP.</t>
  </si>
  <si>
    <t>AIX7-85</t>
  </si>
  <si>
    <t>Permissions and Ownership - home directory permissions</t>
  </si>
  <si>
    <t>All user home directories must not have group write or world writable access.</t>
  </si>
  <si>
    <t>Validate the permissions of all of the directories changed:
	lsuser -c ALL | grep -v ^#name | cut -f1 -d: | while read NAME; do 
if [ `lsuser -f $NAME | grep id | cut -f2 -d=` -ge 200 ]; then 
HOME=`lsuser -a home $NAME | cut -f 2 -d =` 
ls -ld $HOME
fi 
done
	NOTE: All listed directories should have drwxr-x--- permissions
	Ensure that the change has been made to /usr/lib/security/mkuser.sys to reflect permissions setting: 
	grep -c 'mkdir $1 &amp;&amp; chmod u=rwx,g=rx,g= $1' /usr/lib/security/mkuser.sys
	NOTE: The output from the command above should be 1</t>
  </si>
  <si>
    <t xml:space="preserve">User home directories do not have group or world writable permissions.
</t>
  </si>
  <si>
    <t>World writable files exist in Users home directories, which enables unrestricted program execution.</t>
  </si>
  <si>
    <t>4.11.19</t>
  </si>
  <si>
    <t>Group or world-writable user home directories may enable malicious users to steal or modify data, or to gain other user's system privileges. Disabling read and execute access for users, who are not members of the same group, allows for appropriate use of discretionary access control by each user.</t>
  </si>
  <si>
    <t>Change any home directories which have group or world writable access:
NEW_PERMS=750 
lsuser -c ALL | grep -v ^#name | cut -f1 -d: | while read NAME; do 
if [ `lsuser -f $NAME | grep id | cut -f2 -d=` -ge 200 ]; then 
HOME=`lsuser -a home $NAME | cut -f 2 -d =` 
echo "Changing $NAME homedir $HOME" 
chmod $NEW_PERMS $HOME 
fi 
done
NOTE: The permission change is automatically applied to all user directories with a user ID over 200.
Modify /usr/lib/security/mkuser.sys to ensure that all new user home directories will be created with a default permission of 750: 
vi /usr/lib/security/mkuser.sys
Replace:
mkdir $1
With:
 mkdir $1 &amp;&amp; chmod u=rwx,g=rx,g= $1</t>
  </si>
  <si>
    <t>To close this finding, please provide a screenshot of the updated home directories permissions with the agency's CAP.</t>
  </si>
  <si>
    <t>AIX7-86</t>
  </si>
  <si>
    <t>SC-4</t>
  </si>
  <si>
    <t>Information in Shared System Resources</t>
  </si>
  <si>
    <t>Permissions and Ownership - world/group writable directory in root PATH</t>
  </si>
  <si>
    <t>To secure the root users executable PATH, all directories must not be group and world writable.</t>
  </si>
  <si>
    <t>Execute the following code as the root user:
	echo "/:${PATH}" | tr ':' 'n' | grep "^/" | sort -u | while read DIR
do
DIR=${DIR:-$(pwd)}
while [[ -d ${DIR} ]]
do
[[ "$(ls -ld ${DIR})" = @(d???????w? *) ]] &amp;&amp; print " WARNING ${DIR} is world wr
itable"
[[ "$(ls -ld ${DIR})" = @(d????w???? *) ]] &amp;&amp; print " WARNING ${DIR} is group wr
itable"
[[ "$(ls -ld ${DIR} |awk '{print $3}')" != @(root|bin) ]] &amp;&amp; print " WARNING ${D
IR} is not owned by root or bin"
DIR=${DIR%/*}
done
done 
	The above command should yield no output</t>
  </si>
  <si>
    <t>World writable files exist in Root's PATH which enables unrestricted program execution.</t>
  </si>
  <si>
    <t>4.11.20</t>
  </si>
  <si>
    <t>There should not be group or world writable directories in the root user's executable path. This may allow an attacker to gain super user access by forcing an administrator operating as root to execute a Trojan horse program.</t>
  </si>
  <si>
    <t>Search and report on group or world writable directories in root's PATH. The command must be run as the root user. The script below traverses up each individual directory PATH, ensuring that all directories are not group/world writable and that they are owned by root or the bin user: 
echo "/:${PATH}" | tr ':' 'n' | grep "^/" | sort -u | while read DIR
do
DIR=${DIR:-$(pwd)}
print "Checking ${DIR}"
while [[ -d ${DIR} ]]
do
[[ "$(ls -ld ${DIR})" = @(d???????w? *) ]] &amp;&amp; print " WARNING ${DIR} is world wr
itable" || print " ${DIR} is not world writable"
[[ "$(ls -ld ${DIR})" = @(d????w???? *) ]] &amp;&amp; print " WARNING ${DIR} is group wr
itable" || print " ${DIR} is not group writable" 
[[ "$(ls -ld ${DIR} |awk '{print $3}')" != @(root|bin) ]] &amp;&amp; print " WARNING ${D
IR} is not owned by root or bin"
DIR=${DIR%/*}
done
done
NOTE: Review the output and manually change the directories, if possible. Directories which are group and/or world writable are marked with "WARNING"
To manually change permissions on the directories:
To remove group writable access:
chmod g-w 
To remove world writable access: 
 chmod o-w 
To remove both group and world writable access: 
 chmod go-w 
To change the owner of a directory:
 chown 
To fully automate the PATH directory permission changes execute the following code as the root user: 
echo "/:${PATH}" | tr ':' 'n' | grep "^/" | sort -u | while read DIR
do
DIR=${DIR:-$(pwd)}
while [[ -d ${DIR} ]]
do
[[ "$(ls -ld ${DIR})" = @(d???????w? *) ]] &amp;&amp; chmod o-w ${DIR} &amp;&amp; print "Removing
g world write from ${DIR}"
[[ "$(ls -ld ${DIR})" = @(d????w???? *) ]] &amp;&amp; chmod g-w ${DIR} &amp;&amp; print "Removing
g group write from ${DIR}"
DIR=${DIR%/*}
done
done</t>
  </si>
  <si>
    <t>Remove group or world writable directories in the root user's executable path. One method to implement the recommended state is to perform the following steps:
Search and report on group or world writable directories in root's PATH. The command must be run as the root user. The script below traverses up each individual directory PATH, ensuring that all directories are not group/world writable and that they are owned by root or the bin user: 
echo "/:${PATH}" | tr ':' 'n' | grep "^/" | sort -u | while read DIR
do
DIR=${DIR:-$(pwd)}
print "Checking ${DIR}"
while [[ -d ${DIR} ]]
do
[[ "$(ls -ld ${DIR})" = @(d???????w? *) ]] &amp;&amp; print " WARNING ${DIR} is world wr
itable" || print " ${DIR} is not world writable"
[[ "$(ls -ld ${DIR})" = @(d????w???? *) ]] &amp;&amp; print " WARNING ${DIR} is group wr
itable" || print " ${DIR} is not group writable" 
[[ "$(ls -ld ${DIR} |awk '{print $3}')" != @(root|bin) ]] &amp;&amp; print " WARNING ${D
IR} is not owned by root or bin"
DIR=${DIR%/*}
done
done
NOTE: Review the output and manually change the directories, if possible. Directories which are group and/or world writable are marked with "WARNING"
To manually change permissions on the directories:
To remove group writable access:
chmod g-w 
To remove world writable access: 
 chmod o-w 
To remove both group and world writable access: 
 chmod go-w 
To change the owner of a directory:
 chown 
To fully automate the PATH directory permission changes execute the following code as the root user: 
echo "/:${PATH}" | tr ':' 'n' | grep "^/" | sort -u | while read DIR
do
DIR=${DIR:-$(pwd)}
while [[ -d ${DIR} ]]
do
[[ "$(ls -ld ${DIR})" = @(d???????w? *) ]] &amp;&amp; chmod o-w ${DIR} &amp;&amp; print "Removing
g world write from ${DIR}"
[[ "$(ls -ld ${DIR})" = @(d????w???? *) ]] &amp;&amp; chmod g-w ${DIR} &amp;&amp; print "Removing
g group write from ${DIR}"
DIR=${DIR%/*}
done
done</t>
  </si>
  <si>
    <t>To close this finding, please provide a screenshot of the updated root's PATH along with a list of group and world writable directories with the agency's CAP.</t>
  </si>
  <si>
    <t>AIX7-87</t>
  </si>
  <si>
    <t>Miscellaneous Config - ftp umask</t>
  </si>
  <si>
    <t>The umask of the ftp service should be set to at least 027 in order to prevent the FTP daemon process from creating world-writable files by default.</t>
  </si>
  <si>
    <t>Validate the umask setting:
	[[ $(grep -c "^ftp[[:blank:]]" /etc/inetd.conf) -gt 0 ]] &amp;&amp; grep "^ftp[[:blank:]]" /etc/inetd.conf |awk '{print $6 " " $7 " " $8 " " $9}' || RC=0
	The above command should yield the following output (only if the ftp daemon is not disabled):
	/usr/sbin/ftpd ftpd -l -u077</t>
  </si>
  <si>
    <t>Output contains the following: 
 /usr/sbin/ftpd ftpd -l -u077</t>
  </si>
  <si>
    <t>The ftpd executable has excessive file permissions.</t>
  </si>
  <si>
    <t>4.12.10</t>
  </si>
  <si>
    <t>The umask of the ftp service should be set to at least 027 in order to prevent the FTP daemon process from creating world-writable files by default. These files could then be transferred over the network which could result in compromise of the critical information.</t>
  </si>
  <si>
    <t>Set the default umask of the ftp daemon:
[[ $(grep -c "^ftp[[:blank:]]" /etc/inetd.conf) -gt 0 ]] &amp;&amp; chsubserver -c -v ftp -p tcp "ftpd -l -u077" &amp;&amp; refresh -s inetd || RC=0
NOTE: The umask above restricts read/write permissions for both group and other</t>
  </si>
  <si>
    <t>Set the default umask of the ftp daemon. One method to accomplish the recommended state is to execute the following command(s): command:
[[ $(grep -c "^ftp[[:blank:]]" /etc/inetd.conf) -gt 0 ]] &amp;&amp; chsubserver -c -v ftp -p tcp "ftpd -l -u077" &amp;&amp; refresh -s inetd || RC=0
NOTE: The umask above restricts read/write permissions for both group and other</t>
  </si>
  <si>
    <t>To close this finding, please provide a screenshot of the updated default unmask of the ftp daemon with the agency's CAP.</t>
  </si>
  <si>
    <t>AIX7-88</t>
  </si>
  <si>
    <t>Miscellaneous Config - ftp banner</t>
  </si>
  <si>
    <t>Set an ftp login banner which displays the acceptable usage policy.</t>
  </si>
  <si>
    <t>Open a session to the localhost and validate the banner:
	dspcat -g /usr/lib/nls/msg/en_US/ftpd.cat | grep "^9[[:blank:]]"
The above command should yield a banner that is compliant with IRS guidelines and contains the following 4 elements:
- the system contains US government information
- users actions are monitored and audited
- unauthorized use of the system is prohibited 
- unauthorized use of the system is subject to criminal and civil penalties</t>
  </si>
  <si>
    <t>Output contains a banner that is compliant with IRS guidelines and contains the following 4 elements:: 
- the system contains US government information
- users actions are monitored and audited
- unauthorized use of the system is prohibited 
- unauthorized use of the system is subject to criminal and civil penalties</t>
  </si>
  <si>
    <t>4.12.11</t>
  </si>
  <si>
    <t>The message in banner.msg is displayed for FTP logins. Banners display necessary warnings to users trying to gain unauthorized access to the system and are required for legal purposes. The recommendation is to have a banner that is compliant with IRS guidelines and contains the following 4 elements:
- the system contains US government information
- users actions are monitored and audited
- unauthorized use of the system is prohibited
- unauthorized use of the system is subject to criminal and civil penalties".
The content may be changed to reflect any corporate AUP.</t>
  </si>
  <si>
    <t>Ensure that the bos.msg.en_US.net.tcp.client file set is installed: 
lslpp -L "bos.msg.en_US.net.tcp.client"
NOTE: If the fileset is not installed, install it from the AIX media or another software repository. The fileset should reflect the language used on the server.
Once installed set the ftp AUP banner:
dspcat -g /usr/lib/nls/msg/en_US/ftpd.cat &gt; /tmp/ftpd.tmp 
sed "s/"%s FTP server (%s) ready."/"%s Authorized uses only. All activity may be monitored and reported"/" /tmp/ftpd.tmp &gt; /tmp/ftpd.msg 
gencat /usr/lib/nls/msg/en_US/ftpd.cat /tmp/ftpd.msg
rm /tmp/ftpd.tmp /tmp/ftpd.msg</t>
  </si>
  <si>
    <t>AIX7-89</t>
  </si>
  <si>
    <t>Miscellaneous Config - /etc/motd</t>
  </si>
  <si>
    <t>Create a /etc/motd file which displays, post initial logon, a statutory warning message.</t>
  </si>
  <si>
    <t>Log back into the system via SSH:
	ssh localhost
	NOTE: The /etc/motd file will now be displayed</t>
  </si>
  <si>
    <t>Output contains a banner that is compliant with IRS guidelines and contains the following 4 elements:
- the system contains US government information
- users actions are monitored and audited
- unauthorized use of the system is prohibited
- unauthorized use of the system is subject to criminal and civil penalties</t>
  </si>
  <si>
    <t>4.12.12</t>
  </si>
  <si>
    <t>The creation of a /etc/motd file which contains a statutory warning message could aid in the prosecution of offenders guilty of unauthorized system access. The /etc/motd is displayed after successful logins from the console, SSH and other system access protocols.</t>
  </si>
  <si>
    <t>Create a /etc/motd file: 
touch /etc/motd
chmod u=rw,go=r /etc/motd
chown bin:bin /etc/motd
Below is a sample banner:
*************************************************************************** 
This system may contain U.S. Government information, which is restricted to authorized
users ONLY. Unauthorized access, use, misuse, or modification of this computer
system or of the data contained herein or in transit to/from this system constitutes a
violation of Title 18, United States Code, Section 1030, and may subject the individual
to criminal and civil penalties pursuant to Title 26, United States Code, Sections 7213,
7213A (the Taxpayer Browsing Protection Act), and 7431. This system and equipment
are subject to monitoring to ensure proper performance of applicable security features
or procedures. Such monitoring may result in the acquisition, recording, and analysis of
all data being communicated, transmitted, processed, or stored in this system by a user.
If monitoring reveals possible evidence of criminal activity, such evidence may be
provided to Law Enforcement Personnel.
ANYONE USING THIS SYSTEM EXPRESSLY CONSENTS TO SUCH MONITORING.
****************************************************************************</t>
  </si>
  <si>
    <t>AIX7-90</t>
  </si>
  <si>
    <t>Miscellaneous Config - authorized users in at.allow</t>
  </si>
  <si>
    <t>The /var/adm/cron/at.allow file defines which users on the system are able to schedule jobs via at.</t>
  </si>
  <si>
    <t>Review the content /var/adm/cron/at.allow, ensure that the content reflects the changes made:
	cat /var/adm/cron/at.allow</t>
  </si>
  <si>
    <t xml:space="preserve">All users in the /var/adm/cron/at.allow file are appropriate and the list of "at" schedules does not have any files that are not required.
</t>
  </si>
  <si>
    <t>The task scheduler (AT) allows unauthorized users to add scheduled tasks.</t>
  </si>
  <si>
    <t>4.12.13</t>
  </si>
  <si>
    <t>The /var/adm/cron/at.allow file defines which users are able to schedule jobs via at. Review the current at files and add any relevant users to the /var/adm/cron/at.allow file.</t>
  </si>
  <si>
    <t>Review the current at files:
ls -l /var/spool/cron/atjobs
cat /var/spool/cron/atjobs/*
NOTE: Review the list of at schedules and remove any files which should not be there, or have no content
Add the recommended system users to the at.allow list:
echo "adm" &gt;&gt;/var/adm/cron/at.allow
echo "sys" &gt;&gt; /var/adm/cron/at.allow
Add any other users who require permissions to use the at scheduler: 
echo &gt;&gt; /var/adm/cron/at.allow 
NOTE: Where is the username</t>
  </si>
  <si>
    <t>Remove scheduling capability from unauthorized users. One method to implement the recommended state is to perform the following steps:
Review the current at files: 
ls -l /var/spool/cron/atjobs
cat /var/spool/cron/atjobs/*
NOTE: Review the list of at schedules and remove any files which should not be there, or have no content
Add the recommended system users to the at.allow list:
echo "adm" &gt;&gt;/var/adm/cron/at.allow
echo "sys" &gt;&gt; /var/adm/cron/at.allow
Add any other users who require permissions to use the at scheduler: 
echo &gt;&gt; /var/adm/cron/at.allow 
NOTE: Where is the username</t>
  </si>
  <si>
    <t>To close this finding, please provide a screenshot of the updated at files content with the agency's CAP.</t>
  </si>
  <si>
    <t>AIX7-91</t>
  </si>
  <si>
    <t>Miscellaneous Config - authorized users in cron.allow</t>
  </si>
  <si>
    <t>The /var/adm/cron/cron.allow file defines which users on the system are able to schedule jobs via cron.</t>
  </si>
  <si>
    <t>Review the content /var/adm/cron/cron.allow, ensure that the content reflects the changes made:
	cat /var/adm/cron/cron.allow</t>
  </si>
  <si>
    <t xml:space="preserve">All users in the /var/adm/cron/cron.allow file are appropriate and the list of "cron" schedules does not have any files that are not required. 
</t>
  </si>
  <si>
    <t>The cron scheduler allows unauthorized users to add scheduled tasks.</t>
  </si>
  <si>
    <t>4.12.14</t>
  </si>
  <si>
    <t>The /var/adm/cron/cron.allow file defines which users are able to schedule jobs via cron. Review the current cron files and add any relevant users to the /var/adm/cron/cron.allow file.</t>
  </si>
  <si>
    <t>Review the current cron files:
ls -l /var/spool/cron/crontabs
cat /var/spool/cron/crontabs/*
NOTE: Review the list of cron schedules and remove any files which should not be there, or have no content
Add the recommended system users to the cron.allow list:
echo "sys" &gt;&gt; /var/adm/cron/cron.allow 
echo "adm" &gt;&gt; /var/adm/cron/cron.allow
Add any other users who require permissions to use the cron scheduler: 
echo &gt;&gt; /var/adm/cron/cron.allow 
NOTE: Where is the username</t>
  </si>
  <si>
    <t>Remove scheduling capability from unauthorized users. One method to implement the recommended state is to perform the following steps:
Review the current cron files:
ls -l /var/spool/cron/crontabs
cat /var/spool/cron/crontabs/*
NOTE: Review the list of cron schedules and remove any files which should not be there, or have no content
Add the recommended system users to the cron.allow list:
echo "sys" &gt;&gt; /var/adm/cron/cron.allow 
echo "adm" &gt;&gt; /var/adm/cron/cron.allow
Add any other users who require permissions to use the cron scheduler: 
echo &gt;&gt; /var/adm/cron/cron.allow 
NOTE: Where is the username</t>
  </si>
  <si>
    <t>To close this finding, please provide a screenshot of the updated cron files content with the agency's CAP.</t>
  </si>
  <si>
    <t>AIX7-92</t>
  </si>
  <si>
    <t>Miscellaneous Config - all unlocked accounts must have a password</t>
  </si>
  <si>
    <t>All unlocked accounts on the server must have a password.</t>
  </si>
  <si>
    <t>Re-run the command: 
	pwdck -n ALL 
	The command should not yield output</t>
  </si>
  <si>
    <t>Active accounts do not have an assigned password.</t>
  </si>
  <si>
    <t>4.12.15</t>
  </si>
  <si>
    <t>An account password is a secret code word that must be entered to gain access to the account. If an account exists that has a blank password, multiple users may access the account without authentication and leave a weak audit trail. An attacker may gain unauthorized system access or perform malicious actions, which then cannot be attributed to any specific individual.</t>
  </si>
  <si>
    <t>Check for empty passwords:
pwdck -n ALL 
If the command above yields output, set up a password on the account: 
passwd</t>
  </si>
  <si>
    <t>Ensure all accounts have passwords defined. One method to implement the recommended state is to perform the following steps:
Check for empty passwords:
pwdck -n ALL 
If the command above yields output, set up a password on the account: 
passwd</t>
  </si>
  <si>
    <t>To close this finding, please provide a screenshot of the results of the pwdck - ALL command with the agency's CAP.</t>
  </si>
  <si>
    <t>AIX7-93</t>
  </si>
  <si>
    <t>Miscellaneous Config - all user id must be unique</t>
  </si>
  <si>
    <t>All users should have a unique UID. In particular the only user on the system to have a UID of 0 should be the root user.</t>
  </si>
  <si>
    <t>Re-run the command: 
	cut -d: -f 3 /etc/passwd |sort -n |uniq -d
	The command above should not yield output</t>
  </si>
  <si>
    <t>Users do not have a unique identifier and are duplicated.</t>
  </si>
  <si>
    <t>HAC20</t>
  </si>
  <si>
    <t>HAC20: Agency duplicates usernames</t>
  </si>
  <si>
    <t>4.12.16</t>
  </si>
  <si>
    <t>The only user with a UID of 0 on the system must be the root user. Any account with a UID of 0 has super user privileges on the system and is effectively root. All access to the root account should be via su or sudo to provide an audit trail. All other users must also have a unique UID to ensure that file and directory security is not compromised.</t>
  </si>
  <si>
    <t>Examine the user IDs of all configured users:
cut -d: -f 3 /etc/passwd |sort -n |uniq -d
If a number, or numbers are returned from the command above, these are UID which are not unique within the /etc/passwd file. Determine the effected username/s: 
cut -f "1 3" -d : /etc/passwd |grep ":$"
NOTE: Any user names returned should either be deleted or have the UID changed
To remove:
rmuser 
To change the UID:
chuser id=</t>
  </si>
  <si>
    <t>Ensure only the root account has a UID of 0. One method to implement the recommended state is to perform the following step:
Examine the user IDs of all configured users:
cut -d: -f 3 /etc/passwd |sort -n |uniq -d
If a number, or numbers are returned from the command above, these are UID which are not unique within the /etc/passwd file. Determine the effected username/s: 
cut -f "1 3" -d : /etc/passwd |grep ":$"
NOTE: Any user names returned should either be deleted or have the UID changed
To remove:
rmuser 
To change the UID:
chuser id=</t>
  </si>
  <si>
    <t>AIX7-94</t>
  </si>
  <si>
    <t>Miscellaneous Config - all group id must be unique</t>
  </si>
  <si>
    <t>All groups should have a unique GID on the system.</t>
  </si>
  <si>
    <t>Re-run the command:
	cut -d: -f 3 /etc/group |sort -n |uniq -d
	The command above should not yield output</t>
  </si>
  <si>
    <t>Groups do not have a unique identifier and are duplicated.</t>
  </si>
  <si>
    <t>4.12.17</t>
  </si>
  <si>
    <t>All groups should have an individual and unique GID. If GID numbers are shared this could lead to undesirable file and directory access.</t>
  </si>
  <si>
    <t>Ensure that all group IDs are unique:
cut -d: -f 3 /etc/group |sort -n | uniq -d
If a number, or numbers are returned from the command above, these are GID which are not unique within the /etc/group file. Determine the effected group names:
cut -f "1 3" -d : /etc/group |grep ":$"
NOTE: Any group names returned should either be deleted or have the UID changed
To remove:
rmgroup 
To change the UID:
chgroup id=</t>
  </si>
  <si>
    <t>AIX7-95</t>
  </si>
  <si>
    <t>Miscellaneous Config - unnecessary user and group removal</t>
  </si>
  <si>
    <t>Remove unnecessary administrative user accounts to further enhance security.</t>
  </si>
  <si>
    <t>Ensure that the user accounts have been removed:
	egrep "uucp|nuucp|lpd|printq" /etc/passwd
The command should not yield output
	Ensure that the groups have been removed: 
	egrep "uucp|printq" /etc/group
The command should not yield output</t>
  </si>
  <si>
    <t>Unnecessary administrative user accounts have not been removed.</t>
  </si>
  <si>
    <t>4.12.18</t>
  </si>
  <si>
    <t>Remove unnecessary administrative user accounts and groups, if possible. Generic administrative user accounts are targeted by hackers in an attempt to gain unauthorized access to a server.</t>
  </si>
  <si>
    <t>Remove the uucp, nuucp, lpd, and printq user accounts and respective groups, if possible:
# Remove users
LIST="uucp nuucp lpd printq"
for USERS in $LIST; do
rmuser -p $USERS
done
# Remove groups
LIST="uucp printq"
for GROUPS in $LIST; do
rmgroup $GROUPS
done
NOTE:- Other users and groups can be added to the list if required</t>
  </si>
  <si>
    <t>To close this finding, please provide a screenshot showing the uucp, nuucp, lpd and printq user accounts and groups have been removed with the agency's CAP.</t>
  </si>
  <si>
    <t>AIX7-96</t>
  </si>
  <si>
    <t>Miscellaneous Config - removing current working directory from root's PATH</t>
  </si>
  <si>
    <t>This change removes any "." or "::" entries from the root PATH. If a "." or "::" is present the current working directory is included in the search path.</t>
  </si>
  <si>
    <t>Ensure that root's PATH does not contain any "." or "::" entries:
	su - root -c "echo ${PATH}" |awk '/((:[ t]*:)|(:[ t]*$)|(^[ t]*:)|(^.:)|(:.$)|(:.:))/'
	The above command should yield no output.</t>
  </si>
  <si>
    <t>The current working directory is included with root's PATH.</t>
  </si>
  <si>
    <t>4.12.19</t>
  </si>
  <si>
    <t>Any "." and "::" will be removed from the root PATH. This means that any harmful programs placed in common PATH locations, would never be automatically executed. All directories must be explicitly defined within the PATH variable.</t>
  </si>
  <si>
    <t>Examine root's PATH to see if it contains any "." or "::" entries:
su - root -c "echo ${PATH}" |awk '/((:[ t]*:)|(:[ t]*$)|(^[ t]*:)|(^.:)|(:.$)|(:.:))/'
If the command above yields output, remove the "." and "::" entries from the relevant initialization files. The files to examine are dependent on the root users shell definition in /etc/passwd. Once the file or files have been identified remove the "." and "::" from the PATH variable
vi</t>
  </si>
  <si>
    <t>Remove "." and "::" from the root's PATH. One method to implement the recommended state is to perform the following steps:
Examine root's PATH to see if it contains any "." or "::" entries:
su - root -c "echo ${PATH}" |awk '/((:[ t]*:)|(:[ t]*$)|(^[ t]*:)|(^.:)|(:.$)|(:.:))/'
If the command above yields output, remove the "." and "::" entries from the relevant initialization files. The files to examine are dependent on the root users shell definition in /etc/passwd. Once the file or files have been identified remove the "." and "::" from the PATH variable
vi</t>
  </si>
  <si>
    <t>To close this finding, please provide a screenshot of the updated root's PATH with the agency's CAP.</t>
  </si>
  <si>
    <t>AIX7-97</t>
  </si>
  <si>
    <t>Miscellaneous Config - removing current working directory from default /etc/environment PATH</t>
  </si>
  <si>
    <t>This change removes any "." or "::" entries from /etc/environment. If a "." or "::" is present the current working directory is included in the default search path.</t>
  </si>
  <si>
    <t>Examine PATH in /etc/environment to see if it contains any "." or "::" entries:
	grep "^PATH=" /etc/environment |awk '/((:[ t]*:)|(:[ t]*$)|(^[ t]*:)|(^.:)|(:.$)|(:.:))/'The above command should yield no output.</t>
  </si>
  <si>
    <t xml:space="preserve">The default search path contains the current working directory. </t>
  </si>
  <si>
    <t>4.12.20</t>
  </si>
  <si>
    <t>Any "." and "::" will be removed from /etc/environment. This means that any harmful programs placed in common PATH locations, would never be automatically executed. All directories must be explicitly defined within the PATH variable.</t>
  </si>
  <si>
    <t>Examine PATH in /etc/environment to see if it contains any "." or "::" entries:
grep "^PATH=" /etc/environment |awk '/((:[ t]*:)|(:[ t]*$)|(^[ t]*:)|(^.:)|(:.$)|(:.:))/' 
If the command above yields output, remove the "." and "::" entries from:
vi /etc/environment</t>
  </si>
  <si>
    <t>Remove "." and "::" from the /etc/environment PATH. One method to implement the recommended state is to perform the following steps:
Examine PATH in /etc/environment to see if it contains any "." or "::" entries:
grep "^PATH=" /etc/environment |awk '/((:[ t]*:)|(:[ t]*$)|(^[ t]*:)|(^.:)|(:.$)|(:.:))/' 
If the command above yields output, remove the "." and "::" entries from:
vi /etc/environment</t>
  </si>
  <si>
    <t>To close this finding, please provide a screenshot of the updated /etc/environment PATH with the agency's CAP.</t>
  </si>
  <si>
    <t>Appendix</t>
  </si>
  <si>
    <t>SCSEM Sources:</t>
  </si>
  <si>
    <t>This SCSEM was created for the IRS Office of Safeguards based on the following resources.</t>
  </si>
  <si>
    <t>▪ CIS IBM AIX 7.1 Benchmark v1.1.0</t>
  </si>
  <si>
    <t>Out of Scope Controls - Unselected NIST 800-53 Controls</t>
  </si>
  <si>
    <t>Reason: Not required by Publication 1075.  See Publication 1075 for more details.</t>
  </si>
  <si>
    <t xml:space="preserve">AC-21, AU-13, AU-14, CP-3, CP-8, CP-9, CP-10, IA-8, PE-9, PE-10, PE-11, PE-12, PE-13, PE-14, PE-15, PM-1, PM-3, PM-5, PM-6, </t>
  </si>
  <si>
    <t>PM-7, PM-8, PM-9, PM-10, PM-11, SA-12, SA-13, SA-14, SC-16, SC-20, SC-22, SC-25, SC-26, SC-27, SC-28, SC-29, SC-30, SC-31,</t>
  </si>
  <si>
    <t>SC-33, SC-34, SI-8, SI-13</t>
  </si>
  <si>
    <t>Out of Scope Controls - Policy &amp; Procedural Controls</t>
  </si>
  <si>
    <t>Reason: Tested in the Management, Operational and Technical (MOT) SCSEM</t>
  </si>
  <si>
    <t xml:space="preserve">AC-1, AC-14, AC-18, AC-19, AC-20, AC-22, AT-3, AT-4, AU-1, AU-7, AU-11, CA-1, CA-2, CA-3, CA-5, CA-6, CA-7, CM-1, CM-2, CM-3, CM-4, CM-5, </t>
  </si>
  <si>
    <t xml:space="preserve">CM-6, CM-7, CM-8, CM-9, CP-1, CP-2, CP-4, CP-6, IA-1, IR-3, IR-7, IR-8, MA-1, MA-2, MA-3, MA-4, MA-5, PL-1, PL-2, PL-4, PL-5, PL-6, PM-2, RA-1, </t>
  </si>
  <si>
    <t xml:space="preserve">RA-2, RA-3, RA-5, SA-1, SA-2, SA-3, SA-4, SA-5, SA-6, SA-7, SA-8, SA-10, SA-11, SC-1, SC-5, SC-7, SC-12, SC-15, SC-17, SC-18, SC-19, SC-32, </t>
  </si>
  <si>
    <t>SI-1, SI-4, SI-5, SI-7, SI-9, SI-10, SI-11</t>
  </si>
  <si>
    <t>Out of Scope Controls - Physical Security or Disclosure Controls</t>
  </si>
  <si>
    <t>Reason: Tested in the Safeguard Disclosure Security Evaluation Matrix (SDSEM)</t>
  </si>
  <si>
    <t>AT-1, AT-2, CP-7, IR-1, IR-2, IR-4, IR-5, IR-6, MP-1, MP-2, MP-3, MP-4, MP-5, MP-6, MP-7, PE-1, PE-2, PE-3, PE-4, PE-5, PE-6, PE-7, PE-8, PE-16,</t>
  </si>
  <si>
    <t xml:space="preserve"> PE-17, PE-18, PM-4, PS-1, PS-2, PS-3, PS-4, PS-5, PS-6, PS-7, PS-8, SA-9, SI-12</t>
  </si>
  <si>
    <t>Change Log</t>
  </si>
  <si>
    <t>Version</t>
  </si>
  <si>
    <t>Date</t>
  </si>
  <si>
    <t>Description of Changes</t>
  </si>
  <si>
    <t>Author</t>
  </si>
  <si>
    <t>First Release</t>
  </si>
  <si>
    <t>Booz Allen Hamilton</t>
  </si>
  <si>
    <t>Added baseline Criticality Score and Issue Codes, weighted test cases based on criticality, and updated Results Tab</t>
  </si>
  <si>
    <t>Minor fixes to font and column length.  Updated AIX6-38 and AIX7-60.</t>
  </si>
  <si>
    <t>9/30/2016</t>
  </si>
  <si>
    <t>Minor updates</t>
  </si>
  <si>
    <t>Updated Issue Codes and Addressed Pub 1075 Release, Removed AIX 6.1 as it is end of life. Updated issue code table.</t>
  </si>
  <si>
    <t>Minor content updates. Removed need to disable port on unsuccessful logins.</t>
  </si>
  <si>
    <t>Internal Updates</t>
  </si>
  <si>
    <t>Updated Issue Codes</t>
  </si>
  <si>
    <t>Internal Updates, Changed AIX7-25  issue code, Added SSR language</t>
  </si>
  <si>
    <t>Issue Code</t>
  </si>
  <si>
    <t>HAC1</t>
  </si>
  <si>
    <t>Contractors with unauthorized access to FTI</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</si>
  <si>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</si>
  <si>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</si>
  <si>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</si>
  <si>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</si>
  <si>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</si>
  <si>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</si>
  <si>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</si>
  <si>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</si>
  <si>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</si>
  <si>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Account management procedures are not in place</t>
  </si>
  <si>
    <t>HAC8</t>
  </si>
  <si>
    <t>Accounts are not reviewed periodically for proper privileges</t>
  </si>
  <si>
    <t>HAC9</t>
  </si>
  <si>
    <t>Accounts have not been created using user roles</t>
  </si>
  <si>
    <t>HAC10</t>
  </si>
  <si>
    <t>Accounts do not expire after the correct period of inactivity</t>
  </si>
  <si>
    <t>HAC100</t>
  </si>
  <si>
    <t>Other</t>
  </si>
  <si>
    <t>User access was not established with concept of least privilege</t>
  </si>
  <si>
    <t>HAC12</t>
  </si>
  <si>
    <t>Separation of duties is not in place</t>
  </si>
  <si>
    <t>Operating system configuration files have incorrect permissions</t>
  </si>
  <si>
    <t>Warning banner is insufficient</t>
  </si>
  <si>
    <t>User accounts not locked out after 3 unsuccessful login attempts</t>
  </si>
  <si>
    <t>HAC16</t>
  </si>
  <si>
    <t xml:space="preserve">Network device allows telnet connections </t>
  </si>
  <si>
    <t>HAC17</t>
  </si>
  <si>
    <t>Account lockouts do not require administrator action</t>
  </si>
  <si>
    <t>HAC18</t>
  </si>
  <si>
    <t>Network device has modems installed</t>
  </si>
  <si>
    <t>HAC19</t>
  </si>
  <si>
    <t>Out of Band Management is not utilized in all instances</t>
  </si>
  <si>
    <t>Agency duplicates usernames</t>
  </si>
  <si>
    <t>HAC21</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</si>
  <si>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</si>
  <si>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</si>
  <si>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</si>
  <si>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</si>
  <si>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</si>
  <si>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</si>
  <si>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</si>
  <si>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</si>
  <si>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</si>
  <si>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</si>
  <si>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</si>
  <si>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Default accounts have not been disabled or renamed</t>
  </si>
  <si>
    <t>HAC28</t>
  </si>
  <si>
    <t>Database trace files are not properly protected</t>
  </si>
  <si>
    <t>HAC29</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</si>
  <si>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</si>
  <si>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</si>
  <si>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</si>
  <si>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</si>
  <si>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</si>
  <si>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</si>
  <si>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</si>
  <si>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</si>
  <si>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</si>
  <si>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</si>
  <si>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</si>
  <si>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</si>
  <si>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</si>
  <si>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</si>
  <si>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</si>
  <si>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HAC37</t>
  </si>
  <si>
    <t>Account management procedures are not implemented</t>
  </si>
  <si>
    <t>HAC38</t>
  </si>
  <si>
    <t>Warning banner does not exist</t>
  </si>
  <si>
    <t>HAC39</t>
  </si>
  <si>
    <t>Access to wireless network exceeds acceptable range</t>
  </si>
  <si>
    <t>HAC40</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</si>
  <si>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</si>
  <si>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</si>
  <si>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</si>
  <si>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</si>
  <si>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</si>
  <si>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</si>
  <si>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</si>
  <si>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</si>
  <si>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</si>
  <si>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</si>
  <si>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</si>
  <si>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</si>
  <si>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</si>
  <si>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</si>
  <si>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</si>
  <si>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</si>
  <si>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</si>
  <si>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</si>
  <si>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</si>
  <si>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</si>
  <si>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</si>
  <si>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</si>
  <si>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</si>
  <si>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</si>
  <si>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</si>
  <si>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</si>
  <si>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</si>
  <si>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</si>
  <si>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</si>
  <si>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</si>
  <si>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</si>
  <si>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</si>
  <si>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</si>
  <si>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</si>
  <si>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</si>
  <si>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</si>
  <si>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</si>
  <si>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</si>
  <si>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</si>
  <si>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</si>
  <si>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</si>
  <si>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HAC61</t>
  </si>
  <si>
    <t>User rights and permissions are not adequately configured</t>
  </si>
  <si>
    <t>HAC62</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</si>
  <si>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</si>
  <si>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</si>
  <si>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</si>
  <si>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</si>
  <si>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</si>
  <si>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</si>
  <si>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</si>
  <si>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</si>
  <si>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</si>
  <si>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</si>
  <si>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</si>
  <si>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</si>
  <si>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</si>
  <si>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</si>
  <si>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</si>
  <si>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</si>
  <si>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</si>
  <si>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</si>
  <si>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HIA1</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</si>
  <si>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</si>
  <si>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</si>
  <si>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</si>
  <si>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</si>
  <si>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</si>
  <si>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</si>
  <si>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</si>
  <si>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System does not properly control authentication process</t>
  </si>
  <si>
    <t>HAU1</t>
  </si>
  <si>
    <t>No auditing is being performed at the agency</t>
  </si>
  <si>
    <t>HAU2</t>
  </si>
  <si>
    <t>No auditing is being performed on the system</t>
  </si>
  <si>
    <t>HAU3</t>
  </si>
  <si>
    <t>Audit logs are not being reviewed</t>
  </si>
  <si>
    <t>HAU4</t>
  </si>
  <si>
    <t>System does not audit failed attempts to gain access</t>
  </si>
  <si>
    <t>HAU5</t>
  </si>
  <si>
    <t>Auditing is not performed on all data tables containing FTI</t>
  </si>
  <si>
    <t>HAU6</t>
  </si>
  <si>
    <t>System does not audit changes to access control settings</t>
  </si>
  <si>
    <t>Audit records are not retained per Pub 1075</t>
  </si>
  <si>
    <t>HAU8</t>
  </si>
  <si>
    <t>Logs are not maintained on a centralized log server</t>
  </si>
  <si>
    <t>HAU9</t>
  </si>
  <si>
    <t>No log reduction system exists</t>
  </si>
  <si>
    <t>Audit logs are not properly protected</t>
  </si>
  <si>
    <t>HAU100</t>
  </si>
  <si>
    <t>HAU11</t>
  </si>
  <si>
    <t>NTP is not properly implemented</t>
  </si>
  <si>
    <t>HAU12</t>
  </si>
  <si>
    <t>Audit records are not timestamped</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</si>
  <si>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</si>
  <si>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</si>
  <si>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</si>
  <si>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</si>
  <si>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</si>
  <si>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</si>
  <si>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</si>
  <si>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</si>
  <si>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</si>
  <si>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</si>
  <si>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</si>
  <si>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</si>
  <si>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</si>
  <si>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</si>
  <si>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</si>
  <si>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HAU21</t>
  </si>
  <si>
    <t xml:space="preserve">System does not audit all attempts to gain access </t>
  </si>
  <si>
    <t>HAU22</t>
  </si>
  <si>
    <t>Content of audit records is not sufficient</t>
  </si>
  <si>
    <t>HAU23</t>
  </si>
  <si>
    <t>Audit storage capacity threshold has not been defined</t>
  </si>
  <si>
    <t>HAU24</t>
  </si>
  <si>
    <t>Administrators are not notified when audit storage threshold is reached</t>
  </si>
  <si>
    <t>HAU25</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</si>
  <si>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</si>
  <si>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</si>
  <si>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</si>
  <si>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</si>
  <si>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</si>
  <si>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</si>
  <si>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</si>
  <si>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</si>
  <si>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</si>
  <si>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</si>
  <si>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</si>
  <si>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</si>
  <si>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</si>
  <si>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</si>
  <si>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</si>
  <si>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</si>
  <si>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</si>
  <si>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</si>
  <si>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</si>
  <si>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</si>
  <si>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</si>
  <si>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</si>
  <si>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</si>
  <si>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</si>
  <si>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</si>
  <si>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</si>
  <si>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</si>
  <si>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</si>
  <si>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</si>
  <si>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</si>
  <si>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</si>
  <si>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</si>
  <si>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</si>
  <si>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</si>
  <si>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</si>
  <si>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</si>
  <si>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</si>
  <si>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</si>
  <si>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</si>
  <si>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</si>
  <si>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</si>
  <si>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</si>
  <si>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</si>
  <si>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</si>
  <si>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</si>
  <si>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</si>
  <si>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</si>
  <si>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</si>
  <si>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System has unneeded functionality installed</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</si>
  <si>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</si>
  <si>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</si>
  <si>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</si>
  <si>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</si>
  <si>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</si>
  <si>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</si>
  <si>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</si>
  <si>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</si>
  <si>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</si>
  <si>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</si>
  <si>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</si>
  <si>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</si>
  <si>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</si>
  <si>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</si>
  <si>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</si>
  <si>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</si>
  <si>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</si>
  <si>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</si>
  <si>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</si>
  <si>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</si>
  <si>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</si>
  <si>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</si>
  <si>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</si>
  <si>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</si>
  <si>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</si>
  <si>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</si>
  <si>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</si>
  <si>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</si>
  <si>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</si>
  <si>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</si>
  <si>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</si>
  <si>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</si>
  <si>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</si>
  <si>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</si>
  <si>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</si>
  <si>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</si>
  <si>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</si>
  <si>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</si>
  <si>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</si>
  <si>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</si>
  <si>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</si>
  <si>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</si>
  <si>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</si>
  <si>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</si>
  <si>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</si>
  <si>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</si>
  <si>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</si>
  <si>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</si>
  <si>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</si>
  <si>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</si>
  <si>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</si>
  <si>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</si>
  <si>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</si>
  <si>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</si>
  <si>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</si>
  <si>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</si>
  <si>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</si>
  <si>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</si>
  <si>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</si>
  <si>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</si>
  <si>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</si>
  <si>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</si>
  <si>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</si>
  <si>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</si>
  <si>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</si>
  <si>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</si>
  <si>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</si>
  <si>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</si>
  <si>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</si>
  <si>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</si>
  <si>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</si>
  <si>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</si>
  <si>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</si>
  <si>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</si>
  <si>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</si>
  <si>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HCM45</t>
  </si>
  <si>
    <t>System configuration provides additional attack surface</t>
  </si>
  <si>
    <t>HCM46</t>
  </si>
  <si>
    <t>Agency does not centrally manage mobile device configuration</t>
  </si>
  <si>
    <t>HCM47</t>
  </si>
  <si>
    <t>System error messages display system configuration information</t>
  </si>
  <si>
    <t>HCM48</t>
  </si>
  <si>
    <t>Low-risk operating system settings are not configured securely</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</si>
  <si>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</si>
  <si>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</si>
  <si>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</si>
  <si>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</si>
  <si>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</si>
  <si>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</si>
  <si>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</si>
  <si>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</si>
  <si>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</si>
  <si>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</si>
  <si>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</si>
  <si>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</si>
  <si>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</si>
  <si>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</si>
  <si>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</si>
  <si>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</si>
  <si>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</si>
  <si>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</si>
  <si>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</si>
  <si>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</si>
  <si>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</si>
  <si>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</si>
  <si>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</si>
  <si>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</si>
  <si>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</si>
  <si>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</si>
  <si>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</si>
  <si>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</si>
  <si>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</si>
  <si>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</si>
  <si>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</si>
  <si>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</si>
  <si>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</si>
  <si>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</si>
  <si>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</si>
  <si>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</si>
  <si>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</si>
  <si>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</si>
  <si>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</si>
  <si>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</si>
  <si>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</si>
  <si>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</si>
  <si>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</si>
  <si>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</si>
  <si>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</si>
  <si>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</si>
  <si>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</si>
  <si>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</si>
  <si>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</si>
  <si>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</si>
  <si>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</si>
  <si>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</si>
  <si>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</si>
  <si>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</si>
  <si>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</si>
  <si>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</si>
  <si>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</si>
  <si>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</si>
  <si>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</si>
  <si>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</si>
  <si>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</si>
  <si>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</si>
  <si>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</si>
  <si>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</si>
  <si>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</si>
  <si>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</si>
  <si>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</si>
  <si>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</si>
  <si>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</si>
  <si>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</si>
  <si>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</si>
  <si>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</si>
  <si>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</si>
  <si>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</si>
  <si>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</si>
  <si>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</si>
  <si>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</si>
  <si>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</si>
  <si>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</si>
  <si>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</si>
  <si>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</si>
  <si>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</si>
  <si>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</si>
  <si>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</si>
  <si>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</si>
  <si>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</si>
  <si>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</si>
  <si>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</si>
  <si>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</si>
  <si>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</si>
  <si>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</si>
  <si>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No password is required to access an FTI system</t>
  </si>
  <si>
    <t>Password does not expire timely</t>
  </si>
  <si>
    <t>Minimum password length is too short</t>
  </si>
  <si>
    <t>Minimum password age does not exist</t>
  </si>
  <si>
    <t>HPW5</t>
  </si>
  <si>
    <t>Passwords are generated and distributed automatically</t>
  </si>
  <si>
    <t>Password history is insufficient</t>
  </si>
  <si>
    <t>HPW7</t>
  </si>
  <si>
    <t>Password change notification is not sufficient</t>
  </si>
  <si>
    <t>HPW8</t>
  </si>
  <si>
    <t>Passwords are displayed on screen when entered</t>
  </si>
  <si>
    <t>HPW9</t>
  </si>
  <si>
    <t>Password management processes are not documented</t>
  </si>
  <si>
    <t>HPW10</t>
  </si>
  <si>
    <t>Passwords are allowed to be stored</t>
  </si>
  <si>
    <t>HPW100</t>
  </si>
  <si>
    <t>HPW11</t>
  </si>
  <si>
    <t>Password transmission does not use strong cryptography</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</si>
  <si>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</si>
  <si>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</si>
  <si>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</si>
  <si>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</si>
  <si>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</si>
  <si>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</si>
  <si>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</si>
  <si>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</si>
  <si>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</si>
  <si>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HPW17</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</si>
  <si>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</si>
  <si>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</si>
  <si>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</si>
  <si>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</si>
  <si>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</si>
  <si>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</si>
  <si>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</si>
  <si>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HPW21</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</si>
  <si>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</si>
  <si>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</si>
  <si>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</si>
  <si>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</si>
  <si>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</si>
  <si>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</si>
  <si>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</si>
  <si>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</si>
  <si>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</si>
  <si>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</si>
  <si>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</si>
  <si>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</si>
  <si>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</si>
  <si>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</si>
  <si>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</si>
  <si>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</si>
  <si>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</si>
  <si>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</si>
  <si>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</si>
  <si>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</si>
  <si>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</si>
  <si>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</si>
  <si>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</si>
  <si>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</si>
  <si>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</si>
  <si>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</si>
  <si>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</si>
  <si>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</si>
  <si>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</si>
  <si>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</si>
  <si>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</si>
  <si>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</si>
  <si>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</si>
  <si>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</si>
  <si>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</si>
  <si>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</si>
  <si>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</si>
  <si>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</si>
  <si>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</si>
  <si>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</si>
  <si>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</si>
  <si>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</si>
  <si>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</si>
  <si>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</si>
  <si>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</si>
  <si>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</si>
  <si>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</si>
  <si>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</si>
  <si>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</si>
  <si>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</si>
  <si>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</si>
  <si>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</si>
  <si>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</si>
  <si>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</si>
  <si>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</si>
  <si>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User sessions do not terminate after the Publication 1075 period of inactivity</t>
  </si>
  <si>
    <t>HRM6</t>
  </si>
  <si>
    <t>The mainframe is directly routable to the internet via Port 23</t>
  </si>
  <si>
    <t>The agency does not adequately control remote access to its systems</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</si>
  <si>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</si>
  <si>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</si>
  <si>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</si>
  <si>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</si>
  <si>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</si>
  <si>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</si>
  <si>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</si>
  <si>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</si>
  <si>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</si>
  <si>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</si>
  <si>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</si>
  <si>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</si>
  <si>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</si>
  <si>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</si>
  <si>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</si>
  <si>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</si>
  <si>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</si>
  <si>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</si>
  <si>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</si>
  <si>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</si>
  <si>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</si>
  <si>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</si>
  <si>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</si>
  <si>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</si>
  <si>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</si>
  <si>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</si>
  <si>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</si>
  <si>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</si>
  <si>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</si>
  <si>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</si>
  <si>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</si>
  <si>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</si>
  <si>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</si>
  <si>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</si>
  <si>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</si>
  <si>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</si>
  <si>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</si>
  <si>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</si>
  <si>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</si>
  <si>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</si>
  <si>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</si>
  <si>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</si>
  <si>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</si>
  <si>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</si>
  <si>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</si>
  <si>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</si>
  <si>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</si>
  <si>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</si>
  <si>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</si>
  <si>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</si>
  <si>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</si>
  <si>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</si>
  <si>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</si>
  <si>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</si>
  <si>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</si>
  <si>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</si>
  <si>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</si>
  <si>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</si>
  <si>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</si>
  <si>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</si>
  <si>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</si>
  <si>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</si>
  <si>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</si>
  <si>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</si>
  <si>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</si>
  <si>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</si>
  <si>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</si>
  <si>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</si>
  <si>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</si>
  <si>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</si>
  <si>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</si>
  <si>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HSC16</t>
  </si>
  <si>
    <t>System does not meet common criteria requirements</t>
  </si>
  <si>
    <t>HSC17</t>
  </si>
  <si>
    <t>Denial of Service protection settings are not configured</t>
  </si>
  <si>
    <t>HSC18</t>
  </si>
  <si>
    <t>System communication authenticity is not guaranteed</t>
  </si>
  <si>
    <t>HSC19</t>
  </si>
  <si>
    <t>Network perimeter devices do not properly restrict traffic</t>
  </si>
  <si>
    <t>HSC20</t>
  </si>
  <si>
    <t>Publicly available systems contain FTI</t>
  </si>
  <si>
    <t>HSC21</t>
  </si>
  <si>
    <t>Number of logon sessions are not managed appropriately</t>
  </si>
  <si>
    <t>HSC22</t>
  </si>
  <si>
    <t>VPN termination point is not sufficient</t>
  </si>
  <si>
    <t>HSC23</t>
  </si>
  <si>
    <t>Site survey has not been performed</t>
  </si>
  <si>
    <t>HSC24</t>
  </si>
  <si>
    <t>Digital Signatures or PKI certificates are expired or revoked</t>
  </si>
  <si>
    <t>HSC25</t>
  </si>
  <si>
    <t>Network sessions do not timeout per Publication 1075 requirements</t>
  </si>
  <si>
    <t>HSC26</t>
  </si>
  <si>
    <t>Email policy is not sufficient</t>
  </si>
  <si>
    <t>HSC27</t>
  </si>
  <si>
    <t>Traffic inspection is not sufficient</t>
  </si>
  <si>
    <t>HSC28</t>
  </si>
  <si>
    <t>The network is not properly segmented</t>
  </si>
  <si>
    <t>HSC29</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</si>
  <si>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</si>
  <si>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</si>
  <si>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</si>
  <si>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</si>
  <si>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</si>
  <si>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</si>
  <si>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</si>
  <si>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</si>
  <si>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</si>
  <si>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</si>
  <si>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</si>
  <si>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</si>
  <si>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</si>
  <si>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</si>
  <si>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</si>
  <si>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</si>
  <si>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</si>
  <si>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</si>
  <si>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</si>
  <si>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</si>
  <si>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</si>
  <si>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</si>
  <si>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</si>
  <si>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HSC41</t>
  </si>
  <si>
    <t>Data at rest is not encrypted using the latest FIPS approved encryption</t>
  </si>
  <si>
    <t>Encryption capabilities do not meet the latest FIPS 140 requirements</t>
  </si>
  <si>
    <t>HSC43</t>
  </si>
  <si>
    <t>The version of TLS is not using the latest NIST 800-52 approved protocols</t>
  </si>
  <si>
    <t>HSI1</t>
  </si>
  <si>
    <t>System configured to load or run removable media automatically</t>
  </si>
  <si>
    <t>HSI2</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</si>
  <si>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</si>
  <si>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</si>
  <si>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</si>
  <si>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</si>
  <si>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</si>
  <si>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</si>
  <si>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</si>
  <si>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</si>
  <si>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</si>
  <si>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</si>
  <si>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</si>
  <si>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</si>
  <si>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</si>
  <si>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</si>
  <si>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</si>
  <si>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</si>
  <si>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</si>
  <si>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</si>
  <si>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</si>
  <si>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</si>
  <si>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</si>
  <si>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</si>
  <si>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</si>
  <si>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</si>
  <si>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HSI14</t>
  </si>
  <si>
    <t>The system's automatic update feature is not configured appropriately</t>
  </si>
  <si>
    <t>HSI15</t>
  </si>
  <si>
    <t>Alerts are not acknowledged and/or logged</t>
  </si>
  <si>
    <t>HSI16</t>
  </si>
  <si>
    <t>Agency network not properly protected from spam email</t>
  </si>
  <si>
    <t>HSI17</t>
  </si>
  <si>
    <t>Antivirus is not configured appropriately</t>
  </si>
  <si>
    <t>HSI18</t>
  </si>
  <si>
    <t>VM rollbacks are conducted while connected to the network</t>
  </si>
  <si>
    <t>HSI19</t>
  </si>
  <si>
    <t>Data inputs are not being validated</t>
  </si>
  <si>
    <t>HSI20</t>
  </si>
  <si>
    <t xml:space="preserve">Agency does not receive security alerts, advisories, or directives </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</si>
  <si>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</si>
  <si>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</si>
  <si>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</si>
  <si>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</si>
  <si>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</si>
  <si>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</si>
  <si>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</si>
  <si>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</si>
  <si>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</si>
  <si>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</si>
  <si>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</si>
  <si>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</si>
  <si>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</si>
  <si>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</si>
  <si>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</si>
  <si>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</si>
  <si>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</si>
  <si>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</si>
  <si>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</si>
  <si>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</si>
  <si>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</si>
  <si>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</si>
  <si>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</si>
  <si>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</si>
  <si>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HSI33</t>
  </si>
  <si>
    <t>Memory protection mechanisms are not sufficient</t>
  </si>
  <si>
    <t>HSI34</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</si>
  <si>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</si>
  <si>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</si>
  <si>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</si>
  <si>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</si>
  <si>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</si>
  <si>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</si>
  <si>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</si>
  <si>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</si>
  <si>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</si>
  <si>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</si>
  <si>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</si>
  <si>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</si>
  <si>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</si>
  <si>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</si>
  <si>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</si>
  <si>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</si>
  <si>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</si>
  <si>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</si>
  <si>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</si>
  <si>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</si>
  <si>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</si>
  <si>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</si>
  <si>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</si>
  <si>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</si>
  <si>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</si>
  <si>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</si>
  <si>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</si>
  <si>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</si>
  <si>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</si>
  <si>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</si>
  <si>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</si>
  <si>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</si>
  <si>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</si>
  <si>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</si>
  <si>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</si>
  <si>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</si>
  <si>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</si>
  <si>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</si>
  <si>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</si>
  <si>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</si>
  <si>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</si>
  <si>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</si>
  <si>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</si>
  <si>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</si>
  <si>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</si>
  <si>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</si>
  <si>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</si>
  <si>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</si>
  <si>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</si>
  <si>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</si>
  <si>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</si>
  <si>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</si>
  <si>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</si>
  <si>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</si>
  <si>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</si>
  <si>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</si>
  <si>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</si>
  <si>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</si>
  <si>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</si>
  <si>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</si>
  <si>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</si>
  <si>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</si>
  <si>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</si>
  <si>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</si>
  <si>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</si>
  <si>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</si>
  <si>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</si>
  <si>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</si>
  <si>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</si>
  <si>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</si>
  <si>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</si>
  <si>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</si>
  <si>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</si>
  <si>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</si>
  <si>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</si>
  <si>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</si>
  <si>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</si>
  <si>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</si>
  <si>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</si>
  <si>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</si>
  <si>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</si>
  <si>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</si>
  <si>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</si>
  <si>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</si>
  <si>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</si>
  <si>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</si>
  <si>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</si>
  <si>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</si>
  <si>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</si>
  <si>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</si>
  <si>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</si>
  <si>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</si>
  <si>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</si>
  <si>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</si>
  <si>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</si>
  <si>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</si>
  <si>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</si>
  <si>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</si>
  <si>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</si>
  <si>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</si>
  <si>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</si>
  <si>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</si>
  <si>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</si>
  <si>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</si>
  <si>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</si>
  <si>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</si>
  <si>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</si>
  <si>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</si>
  <si>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</si>
  <si>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</si>
  <si>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</si>
  <si>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</si>
  <si>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</si>
  <si>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</si>
  <si>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</si>
  <si>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</si>
  <si>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</si>
  <si>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</si>
  <si>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</si>
  <si>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</si>
  <si>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</si>
  <si>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</si>
  <si>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</si>
  <si>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</si>
  <si>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</si>
  <si>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</si>
  <si>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</si>
  <si>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</si>
  <si>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</si>
  <si>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</si>
  <si>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</si>
  <si>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</si>
  <si>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</si>
  <si>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</si>
  <si>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</si>
  <si>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</si>
  <si>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</si>
  <si>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</si>
  <si>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</si>
  <si>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</si>
  <si>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</si>
  <si>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</si>
  <si>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</si>
  <si>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</si>
  <si>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</si>
  <si>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</si>
  <si>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</si>
  <si>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</si>
  <si>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</si>
  <si>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</si>
  <si>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</si>
  <si>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</si>
  <si>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</si>
  <si>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</si>
  <si>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</si>
  <si>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</si>
  <si>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</si>
  <si>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</si>
  <si>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</si>
  <si>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</si>
  <si>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</si>
  <si>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</si>
  <si>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</si>
  <si>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</si>
  <si>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</si>
  <si>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</si>
  <si>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</si>
  <si>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</si>
  <si>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</si>
  <si>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</si>
  <si>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</si>
  <si>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</si>
  <si>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</si>
  <si>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</si>
  <si>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</si>
  <si>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</si>
  <si>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</si>
  <si>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</si>
  <si>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</si>
  <si>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</si>
  <si>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</si>
  <si>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</si>
  <si>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</si>
  <si>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</si>
  <si>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</si>
  <si>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</si>
  <si>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</si>
  <si>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</si>
  <si>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</si>
  <si>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</si>
  <si>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</si>
  <si>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</si>
  <si>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</si>
  <si>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</si>
  <si>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</si>
  <si>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</si>
  <si>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</si>
  <si>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</si>
  <si>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</si>
  <si>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</si>
  <si>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</si>
  <si>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</si>
  <si>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</si>
  <si>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</si>
  <si>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</si>
  <si>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</si>
  <si>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</si>
  <si>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</si>
  <si>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</si>
  <si>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</si>
  <si>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</si>
  <si>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</si>
  <si>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</si>
  <si>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</si>
  <si>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</si>
  <si>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</si>
  <si>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</si>
  <si>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</si>
  <si>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</si>
  <si>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</si>
  <si>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</si>
  <si>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</si>
  <si>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</si>
  <si>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</si>
  <si>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</si>
  <si>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</si>
  <si>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</si>
  <si>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</si>
  <si>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</si>
  <si>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</si>
  <si>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</si>
  <si>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</si>
  <si>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</si>
  <si>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</si>
  <si>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</si>
  <si>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</si>
  <si>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</si>
  <si>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</si>
  <si>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</si>
  <si>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</si>
  <si>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</si>
  <si>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</si>
  <si>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</si>
  <si>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</si>
  <si>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</si>
  <si>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</si>
  <si>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</si>
  <si>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</si>
  <si>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</si>
  <si>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</si>
  <si>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</si>
  <si>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</si>
  <si>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</si>
  <si>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</si>
  <si>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</si>
  <si>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</si>
  <si>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</si>
  <si>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</si>
  <si>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</si>
  <si>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</si>
  <si>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</si>
  <si>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</si>
  <si>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</si>
  <si>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</si>
  <si>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</si>
  <si>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</si>
  <si>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</si>
  <si>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</si>
  <si>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</si>
  <si>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</si>
  <si>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</si>
  <si>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</si>
  <si>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</si>
  <si>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</si>
  <si>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</si>
  <si>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</si>
  <si>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</si>
  <si>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</si>
  <si>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</si>
  <si>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</si>
  <si>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</si>
  <si>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</si>
  <si>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</si>
  <si>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</si>
  <si>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</si>
  <si>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</si>
  <si>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</si>
  <si>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</si>
  <si>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</si>
  <si>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</si>
  <si>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</si>
  <si>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</si>
  <si>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</si>
  <si>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</si>
  <si>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</si>
  <si>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</si>
  <si>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</si>
  <si>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</si>
  <si>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HAC64
HAC65
HAC66</t>
  </si>
  <si>
    <t>Updated based on IRS Publication 1075 (November 2021) Internal updates and Issue Code Table updates</t>
  </si>
  <si>
    <t>HIA6</t>
  </si>
  <si>
    <t>Identity proofing as not been implemented</t>
  </si>
  <si>
    <t>HIA7</t>
  </si>
  <si>
    <t>Identity proofing has not been properly implemented</t>
  </si>
  <si>
    <t>HCM49</t>
  </si>
  <si>
    <t>A tool is not used to block unauthorized software</t>
  </si>
  <si>
    <t>HSC44</t>
  </si>
  <si>
    <t>DNSSEC has not been implemented</t>
  </si>
  <si>
    <t>HSC45</t>
  </si>
  <si>
    <t>DNSSEC has not been configured securely</t>
  </si>
  <si>
    <t>Output contains the following: 
 /etc/dt/config/en_US/sys.resources:dtsession*saverTimeout: 15
/etc/dt/config/en_US/sys.resources:dtsession*lockTimeout: 15</t>
  </si>
  <si>
    <t>The default timeout is 15 minutes of keyboard and mouse inactivity before a password protected screensaver is invoked by the CDE session manager.</t>
  </si>
  <si>
    <t>Validate the changes to the sys.resources files:
egrep "dtsession*saverTimeout:|dtsession*lockTimeout:" /etc/dt/config/*/sys.resources
The above command should yield a similar output to the following:
/etc/dt/config/en_US/sys.resources:dtsession*saverTimeout: 15
/etc/dt/config/en_US/sys.resources:dtsession*lockTimeout: 15</t>
  </si>
  <si>
    <t>The default timeout of 15 minutes prior to a password protected screensaver being invoked is too long. The recommendation is to set this to 15 minutes to protect from unauthorized access on unattended systems.</t>
  </si>
  <si>
    <t>Set the default timeout parameters dtsession*saverTimeout: and dtsession*lockTimeout. One method to accomplish the recommended state is to execute the following command(s): script:
for file in /usr/dt/config/*/sys.resources; do
dir=`dirname $file | sed -e s/usr/etc/`
mkdir -p $dir
echo 'dtsession*saverTimeout: 15' &gt;&gt; $dir/sys.resources
echo 'dtsession*lockTimeout: 15' &gt;&gt; $dir/sys.resources
done</t>
  </si>
  <si>
    <t>Output contains the following: 
default mindiff=4</t>
  </si>
  <si>
    <t>From the command prompt, execute the following command:
lssec -f /etc/security/user -s default -a mindiff 
The above command should yield the following output:
default mindiff=4</t>
  </si>
  <si>
    <t>In /etc/security/user, set the default user stanza mindiff attribute to be greater than or equal to 4: 
chsec -f /etc/security/user -s default -a mindiff=4 
This means that when a user password is set it needs to comprise of at least 4 characters not present in the previous password.</t>
  </si>
  <si>
    <t>Prevent users from reusing the same password. One method to accomplish the recommended state is to execute the following command(s): In /etc/security/user. Set the default user stanza mindiff attribute to be greater than or equal to 4: 
chsec -f /etc/security/user -s default -a mindiff=4 
This means that when a user password is set it needs to comprise of at least 24 characters not present in the previous password.</t>
  </si>
  <si>
    <t>Enforce the password to contain one numeric digit. One method to accomplish the recommended state is to execute the following command(s): In /etc/security/user. Set the default user stanza mindigit attribute to 1:
chsec -f /etc/security/user -s default -a mindigit=1
This means that there must be at least 1 digit within an 14 character user password.</t>
  </si>
  <si>
    <t>In /etc/security/user, set the default user stanza mindigit attribute to 1:
chsec -f /etc/security/user -s default -a mindigit=1
This means that there must be at least 1 digit within an 14 character user password.</t>
  </si>
  <si>
    <t>In /etc/security/user, set the default user stanza minloweralpha attribute to 1:
chsec -f /etc/security/user -s default -a minloweralpha=1
This means that there must be at least 1 lower case alphabetic character within an 14 character user password.</t>
  </si>
  <si>
    <t>In/etc/security/user, set the default user stanza minalpha attribute to be greater than or equal to 2:
chsec -f /etc/security/user -s default -a minalpha=2
This means that there must be at least 2 alphabetic characters within an 14 character user password.</t>
  </si>
  <si>
    <t>Require passwords to have a minimum of 2 or more alphabetic characters. One method to accomplish the recommended state is to execute the following command(s): In /etc/security/user. Set the default user stanza minalpha attribute to be greater than or equal to 2:
chsec -f /etc/security/user -s default -a minalpha=2
This means that there must be at least 2 alphabetic characters within an 14 character user password.</t>
  </si>
  <si>
    <t>In /etc/security/user, set the default user stanza minother attribute to be greater than or equal to 2:
chsec -f /etc/security/user -s default -a minother=2
This means that there must be at least 2 non-alphabetic characters within an 14 character user password.</t>
  </si>
  <si>
    <t>Require passwords to have at least two non-alphabetic characters. One method to accomplish the recommended state is to execute the following command(s): In /etc/security/user. Set the default user stanza minother attribute to be greater than or equal to 2:
chsec -f /etc/security/user -s default -a minother=2
This means that there must be at least 2 non-alphabetic characters within an 14 character user password.</t>
  </si>
  <si>
    <t>Enforce the password to contain one lower case character. One method to accomplish the recommended state is to execute the following command(s): In /etc/security/user. Set the default user stanza minloweralpha attribute to 1:
chsec -f /etc/security/user -s default -a minloweralpha=1
This means that there must be at least 1 lower case alphabetic character within an 14 character user password.</t>
  </si>
  <si>
    <t>In /etc/security/user, set the default user stanza minupperalpha attribute to 1:
chsec -f /etc/security/user -s default -a minupperalpha=1
This means that there must be at least 1 upper case alphabetic character within an 14 character user password.</t>
  </si>
  <si>
    <t>Enforce the password to contain one upper case character. One method to accomplish the recommended state is to execute the following command(s): In /etc/security/user. Set the default user stanza minupperalpha attribute to 1:
chsec -f /etc/security/user -s default -a minupperalpha=1
This means that there must be at least 1 upper case alphabetic character within an 14 character user password.</t>
  </si>
  <si>
    <t>In /etc/security/user, set the default user stanza minspecialchar attribute to 1:
chsec -f /etc/security/user -s default -a minspecialchar=1
This means that there must be at least 1 special character within an 14 character user password.</t>
  </si>
  <si>
    <t>Enforce the password to contain one special character. One method to accomplish the recommended state is to execute the following command(s): In /etc/security/user. Set the default user stanza minspecialchar attribute to 1:
chsec -f /etc/security/user -s default -a minspecialchar=1
This means that there must be at least 1 special character within an 14 character user password.</t>
  </si>
  <si>
    <t>Ensure that the ClientAliveCountMax parameter is set as recommended:
grep "^ClientAliveCountMax[[:blank:]]" /etc/ssh/sshd_config
The above command should yield the following output:
ClientAliveCountMax 1800
Ensure that the ClientAliveInterval parameter is set as recommended:
grep "^ClientAliveInterval[[:blank:]]" /etc/ssh/sshd_config
The above command should yield the following output:
ClientAliveInterval 0</t>
  </si>
  <si>
    <t>Outputs contains the following
ClientAliveCountMax parameter:
ClientAliveCountMax 1800
ClientAliveInterval parameter:
ClientAliveInterval 0</t>
  </si>
  <si>
    <t>Edit the/etc/ssh/sshd_config file:
vi /etc/ssh/sshd_config
Set: 
ClientAliveCountMax 1800
ClientAliveInterval 0
Re-cycle the sshd daemon to pick up the configuration changes:
stopsrc -s sshd
startsrc -s sshd</t>
  </si>
  <si>
    <t>Having no timeout value associated with a connection could allow an unauthorized user access to another user's ssh session (e.g. user walks away from their computer and doesn't lock the screen). Setting a timeout value at least reduces the risk of this happening..
While the recommended setting is 1800 seconds (30 minutes), set this timeout value based on site policy. The recommended setting for ClientAliveCountMax is 0. In this case, the client session will be terminated after 30 minutes of idle time and no keepalive messages will be sent.</t>
  </si>
  <si>
    <t>Section title conveys the intent of the recommendation.</t>
  </si>
  <si>
    <t>The Rationale section conveys the security benefits of the recommended configuration. This section also details where the risks, threats, and vulnerabilities associated with a configuration posture.</t>
  </si>
  <si>
    <t>The recommended permissions and ownership for the /var/spool/mqueue directory are applied.</t>
  </si>
  <si>
    <t>Set the password expiration of all users to 12 weeks. One method to accomplish the recommended state is to execute the following command(s):
For a privileged and regular users: set the default user stanza maxage attribute to a number greater than 0 but less than or equal to 12:
chsec -f /etc/security/user -s default -a maxage=12
This means that a user password must be changed  U112 weeks after being set. If 0 is set then this effectively disables password ageing.</t>
  </si>
  <si>
    <t>Remove the guest user. One method to accomplish the recommended state is to execute the following command(s):
rmuser -p guest
rm -r /home/guest</t>
  </si>
  <si>
    <t>Edit the /etc/ssh/sshd_config file and disable direct root login for SSH. One method to accomplish the recommended state is to execute the following command(s):
vi /etc/ssh/sshd_config
Replace: 
#PermitRootLogin yes
With:
PermitRootLogin no
Re-cycle the sshd daemon to pick up the configuration changes:
stopsrc -s sshd
startsrc -s sshd</t>
  </si>
  <si>
    <t>Edit the /etc/ssh/sshd_config file and explicitly define the SSH2 protocol. One method to accomplish the recommended state is to execute the following command(s):
vi /etc/ssh/sshd_config
Replace:
#Protocol 2,1
With: 
Protocol 2
Re-cycle the sshd daemon to pick up the configuration changes:
stopsrc -s sshd
startsrc -s sshd</t>
  </si>
  <si>
    <t>Edit the/etc/ssh/ssh_config file and explicitly define the SSH2 protocol. One method to accomplish the recommended state is to execute the following command(s):
vi /etc/ssh/sshd_config
Replace:
#Protocol 2,1
With: 
Protocol 2
Re-cycle the sshd daemon to pick up the configuration changes:
stopsrc -s sshd
startsrc -s sshd</t>
  </si>
  <si>
    <t>Create an SSH banner file. One method to accomplish the recommended state is to execute the following command(s):
printf "Unauthorized use of this system is prohibited.n" &gt; /etc/ssh/ssh_banner
NOTE: The content of the banner file can reflect any internal acceptable usage policy standards
Edit the /etc/ssh/sshd_config file and customize the Banner parameter
vi /etc/ssh/sshd_config
Replace:
#Banner /some/path
With:
Banner /etc/ssh/ssh_banner Re-cycle the sshd daemon to pick up the configuration changes:
stopsrc -s sshd
startsrc -s sshd</t>
  </si>
  <si>
    <t>Edit the /etc/ssh/sshd_config file to disable the .shosts and .rhosts authentication parameter. One method to accomplish the recommended state is to execute the following command(s):
vi /etc/ssh/sshd_config
Replace:
#IgnoreRhosts yes
With:
IgnoreRhosts yesRe-cycle the sshd daemon to pick up the configuration changes:
stopsrc -s sshd
startsrc -s sshd</t>
  </si>
  <si>
    <t>Edit the /etc/ssh/sshd_config file to disable the acceptance null passwords. One method to accomplish the recommended state is to execute the following command(s):
vi /etc/ssh/sshd_config 
Replace:
#PermitEmptyPasswords no
With:
PermitEmptyPasswords no 
Re-cycle the sshd daemon to pick up the configuration changes:
stopsrc -s sshd
startsrc -s sshd</t>
  </si>
  <si>
    <t>Edit the /etc/ssh/sshd_config file to ensure that privilege separation is enabled. One method to accomplish the recommended state is to execute the following command(s):
vi /etc/ssh/sshd_config
Replace:
Use Privilege Separation no 
With: 
Use Privilege Separation yes
Re-cycle the sshd daemon to pick up the configuration changes:
stopsrc -s sshd
startsrc -s sshd</t>
  </si>
  <si>
    <t>Edit the/etc/ssh/sshd_config. One method to accomplish the recommended state is to execute the following command(s):
vi /etc/ssh/sshd_config
Set:
LogLevel INFO
Re-cycle the sshd daemon to pick up the configuration changes:
stopsrc -s sshd
startsrc -s sshd</t>
  </si>
  <si>
    <t>Edit the/etc/ssh/sshd_config file. One method to accomplish the recommended state is to execute the following command(s):
vi /etc/ssh/sshd_config
Edit the/etc/ssh/sshd_config file:
vi /etc/ssh/sshd_config
Set:
MaxAuthTries 3
Re-cycle the sshd daemon to pick up the configuration changes:
stopsrc -s sshd
startsrc -s sshd</t>
  </si>
  <si>
    <t>Edit the/etc/ssh/sshd_config file. One method to accomplish the recommended state is to execute the following command(s):
vi /etc/ssh/sshd_config
Set: 
ClientAliveCountMax 1800
ClientAliveInterval 0
Re-cycle the sshd daemon to pick up the configuration changes:
stopsrc -s sshd
startsrc -s sshd</t>
  </si>
  <si>
    <t>Edit the/etc/ssh/sshd_config file. One method to accomplish the recommended state is to execute the following command(s):
vi /etc/ssh/sshd_config
Set: 
Ciphers aes128-ctr,aes192-ctr,aes256-ctr
Re-cycle the sshd daemon to pick up the configuration changes:
stopsrc -s sshd
startsrc -s sshd</t>
  </si>
  <si>
    <t>Edit the/etc/ssh/sshd_config file. One method to accomplish the recommended state is to execute the following command(s):
vi /etc/ssh/sshd_config
Set: 
PermitUserEnvironment no
Re-cycle the sshd daemon to pick up the configuration changes:
stopsrc -s sshd
startsrc -s sshd</t>
  </si>
  <si>
    <t>Edit the /etc/ssh/sshd_config file. One method to accomplish the recommended state is to execute the following command(s):
vi /etc/ssh/sshd_config
Set one of the following:
AllowUsers 
AllowGroups 
DenyUsers 
DenyGroups 
Re-cycle the sshd daemon to pick up the configuration changes:
stopsrc -s sshd
startsrc -s sshd</t>
  </si>
  <si>
    <t>Remove sensitive information from the mail greeting message. One method to accomplish the recommended state is to execute the following command(s):
Create a backup copy of /etc/mail/sendmail.cf:
cp -p /etc/mail/sendmail.cf /etc/mail/sendmail.cf.pre_cis 
Edit:
vi /etc/mail/sendmail.cf 
Change:
O SmtpGreetingMessage=$j Sendmail $b 
To:
O SmtpGreetingMessage=mailerready</t>
  </si>
  <si>
    <t>Set the recommended permissions and ownership on /etc/mail/sendmail.cf. One method to accomplish the recommended state is to execute the following command(s):
chmod u=rw,g=r,o= /etc/mail/sendmail.cf
chown root /etc/mail/sendmail.cf</t>
  </si>
  <si>
    <t>Set the recommended permissions and ownership on /var/spool/mqueue. One method to accomplish the recommended state is to execute the following command(s):
chmod u=rwx,go= /var/spool/mqueue
chown root /var/spool/mqueue</t>
  </si>
  <si>
    <t>Remove the suid/sgid from the following CDE binaries. One method to accomplish the recommended state is to execute the following command(s):
chmod ug-s /usr/dt/bin/dtaction
chmod ug-s /usr/dt/bin/dtappgather
chmod ug-s /usr/dt/bin/dtprintinfo
chmod ug-s /usr/dt/bin/dtsession</t>
  </si>
  <si>
    <t>Configure an IRS compliant warning banner. One method to accomplish the recommended state is to execute the following command(s):
Copy the files from /usr/dt/config/*/Xresources to /etc/dt/config/*/Xresources and add the Dtlogin*greeting.labelString and Dtlogin*greeting.persLabelString parameters to all copied Xresources files:
for file in /usr/dt/config/*/Xresources; do
dir=`dirname $file | sed s/usr/etc/`
mkdir -p $dir
if [ ! -f $dir/Xresources ]; then
cp $file $dir/Xresources
fi
WARN="Authorized uses only. All activity may be monitored and
reported."
echo "Dtlogin*greeting.labelString: $WARN" &gt;&gt;$dir/Xresources
echo "Dtlogin*greeting.persLabelString: $WARN" &gt;&gt;$dir/Xresources
done</t>
  </si>
  <si>
    <t>Check to see if the /etc/dt/config/Xconfig exists. One method to accomplish the recommended state is to execute the following command(s):
ls -l /etc/dt/config/Xconfig 
Apply the appropriate ownership and permissions to /etc/dt/config/Xconfig:
chown root:bin /etc/dt/config/Xconfig
chmod go-w /etc/dt/config/Xconfig</t>
  </si>
  <si>
    <t>Check to see if the /etc/dt/config/Xservers exists. One method to accomplish the recommended state is to execute the following command(s):
ls -l /etc/dt/config/Xservers
If it exists ensure that it is explicitly defined in /etc/dt/config/Xconfig:
vi /etc/dt/config/Xconfig 
Replace: 
Dtlogin.servers: Xservers
With:
Dtlogin*servers: /etc/dt/config/Xservers
Apply the appropriate ownership and permissions to /etc/dt/config/Xservers:
chown root:bin /etc/dt/config/Xservers
chmod go-w /etc/dt/config/Xservers</t>
  </si>
  <si>
    <t>Set the appropriate permissions and ownership on all Xresources files. One method to accomplish the recommended state is to execute the following command(s):
chown root:sys /etc/dt/config/*/Xresources
chmod u=rw,go=r /etc/dt/config/*/Xresources</t>
  </si>
  <si>
    <t>For each NFS mount, disable suid programs. One method to accomplish the recommended state is to execute the following command(s):
List the current NFS mounts:
mount |grep "nfs" 
For each NFS filesystem add the nosuid option, this change should be made via an edit to the /etc/filesystems file.
Create a copy of /etc/filesystems:
cp -p /etc/filesystems /etc/filesystems.pre_cis 
For each NFS mount edit the options line to reflect the nosuid option:
vi /etc/filesystems 
Reflect in each NFS options line:
options = rw,bg,hard,intr,nosuid,sec=sys 
NOTE: The above options line is an example, the nosuid should be added to the existing options
The NFS mount needs to be re-mounted to reflect this change</t>
  </si>
  <si>
    <t>Remove any reference to localhost or localhost aliases in /etc/exports. One method to accomplish the recommended state is to execute the following command(s):
Review the content of /etc/exports and check for localhost or localhost aliases:
cat /etc/exports 
NOTE: If instances of localhost or localhost aliases are found, edit the file and remove them.
Create a copy of /etc/exports:
cp -p /etc/exports /etc/exports.pre_cis
Edit the file:
vi /etc/exports
Edit the relevant NFS exports to remove the localhost access, for example:
/nfsexport sec=sys,rw,access=localhost:testserver 
If /etc/exports is updated, as localhost references have been removed, update the current NFS export options:
exportfs -a</t>
  </si>
  <si>
    <t>Use smitty to change/validate this value for all NFS exported filesystems. One method to accomplish the recommended state is to execute the following command(s):
smitty chnfsexp 
For each filesystem, as defined in the F4 list, set the following option:
Anonymous UID [-2] 
NOTE: Press enter to accept the change
Once all exported filesystems have been successfully validated or changed, re-export the filesystems and directories to activate the new options:
exportfs -a</t>
  </si>
  <si>
    <t>Create a /etc/hosts.deny file. One method to accomplish the recommended state is to execute the following command(s):
touch /etc/hosts.deny
chown root:system /etc/hosts.deny
chmod u=rw,go= /etc/hosts.deny
Deny all traffic by default, explicit access will be defined in the /etc/hosts.allow file:
vi /etc/hosts.deny
Add:
ALL: ALL</t>
  </si>
  <si>
    <t>Create a /etc/hosts.allow file. One method to accomplish the recommended state is to execute the following command(s):
touch /etc/hosts.allow
chown root:system /etc/hosts.allow
chmod u=rw,go= /etc/hosts.allow
Define explicit access to the local inetd services:
vi /etc/hosts.allow
An example configuration:
ALL: LOCAL @some_netgroup
ALL: .foobar.edu EXCEPT terminalserver.foobar.edu</t>
  </si>
  <si>
    <t>Remove world read, write and execute access and group write access from /etc/security. One method to accomplish the recommended state is to execute the following command(s):
chown -R root:security /etc/security
chmod u=rwx,g=rx,o= /etc/security
chmod -R go-w,o-rx /etc/security</t>
  </si>
  <si>
    <t>Ensure correct ownership and permissions are in place for /etc/group. One method to accomplish the recommended state is to execute the following command(s):
chown root:security /etc/group
chmod u=rw,go=r /etc/group</t>
  </si>
  <si>
    <t>Ensure correct ownership and permissions are in place for /etc/passwd. One method to accomplish the recommended state is to execute the following command(s):
chown root:security /etc/passwd
chmod u=rw,go=r /etc/passwd</t>
  </si>
  <si>
    <t>Ensure correct ownership and permissions are in place for /etc/security/audit. One method to accomplish the recommended state is to execute the following command(s):
chown -R root:audit /etc/security/audit
chmod u=rwx,g=rx,o= /etc/security/audit
chmod -R u=rw,g=r,o= /etc/security/audit/*</t>
  </si>
  <si>
    <t>Ensure correct ownership and permissions are in place for /audit. One method to accomplish the recommended state is to execute the following command(s):
chown root:audit /audit
chmod u=rwx,g=rx,o= /audit
chmod -R u=rw,g=r,o= /audit/*</t>
  </si>
  <si>
    <t>Apply the appropriate permissions to /var/spool/cron/crontabs. One method to accomplish the recommended state is to execute the following command(s):
chmod -R o= /var/spool/cron/crontabs 
chmod ug=rwx,o= /var/spool/cron/crontabs
chgrp -R cron /var/spool/cron/crontabs</t>
  </si>
  <si>
    <t>Apply the appropriate permissions to /var/adm/cron/at.allow. One method to accomplish the recommended state is to execute the following command(s):
chown root:sys /var/adm/cron/at.allow
chmod u=r,go= /var/adm/cron/at.allow</t>
  </si>
  <si>
    <t>Apply the appropriate permissions to /var/adm/cron/cron.allow. One method to accomplish the recommended state is to execute the following command(s):
chown root:sys /var/adm/cron/cron.allow
chmod u=r,go= /var/adm/cron/cron.allow</t>
  </si>
  <si>
    <t>Apply the appropriate permissions to /etc/motd. One method to accomplish the recommended state is to execute the following command(s):
chown bin:bin /etc/motd
chmod u=rw,go=r /etc/motd</t>
  </si>
  <si>
    <t>Set the recommended ownership and permissions on /var/adm/sa. One method to accomplish the recommended state is to execute the following command(s):
chown adm:adm /var/adm/sa 
chmod u=rwx,go=rx /var/adm/sa</t>
  </si>
  <si>
    <t>Search and remediate any user configuration files which have group or world writable access. One method to accomplish the recommended state is to execute the following command(s):
lsuser -a home ALL |cut -f2 -d= | while read HOMEDIR; do
echo "Examining $HOMEDIR"
if [ -d $HOMEDIR ]; then
ls -a $HOMEDIR | grep -Ev "^.$|^..$" | 
while read FILE; do
if [ -f $FILE ]; then
ls -l $FILE
chmod go-w $FILE
fi
done
else
echo "No home dir for $HOMEDIR"
fi
done
NOTE: The permission change is automatically applied</t>
  </si>
  <si>
    <t>Change any home directories which have group or world writable access. One method to accomplish the recommended state is to execute the following command(s):
NEW_PERMS=750 
lsuser -c ALL | grep -v ^#name | cut -f1 -d: | while read NAME; do 
if [ `lsuser -f $NAME | grep id | cut -f2 -d=` -ge 200 ]; then 
HOME=`lsuser -a home $NAME | cut -f 2 -d =` 
echo "Changing $NAME homedir $HOME" 
chmod $NEW_PERMS $HOME 
fi 
done
NOTE: The permission change is automatically applied to all user directories with a user ID over 200.
Modify /usr/lib/security/mkuser.sys to ensure that all new user home directories will be created with a default permission of 750: 
vi /usr/lib/security/mkuser.sys
Replace:
mkdir $1
With:
 mkdir $1 &amp;&amp; chmod u=rwx,g=rx,g= $1</t>
  </si>
  <si>
    <t>Ensure that the bos.msg.en_US.net.tcp.client fileset is installed. One method to accomplish the recommended state is to execute the following command(s):
lslpp -L "bos.msg.en_US.net.tcp.client"
NOTE: If the fileset is not installed, install it from the AIX media or another software repository. The fileset should reflect the language used on the server.
Once installed set the ftp AUP banner:
dspcat -g /usr/lib/nls/msg/en_US/ftpd.cat &gt; /tmp/ftpd.tmp 
sed "s/"%s FTP server (%s) ready."/"%s Authorized uses only. All activity may be monitored and reported"/" /tmp/ftpd.tmp &gt; /tmp/ftpd.msg 
gencat /usr/lib/nls/msg/en_US/ftpd.cat /tmp/ftpd.msg
rm /tmp/ftpd.tmp /tmp/ftpd.msg</t>
  </si>
  <si>
    <t>Create a /etc/motd file. One method to accomplish the recommended state is to execute the following command(s): 
touch /etc/motd
chmod u=rw,go=r /etc/motd
chown bin:bin /etc/motd
Below is a sample banner:
*************************************************************************** 
This system may contain U.S. Government information, which is restricted to authorized
users ONLY. Unauthorized access, use, misuse, or modification of this computer
system or of the data contained herein or in transit to/from this system constitutes a
violation of Title 18, United States Code, Section 1030, and may subject the individual
to criminal and civil penalties pursuant to Title 26, United States Code, Sections 7213,
7213A (the Taxpayer Browsing Protection Act), and 7431. This system and equipment
are subject to monitoring to ensure proper performance of applicable security features
or procedures. Such monitoring may result in the acquisition, recording, and analysis of
all data being communicated, transmitted, processed, or stored in this system by a user.
If monitoring reveals possible evidence of criminal activity, such evidence may be
provided to Law Enforcement Personnel.
ANYONE USING THIS SYSTEM EXPRESSLY CONSENTS TO SUCH MONITORING.
****************************************************************************</t>
  </si>
  <si>
    <t>Ensure that all group IDs are unique. One method to accomplish the recommended state is to execute the following command(s):
cut -d: -f 3 /etc/group |sort -n | uniq -d
If a number, or numbers are returned from the command above, these are GID which are not unique within the /etc/group file. Determine the effected group names:
cut -f "1 3" -d : /etc/group |grep ":$"
NOTE: Any group names returned should either be deleted or have the UID changed
To remove:
rmgroup 
To change the UID:
chgroup id=</t>
  </si>
  <si>
    <t>Remove the uucp, nuucp, lpd, and printq user accounts and respective groups, if possible. One method to accomplish the recommended state is to execute the following command(s):
# Remove users
LIST="uucp nuucp lpd printq"
for USERS in $LIST; do
rmuser -p $USERS
done
# Remove groups
LIST="uucp printq"
for GROUPS in $LIST; do
rmgroup $GROUPS
done
NOTE:- Other users and groups can be added to the list if required</t>
  </si>
  <si>
    <t>1.  AIX7 Test Results</t>
  </si>
  <si>
    <t xml:space="preserve">This SCSEM is used by the IRS Office of Safeguards to evaluate compliance with IRS Publication 1075 for agencies that have implemented AIX operating systems for systems that receive, store or process or transmit Federal Tax Information (FTI). 
Agencies should use this SCSEM to prepare for an upcoming Safeguards review. It is also an effective tool for agency use as part of internal periodic 
security assessments or internal inspections to ensure continued compliance in the years when a Safeguards review is not scheduled.  The agency 
can also use the SCSEM to identify the types of policies and procedures required to ensure continued compliance with IRS Publication 1075.
Gen Test Cases - These selected set of security controls satisfy the minimum general requirements of IRS Publication 1075.  Agencies must always assess the performance of these security controls to ensure that they were implemented correctly, operate correctly, and satisfy all minimum requirements of IRS Publication 1075 requirements.  Technology specific controls are specified in their respective tabs. 
▪ IRS Publication 1075, Tax Information Security Guidelines for Federal, State and Local Agencies (Rev. 11-2021) 
▪ NIST SP 800-53 Rev. 5, Recommended Security Controls for Federal Information Systems and Organizations.
▪ AIX7 Test Cases - Test cases specific to AIX Version 7.  These should be tested in conjunction with the Gen Test Cases.    
</t>
  </si>
  <si>
    <t>▪ NIST SP 800-53 Rev. 5, Recommended Security Controls for Federal Information Systems and Organizations</t>
  </si>
  <si>
    <t xml:space="preserve">▪ IRS Publication 1075, Tax Information Security Guidelines for Federal, State and Local Agencies (Rev. 11-2021) </t>
  </si>
  <si>
    <t xml:space="preserve"> ▪ SCSEM Version: 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</si>
</sst>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numFmt numFmtId="165" formatCode="[&lt;=9999999]###\-####;\(###\)\ ###\-####"/>
    <numFmt numFmtId="166" formatCode="0.0"/>
  </numFmts>
  <fonts count="21" x14ac:knownFonts="1">
    <font>
      <sz val="11"/>
      <color indexed="8"/>
      <name val="Calibri"/>
    </font>
    <font>
      <sz val="11"/>
      <color indexed="8"/>
      <name val="Calibri"/>
      <family val="2"/>
    </font>
    <font>
      <b/>
      <sz val="12"/>
      <name val="Arial"/>
      <family val="2"/>
    </font>
    <font>
      <sz val="10"/>
      <name val="Arial"/>
      <family val="2"/>
    </font>
    <font>
      <sz val="12"/>
      <name val="Arial"/>
      <family val="2"/>
    </font>
    <font>
      <sz val="10"/>
      <color indexed="8"/>
      <name val="Arial"/>
      <family val="2"/>
    </font>
    <font>
      <b/>
      <sz val="10"/>
      <name val="Arial"/>
      <family val="2"/>
    </font>
    <font>
      <i/>
      <sz val="10"/>
      <name val="Arial"/>
      <family val="2"/>
    </font>
    <font>
      <i/>
      <sz val="9"/>
      <name val="Arial"/>
      <family val="2"/>
    </font>
    <font>
      <sz val="10"/>
      <color indexed="8"/>
      <name val="Arial"/>
      <family val="2"/>
    </font>
    <font>
      <sz val="11"/>
      <color indexed="8"/>
      <name val="Arial"/>
      <family val="2"/>
    </font>
    <font>
      <b/>
      <i/>
      <sz val="10"/>
      <name val="Arial"/>
      <family val="2"/>
    </font>
    <font>
      <u/>
      <sz val="10"/>
      <name val="Arial"/>
      <family val="2"/>
    </font>
    <font>
      <sz val="8"/>
      <name val="Calibri"/>
      <family val="2"/>
    </font>
    <font>
      <sz val="12"/>
      <color theme="1"/>
      <name val="Calibri"/>
      <family val="2"/>
      <scheme val="minor"/>
    </font>
    <font>
      <sz val="11"/>
      <color theme="1"/>
      <name val="Calibri"/>
      <family val="2"/>
      <scheme val="minor"/>
    </font>
    <font>
      <sz val="10"/>
      <color theme="1"/>
      <name val="Arial"/>
      <family val="2"/>
    </font>
    <font>
      <b/>
      <sz val="10"/>
      <color theme="1"/>
      <name val="Arial"/>
      <family val="2"/>
    </font>
    <font>
      <sz val="10"/>
      <color theme="0"/>
      <name val="Arial"/>
      <family val="2"/>
    </font>
    <font>
      <b/>
      <sz val="10"/>
      <color rgb="FFFF0000"/>
      <name val="Arial"/>
      <family val="2"/>
    </font>
    <font>
      <b/>
      <sz val="11"/>
      <color theme="1"/>
      <name val="Calibri"/>
      <family val="2"/>
      <scheme val="minor"/>
    </font>
  </fonts>
  <fills count="11">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55"/>
        <bgColor indexed="64"/>
      </patternFill>
    </fill>
    <fill>
      <patternFill patternType="solid">
        <fgColor rgb="FFAFD7FF"/>
        <bgColor indexed="64"/>
      </patternFill>
    </fill>
    <fill>
      <patternFill patternType="solid">
        <fgColor rgb="FFB2B2B2"/>
        <bgColor indexed="64"/>
      </patternFill>
    </fill>
    <fill>
      <patternFill patternType="solid">
        <fgColor rgb="FFFF0000"/>
        <bgColor indexed="64"/>
      </patternFill>
    </fill>
    <fill>
      <patternFill patternType="solid">
        <fgColor theme="0"/>
        <bgColor indexed="64"/>
      </patternFill>
    </fill>
    <fill>
      <patternFill patternType="solid">
        <fgColor theme="0" tint="-0.249977111117893"/>
        <bgColor indexed="64"/>
      </patternFill>
    </fill>
    <fill>
      <patternFill patternType="solid">
        <fgColor theme="2" tint="-9.9978637043366805E-2"/>
        <bgColor indexed="64"/>
      </patternFill>
    </fill>
  </fills>
  <borders count="46">
    <border>
      <left/>
      <right/>
      <top/>
      <bottom/>
      <diagonal/>
    </border>
    <border>
      <left style="thin">
        <color indexed="63"/>
      </left>
      <right style="thin">
        <color indexed="63"/>
      </right>
      <top style="thin">
        <color indexed="63"/>
      </top>
      <bottom style="thin">
        <color indexed="63"/>
      </bottom>
      <diagonal/>
    </border>
    <border>
      <left style="thin">
        <color indexed="63"/>
      </left>
      <right/>
      <top style="thin">
        <color indexed="63"/>
      </top>
      <bottom/>
      <diagonal/>
    </border>
    <border>
      <left/>
      <right/>
      <top style="thin">
        <color indexed="63"/>
      </top>
      <bottom/>
      <diagonal/>
    </border>
    <border>
      <left/>
      <right style="thin">
        <color indexed="64"/>
      </right>
      <top style="thin">
        <color indexed="63"/>
      </top>
      <bottom/>
      <diagonal/>
    </border>
    <border>
      <left style="thin">
        <color indexed="63"/>
      </left>
      <right/>
      <top/>
      <bottom/>
      <diagonal/>
    </border>
    <border>
      <left/>
      <right style="thin">
        <color indexed="64"/>
      </right>
      <top/>
      <bottom/>
      <diagonal/>
    </border>
    <border>
      <left style="thin">
        <color indexed="63"/>
      </left>
      <right/>
      <top/>
      <bottom style="thin">
        <color indexed="63"/>
      </bottom>
      <diagonal/>
    </border>
    <border>
      <left/>
      <right/>
      <top/>
      <bottom style="thin">
        <color indexed="63"/>
      </bottom>
      <diagonal/>
    </border>
    <border>
      <left/>
      <right style="thin">
        <color indexed="64"/>
      </right>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4"/>
      </right>
      <top style="thin">
        <color indexed="63"/>
      </top>
      <bottom style="thin">
        <color indexed="63"/>
      </bottom>
      <diagonal/>
    </border>
    <border>
      <left/>
      <right style="thin">
        <color indexed="63"/>
      </right>
      <top style="thin">
        <color indexed="63"/>
      </top>
      <bottom style="thin">
        <color indexed="63"/>
      </bottom>
      <diagonal/>
    </border>
    <border>
      <left/>
      <right style="thin">
        <color indexed="63"/>
      </right>
      <top style="thin">
        <color indexed="63"/>
      </top>
      <bottom/>
      <diagonal/>
    </border>
    <border>
      <left/>
      <right style="thin">
        <color indexed="63"/>
      </right>
      <top/>
      <bottom style="thin">
        <color indexed="63"/>
      </bottom>
      <diagonal/>
    </border>
    <border>
      <left/>
      <right style="thin">
        <color indexed="63"/>
      </right>
      <top/>
      <bottom/>
      <diagonal/>
    </border>
    <border>
      <left style="thin">
        <color indexed="63"/>
      </left>
      <right style="thin">
        <color indexed="63"/>
      </right>
      <top style="thin">
        <color indexed="63"/>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4"/>
      </left>
      <right style="thin">
        <color indexed="63"/>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3"/>
      </right>
      <top style="thin">
        <color indexed="64"/>
      </top>
      <bottom style="thin">
        <color indexed="64"/>
      </bottom>
      <diagonal/>
    </border>
    <border>
      <left style="thin">
        <color indexed="63"/>
      </left>
      <right/>
      <top style="thin">
        <color indexed="64"/>
      </top>
      <bottom style="thin">
        <color indexed="64"/>
      </bottom>
      <diagonal/>
    </border>
    <border>
      <left style="thin">
        <color theme="1" tint="0.24994659260841701"/>
      </left>
      <right/>
      <top style="thin">
        <color theme="1" tint="0.24994659260841701"/>
      </top>
      <bottom style="thin">
        <color theme="1" tint="0.24994659260841701"/>
      </bottom>
      <diagonal/>
    </border>
  </borders>
  <cellStyleXfs count="8">
    <xf numFmtId="0" fontId="0" fillId="0" borderId="0" applyFill="0" applyProtection="0"/>
    <xf numFmtId="0" fontId="3" fillId="0" borderId="0"/>
    <xf numFmtId="0" fontId="3" fillId="0" borderId="0"/>
    <xf numFmtId="0" fontId="15" fillId="0" borderId="0"/>
    <xf numFmtId="0" fontId="3" fillId="0" borderId="0"/>
    <xf numFmtId="0" fontId="3" fillId="0" borderId="0"/>
    <xf numFmtId="0" fontId="1" fillId="0" borderId="0" applyFill="0" applyProtection="0"/>
    <xf numFmtId="0" fontId="5" fillId="0" borderId="0"/>
  </cellStyleXfs>
  <cellXfs count="281">
    <xf numFmtId="0" fontId="0" fillId="0" borderId="0" xfId="0" applyFill="1" applyProtection="1"/>
    <xf numFmtId="0" fontId="0" fillId="0" borderId="0" xfId="0" applyProtection="1"/>
    <xf numFmtId="0" fontId="2" fillId="2" borderId="2" xfId="0" applyFont="1" applyFill="1" applyBorder="1" applyProtection="1"/>
    <xf numFmtId="0" fontId="3" fillId="2" borderId="3" xfId="0" applyFont="1" applyFill="1" applyBorder="1" applyProtection="1"/>
    <xf numFmtId="0" fontId="3" fillId="2" borderId="4" xfId="0" applyFont="1" applyFill="1" applyBorder="1" applyProtection="1"/>
    <xf numFmtId="0" fontId="2" fillId="2" borderId="5" xfId="0" applyFont="1" applyFill="1" applyBorder="1" applyProtection="1"/>
    <xf numFmtId="0" fontId="4" fillId="2" borderId="0" xfId="0" applyFont="1" applyFill="1" applyProtection="1"/>
    <xf numFmtId="0" fontId="4" fillId="2" borderId="6" xfId="0" applyFont="1" applyFill="1" applyBorder="1" applyProtection="1"/>
    <xf numFmtId="0" fontId="16" fillId="2" borderId="5" xfId="0" applyFont="1" applyFill="1" applyBorder="1" applyProtection="1"/>
    <xf numFmtId="0" fontId="3" fillId="2" borderId="0" xfId="0" applyFont="1" applyFill="1" applyProtection="1"/>
    <xf numFmtId="0" fontId="3" fillId="2" borderId="6" xfId="0" applyFont="1" applyFill="1" applyBorder="1" applyProtection="1"/>
    <xf numFmtId="0" fontId="0" fillId="2" borderId="7" xfId="0" applyFill="1" applyBorder="1" applyProtection="1"/>
    <xf numFmtId="0" fontId="3" fillId="2" borderId="8" xfId="0" applyFont="1" applyFill="1" applyBorder="1" applyProtection="1"/>
    <xf numFmtId="0" fontId="3" fillId="2" borderId="9" xfId="0" applyFont="1" applyFill="1" applyBorder="1" applyProtection="1"/>
    <xf numFmtId="0" fontId="6" fillId="3" borderId="2" xfId="0" applyFont="1" applyFill="1" applyBorder="1" applyAlignment="1" applyProtection="1">
      <alignment vertical="center"/>
    </xf>
    <xf numFmtId="0" fontId="6" fillId="3" borderId="3" xfId="0" applyFont="1" applyFill="1" applyBorder="1" applyAlignment="1" applyProtection="1">
      <alignment vertical="center"/>
    </xf>
    <xf numFmtId="0" fontId="6" fillId="3" borderId="4" xfId="0" applyFont="1" applyFill="1" applyBorder="1" applyAlignment="1" applyProtection="1">
      <alignment vertical="center"/>
    </xf>
    <xf numFmtId="0" fontId="3" fillId="3" borderId="5" xfId="0" applyFont="1" applyFill="1" applyBorder="1" applyAlignment="1" applyProtection="1">
      <alignment vertical="top"/>
    </xf>
    <xf numFmtId="0" fontId="0" fillId="3" borderId="0" xfId="0" applyFill="1" applyAlignment="1" applyProtection="1">
      <alignment vertical="top"/>
    </xf>
    <xf numFmtId="0" fontId="0" fillId="3" borderId="6" xfId="0" applyFill="1" applyBorder="1" applyAlignment="1" applyProtection="1">
      <alignment vertical="top"/>
    </xf>
    <xf numFmtId="0" fontId="0" fillId="3" borderId="7" xfId="0" applyFill="1" applyBorder="1" applyAlignment="1" applyProtection="1">
      <alignment vertical="top"/>
    </xf>
    <xf numFmtId="0" fontId="0" fillId="3" borderId="8" xfId="0" applyFill="1" applyBorder="1" applyAlignment="1" applyProtection="1">
      <alignment vertical="top"/>
    </xf>
    <xf numFmtId="0" fontId="0" fillId="3" borderId="9" xfId="0" applyFill="1" applyBorder="1" applyAlignment="1" applyProtection="1">
      <alignment vertical="top"/>
    </xf>
    <xf numFmtId="0" fontId="6" fillId="4" borderId="10" xfId="0" applyFont="1" applyFill="1" applyBorder="1" applyAlignment="1" applyProtection="1">
      <alignment vertical="center"/>
    </xf>
    <xf numFmtId="0" fontId="6" fillId="4" borderId="11" xfId="0" applyFont="1" applyFill="1" applyBorder="1" applyAlignment="1" applyProtection="1">
      <alignment vertical="center"/>
    </xf>
    <xf numFmtId="0" fontId="6" fillId="4" borderId="12" xfId="0" applyFont="1" applyFill="1" applyBorder="1" applyAlignment="1" applyProtection="1">
      <alignment vertical="center"/>
    </xf>
    <xf numFmtId="0" fontId="6" fillId="0" borderId="10" xfId="0" applyFont="1" applyBorder="1" applyAlignment="1" applyProtection="1">
      <alignment vertical="center"/>
    </xf>
    <xf numFmtId="0" fontId="0" fillId="5" borderId="10" xfId="0" applyFill="1" applyBorder="1" applyAlignment="1" applyProtection="1">
      <alignment vertical="center"/>
    </xf>
    <xf numFmtId="0" fontId="0" fillId="5" borderId="11" xfId="0" applyFill="1" applyBorder="1" applyAlignment="1" applyProtection="1">
      <alignment vertical="center"/>
    </xf>
    <xf numFmtId="0" fontId="0" fillId="5" borderId="12" xfId="0" applyFill="1" applyBorder="1" applyAlignment="1" applyProtection="1">
      <alignment vertical="center"/>
    </xf>
    <xf numFmtId="0" fontId="6" fillId="4" borderId="10" xfId="0" applyFont="1" applyFill="1" applyBorder="1"/>
    <xf numFmtId="0" fontId="6" fillId="4" borderId="11" xfId="0" applyFont="1" applyFill="1" applyBorder="1"/>
    <xf numFmtId="0" fontId="6" fillId="4" borderId="13" xfId="0" applyFont="1" applyFill="1" applyBorder="1"/>
    <xf numFmtId="0" fontId="0" fillId="0" borderId="0" xfId="0"/>
    <xf numFmtId="0" fontId="0" fillId="0" borderId="0" xfId="0" applyFill="1"/>
    <xf numFmtId="0" fontId="0" fillId="5" borderId="13" xfId="0" applyFill="1" applyBorder="1" applyAlignment="1">
      <alignment vertical="center"/>
    </xf>
    <xf numFmtId="0" fontId="6" fillId="4" borderId="10" xfId="0" applyFont="1" applyFill="1" applyBorder="1" applyProtection="1"/>
    <xf numFmtId="0" fontId="6" fillId="4" borderId="11" xfId="0" applyFont="1" applyFill="1" applyBorder="1" applyProtection="1"/>
    <xf numFmtId="0" fontId="6" fillId="4" borderId="13" xfId="0" applyFont="1" applyFill="1" applyBorder="1" applyProtection="1"/>
    <xf numFmtId="0" fontId="6" fillId="5" borderId="10" xfId="0" applyFont="1" applyFill="1" applyBorder="1" applyAlignment="1" applyProtection="1">
      <alignment vertical="center"/>
    </xf>
    <xf numFmtId="0" fontId="6" fillId="5" borderId="11" xfId="0" applyFont="1" applyFill="1" applyBorder="1" applyAlignment="1" applyProtection="1">
      <alignment vertical="center"/>
    </xf>
    <xf numFmtId="0" fontId="6" fillId="5" borderId="13" xfId="0" applyFont="1" applyFill="1" applyBorder="1" applyAlignment="1" applyProtection="1">
      <alignment vertical="center"/>
    </xf>
    <xf numFmtId="0" fontId="3" fillId="0" borderId="0" xfId="0" applyFont="1" applyFill="1" applyProtection="1"/>
    <xf numFmtId="0" fontId="6" fillId="6" borderId="2" xfId="0" applyFont="1" applyFill="1" applyBorder="1" applyAlignment="1" applyProtection="1">
      <alignment vertical="top"/>
    </xf>
    <xf numFmtId="0" fontId="6" fillId="6" borderId="3" xfId="0" applyFont="1" applyFill="1" applyBorder="1" applyAlignment="1" applyProtection="1">
      <alignment vertical="top"/>
    </xf>
    <xf numFmtId="0" fontId="6" fillId="6" borderId="14" xfId="0" applyFont="1" applyFill="1" applyBorder="1" applyAlignment="1" applyProtection="1">
      <alignment vertical="top"/>
    </xf>
    <xf numFmtId="0" fontId="6" fillId="6" borderId="7" xfId="0" applyFont="1" applyFill="1" applyBorder="1" applyAlignment="1" applyProtection="1">
      <alignment vertical="top"/>
    </xf>
    <xf numFmtId="0" fontId="6" fillId="6" borderId="8" xfId="0" applyFont="1" applyFill="1" applyBorder="1" applyAlignment="1" applyProtection="1">
      <alignment vertical="top"/>
    </xf>
    <xf numFmtId="0" fontId="6" fillId="6" borderId="15" xfId="0" applyFont="1" applyFill="1" applyBorder="1" applyAlignment="1" applyProtection="1">
      <alignment vertical="top"/>
    </xf>
    <xf numFmtId="0" fontId="6" fillId="6" borderId="10" xfId="0" applyFont="1" applyFill="1" applyBorder="1" applyAlignment="1" applyProtection="1">
      <alignment vertical="top"/>
    </xf>
    <xf numFmtId="0" fontId="6" fillId="6" borderId="11" xfId="0" applyFont="1" applyFill="1" applyBorder="1" applyAlignment="1" applyProtection="1">
      <alignment vertical="top"/>
    </xf>
    <xf numFmtId="0" fontId="6" fillId="6" borderId="13" xfId="0" applyFont="1" applyFill="1" applyBorder="1" applyAlignment="1" applyProtection="1">
      <alignment vertical="top"/>
    </xf>
    <xf numFmtId="0" fontId="6" fillId="6" borderId="5" xfId="0" applyFont="1" applyFill="1" applyBorder="1" applyAlignment="1" applyProtection="1">
      <alignment vertical="top"/>
    </xf>
    <xf numFmtId="0" fontId="6" fillId="6" borderId="0" xfId="0" applyFont="1" applyFill="1" applyAlignment="1" applyProtection="1">
      <alignment vertical="top"/>
    </xf>
    <xf numFmtId="0" fontId="6" fillId="6" borderId="16" xfId="0" applyFont="1" applyFill="1" applyBorder="1" applyAlignment="1" applyProtection="1">
      <alignment vertical="top"/>
    </xf>
    <xf numFmtId="49" fontId="6" fillId="4" borderId="11" xfId="0" applyNumberFormat="1" applyFont="1" applyFill="1" applyBorder="1"/>
    <xf numFmtId="0" fontId="6" fillId="5" borderId="1" xfId="0" applyFont="1" applyFill="1" applyBorder="1" applyAlignment="1">
      <alignment horizontal="left" vertical="center" wrapText="1"/>
    </xf>
    <xf numFmtId="49" fontId="6" fillId="5" borderId="1" xfId="0" applyNumberFormat="1" applyFont="1" applyFill="1" applyBorder="1" applyAlignment="1">
      <alignment horizontal="left" vertical="center" wrapText="1"/>
    </xf>
    <xf numFmtId="0" fontId="3" fillId="0" borderId="1" xfId="0" applyFont="1" applyBorder="1" applyAlignment="1">
      <alignment horizontal="left" vertical="top"/>
    </xf>
    <xf numFmtId="49" fontId="0" fillId="0" borderId="0" xfId="0" applyNumberFormat="1"/>
    <xf numFmtId="0" fontId="6" fillId="5" borderId="10" xfId="0" applyFont="1" applyFill="1" applyBorder="1" applyAlignment="1">
      <alignment vertical="center"/>
    </xf>
    <xf numFmtId="0" fontId="6" fillId="5" borderId="11" xfId="0" applyFont="1" applyFill="1" applyBorder="1" applyAlignment="1">
      <alignment vertical="center"/>
    </xf>
    <xf numFmtId="0" fontId="6" fillId="5" borderId="13" xfId="0" applyFont="1" applyFill="1" applyBorder="1" applyAlignment="1">
      <alignment vertical="center"/>
    </xf>
    <xf numFmtId="0" fontId="6" fillId="5" borderId="2" xfId="0" applyFont="1" applyFill="1" applyBorder="1" applyAlignment="1">
      <alignment vertical="center"/>
    </xf>
    <xf numFmtId="0" fontId="6" fillId="5" borderId="3" xfId="0" applyFont="1" applyFill="1" applyBorder="1" applyAlignment="1">
      <alignment vertical="center"/>
    </xf>
    <xf numFmtId="0" fontId="6" fillId="5" borderId="14" xfId="0" applyFont="1" applyFill="1" applyBorder="1" applyAlignment="1">
      <alignment vertical="center"/>
    </xf>
    <xf numFmtId="0" fontId="3" fillId="5" borderId="7" xfId="0" applyFont="1" applyFill="1" applyBorder="1" applyAlignment="1">
      <alignment vertical="center"/>
    </xf>
    <xf numFmtId="0" fontId="3" fillId="5" borderId="8" xfId="0" applyFont="1" applyFill="1" applyBorder="1" applyAlignment="1">
      <alignment vertical="center"/>
    </xf>
    <xf numFmtId="0" fontId="3" fillId="5" borderId="15" xfId="0" applyFont="1" applyFill="1" applyBorder="1" applyAlignment="1">
      <alignment vertical="center"/>
    </xf>
    <xf numFmtId="0" fontId="6" fillId="5" borderId="17" xfId="0" applyFont="1" applyFill="1" applyBorder="1" applyAlignment="1" applyProtection="1">
      <alignment vertical="top" wrapText="1"/>
    </xf>
    <xf numFmtId="0" fontId="9" fillId="0" borderId="0" xfId="0" applyFont="1" applyFill="1" applyProtection="1"/>
    <xf numFmtId="0" fontId="6" fillId="5" borderId="1" xfId="0" applyFont="1" applyFill="1" applyBorder="1" applyAlignment="1" applyProtection="1">
      <alignment vertical="top" wrapText="1"/>
    </xf>
    <xf numFmtId="0" fontId="3" fillId="0" borderId="18" xfId="0" applyFont="1" applyFill="1" applyBorder="1" applyAlignment="1">
      <alignment horizontal="left" vertical="top" wrapText="1"/>
    </xf>
    <xf numFmtId="0" fontId="3" fillId="0" borderId="18" xfId="0" quotePrefix="1" applyFont="1" applyFill="1" applyBorder="1" applyAlignment="1">
      <alignment horizontal="left" vertical="top" wrapText="1"/>
    </xf>
    <xf numFmtId="0" fontId="3" fillId="0" borderId="18" xfId="1" applyBorder="1" applyAlignment="1">
      <alignment horizontal="left" vertical="top" wrapText="1"/>
    </xf>
    <xf numFmtId="0" fontId="5" fillId="0" borderId="18" xfId="0" applyFont="1" applyFill="1" applyBorder="1" applyAlignment="1" applyProtection="1">
      <alignment horizontal="left" vertical="top" wrapText="1"/>
    </xf>
    <xf numFmtId="0" fontId="5" fillId="0" borderId="18" xfId="0" applyFont="1" applyFill="1" applyBorder="1" applyAlignment="1" applyProtection="1">
      <alignment vertical="top" wrapText="1"/>
    </xf>
    <xf numFmtId="0" fontId="6" fillId="7" borderId="17" xfId="0" applyFont="1" applyFill="1" applyBorder="1" applyAlignment="1" applyProtection="1">
      <alignment vertical="top" wrapText="1"/>
    </xf>
    <xf numFmtId="10" fontId="9" fillId="0" borderId="0" xfId="0" applyNumberFormat="1" applyFont="1" applyFill="1" applyAlignment="1" applyProtection="1">
      <alignment wrapText="1"/>
    </xf>
    <xf numFmtId="0" fontId="3" fillId="0" borderId="1" xfId="0" applyFont="1" applyFill="1" applyBorder="1" applyAlignment="1" applyProtection="1">
      <alignment vertical="top" wrapText="1"/>
      <protection locked="0"/>
    </xf>
    <xf numFmtId="0" fontId="5" fillId="0" borderId="0" xfId="0" applyFont="1" applyProtection="1"/>
    <xf numFmtId="0" fontId="6" fillId="5" borderId="2" xfId="0" applyFont="1" applyFill="1" applyBorder="1" applyAlignment="1" applyProtection="1">
      <alignment vertical="center"/>
    </xf>
    <xf numFmtId="0" fontId="6" fillId="5" borderId="3" xfId="0" applyFont="1" applyFill="1" applyBorder="1" applyAlignment="1" applyProtection="1">
      <alignment vertical="center"/>
    </xf>
    <xf numFmtId="0" fontId="6" fillId="5" borderId="14" xfId="0" applyFont="1" applyFill="1" applyBorder="1" applyAlignment="1" applyProtection="1">
      <alignment vertical="center"/>
    </xf>
    <xf numFmtId="0" fontId="5" fillId="0" borderId="18" xfId="0" applyFont="1" applyFill="1" applyBorder="1" applyProtection="1"/>
    <xf numFmtId="0" fontId="16" fillId="0" borderId="18" xfId="0" applyFont="1" applyFill="1" applyBorder="1" applyAlignment="1" applyProtection="1">
      <alignment horizontal="left" vertical="top" wrapText="1"/>
    </xf>
    <xf numFmtId="0" fontId="16" fillId="8" borderId="18" xfId="0" applyFont="1" applyFill="1" applyBorder="1" applyAlignment="1" applyProtection="1">
      <alignment horizontal="left" vertical="top" wrapText="1"/>
    </xf>
    <xf numFmtId="0" fontId="16" fillId="0" borderId="18" xfId="4" applyFont="1" applyBorder="1" applyAlignment="1">
      <alignment horizontal="left" vertical="top" wrapText="1"/>
    </xf>
    <xf numFmtId="0" fontId="5" fillId="0" borderId="0" xfId="0" applyFont="1" applyFill="1" applyProtection="1"/>
    <xf numFmtId="0" fontId="3" fillId="0" borderId="18" xfId="4" applyBorder="1" applyAlignment="1">
      <alignment horizontal="left" vertical="top" wrapText="1"/>
    </xf>
    <xf numFmtId="0" fontId="6" fillId="3" borderId="19" xfId="0" applyFont="1" applyFill="1" applyBorder="1"/>
    <xf numFmtId="0" fontId="6" fillId="3" borderId="20" xfId="0" applyFont="1" applyFill="1" applyBorder="1"/>
    <xf numFmtId="0" fontId="0" fillId="0" borderId="0" xfId="0" applyFill="1" applyAlignment="1" applyProtection="1">
      <alignment wrapText="1"/>
    </xf>
    <xf numFmtId="0" fontId="9" fillId="0" borderId="0" xfId="0" applyFont="1" applyFill="1" applyAlignment="1" applyProtection="1">
      <alignment wrapText="1"/>
    </xf>
    <xf numFmtId="0" fontId="0" fillId="8" borderId="0" xfId="0" applyFill="1"/>
    <xf numFmtId="0" fontId="0" fillId="8" borderId="0" xfId="0" applyFill="1" applyProtection="1"/>
    <xf numFmtId="0" fontId="8" fillId="8" borderId="0" xfId="0" applyFont="1" applyFill="1" applyAlignment="1">
      <alignment vertical="center"/>
    </xf>
    <xf numFmtId="0" fontId="3" fillId="8" borderId="5" xfId="0" applyFont="1" applyFill="1" applyBorder="1" applyAlignment="1">
      <alignment vertical="top"/>
    </xf>
    <xf numFmtId="0" fontId="3" fillId="8" borderId="0" xfId="0" applyFont="1" applyFill="1" applyAlignment="1">
      <alignment vertical="top"/>
    </xf>
    <xf numFmtId="0" fontId="3" fillId="8" borderId="16" xfId="0" applyFont="1" applyFill="1" applyBorder="1" applyAlignment="1">
      <alignment vertical="top"/>
    </xf>
    <xf numFmtId="166" fontId="0" fillId="8" borderId="0" xfId="0" applyNumberFormat="1" applyFill="1"/>
    <xf numFmtId="0" fontId="3" fillId="8" borderId="7" xfId="0" applyFont="1" applyFill="1" applyBorder="1" applyAlignment="1">
      <alignment vertical="top"/>
    </xf>
    <xf numFmtId="0" fontId="3" fillId="8" borderId="8" xfId="0" applyFont="1" applyFill="1" applyBorder="1" applyAlignment="1">
      <alignment vertical="top"/>
    </xf>
    <xf numFmtId="0" fontId="3" fillId="8" borderId="15" xfId="0" applyFont="1" applyFill="1" applyBorder="1" applyAlignment="1">
      <alignment vertical="top"/>
    </xf>
    <xf numFmtId="0" fontId="6" fillId="4" borderId="20" xfId="0" applyFont="1" applyFill="1" applyBorder="1"/>
    <xf numFmtId="0" fontId="6" fillId="8" borderId="5" xfId="0" applyFont="1" applyFill="1" applyBorder="1" applyAlignment="1">
      <alignment vertical="center"/>
    </xf>
    <xf numFmtId="0" fontId="6" fillId="8" borderId="0" xfId="0" applyFont="1" applyFill="1" applyAlignment="1">
      <alignment vertical="center"/>
    </xf>
    <xf numFmtId="0" fontId="6" fillId="8" borderId="16" xfId="0" applyFont="1" applyFill="1" applyBorder="1" applyAlignment="1">
      <alignment vertical="center"/>
    </xf>
    <xf numFmtId="0" fontId="6" fillId="4" borderId="21" xfId="0" applyFont="1" applyFill="1" applyBorder="1"/>
    <xf numFmtId="0" fontId="0" fillId="8" borderId="22" xfId="0" applyFill="1" applyBorder="1"/>
    <xf numFmtId="0" fontId="0" fillId="8" borderId="23" xfId="0" applyFill="1" applyBorder="1"/>
    <xf numFmtId="0" fontId="0" fillId="8" borderId="24" xfId="0" applyFill="1" applyBorder="1"/>
    <xf numFmtId="0" fontId="10" fillId="8" borderId="0" xfId="0" applyFont="1" applyFill="1"/>
    <xf numFmtId="0" fontId="6" fillId="8" borderId="25" xfId="0" applyFont="1" applyFill="1" applyBorder="1"/>
    <xf numFmtId="0" fontId="6" fillId="5" borderId="22" xfId="0" applyFont="1" applyFill="1" applyBorder="1"/>
    <xf numFmtId="0" fontId="6" fillId="5" borderId="23" xfId="0" applyFont="1" applyFill="1" applyBorder="1"/>
    <xf numFmtId="0" fontId="6" fillId="5" borderId="24" xfId="0" applyFont="1" applyFill="1" applyBorder="1"/>
    <xf numFmtId="0" fontId="0" fillId="8" borderId="6" xfId="0" applyFill="1" applyBorder="1"/>
    <xf numFmtId="0" fontId="7" fillId="5" borderId="26" xfId="0" applyFont="1" applyFill="1" applyBorder="1"/>
    <xf numFmtId="0" fontId="6" fillId="5" borderId="27" xfId="0" applyFont="1" applyFill="1" applyBorder="1"/>
    <xf numFmtId="0" fontId="6" fillId="5" borderId="28" xfId="0" applyFont="1" applyFill="1" applyBorder="1"/>
    <xf numFmtId="0" fontId="7" fillId="8" borderId="25" xfId="0" applyFont="1" applyFill="1" applyBorder="1" applyAlignment="1">
      <alignment vertical="top"/>
    </xf>
    <xf numFmtId="0" fontId="6" fillId="3" borderId="26" xfId="0" applyFont="1" applyFill="1" applyBorder="1"/>
    <xf numFmtId="0" fontId="0" fillId="9" borderId="27" xfId="0" applyFill="1" applyBorder="1"/>
    <xf numFmtId="0" fontId="6" fillId="3" borderId="27" xfId="0" applyFont="1" applyFill="1" applyBorder="1"/>
    <xf numFmtId="0" fontId="0" fillId="9" borderId="28" xfId="0" applyFill="1" applyBorder="1"/>
    <xf numFmtId="0" fontId="6" fillId="3" borderId="29" xfId="0" applyFont="1" applyFill="1" applyBorder="1"/>
    <xf numFmtId="0" fontId="6" fillId="3" borderId="30" xfId="0" applyFont="1" applyFill="1" applyBorder="1"/>
    <xf numFmtId="0" fontId="6" fillId="3" borderId="31" xfId="0" applyFont="1" applyFill="1" applyBorder="1"/>
    <xf numFmtId="0" fontId="7" fillId="8" borderId="25" xfId="0" applyFont="1" applyFill="1" applyBorder="1" applyAlignment="1">
      <alignment horizontal="left" vertical="top" wrapText="1"/>
    </xf>
    <xf numFmtId="0" fontId="8" fillId="5" borderId="32" xfId="0" applyFont="1" applyFill="1" applyBorder="1" applyAlignment="1">
      <alignment horizontal="center" vertical="center" wrapText="1"/>
    </xf>
    <xf numFmtId="0" fontId="8" fillId="5" borderId="33" xfId="0" applyFont="1" applyFill="1" applyBorder="1" applyAlignment="1">
      <alignment horizontal="center" vertical="center" wrapText="1"/>
    </xf>
    <xf numFmtId="0" fontId="8" fillId="5" borderId="34" xfId="0" applyFont="1" applyFill="1" applyBorder="1" applyAlignment="1">
      <alignment horizontal="center" vertical="center" wrapText="1"/>
    </xf>
    <xf numFmtId="0" fontId="3" fillId="5" borderId="35" xfId="0" applyFont="1" applyFill="1" applyBorder="1" applyAlignment="1">
      <alignment vertical="center"/>
    </xf>
    <xf numFmtId="0" fontId="8" fillId="5" borderId="1" xfId="0" applyFont="1" applyFill="1" applyBorder="1" applyAlignment="1">
      <alignment horizontal="center" vertical="center"/>
    </xf>
    <xf numFmtId="0" fontId="8" fillId="5" borderId="36" xfId="0" applyFont="1" applyFill="1" applyBorder="1" applyAlignment="1">
      <alignment horizontal="center" vertical="center"/>
    </xf>
    <xf numFmtId="0" fontId="7" fillId="0" borderId="18" xfId="0" applyFont="1" applyBorder="1" applyAlignment="1">
      <alignment horizontal="center" vertical="center"/>
    </xf>
    <xf numFmtId="0" fontId="6" fillId="8" borderId="37" xfId="0" applyFont="1" applyFill="1" applyBorder="1" applyAlignment="1">
      <alignment vertical="center"/>
    </xf>
    <xf numFmtId="0" fontId="6" fillId="8" borderId="38" xfId="0" applyFont="1" applyFill="1" applyBorder="1" applyAlignment="1">
      <alignment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6" fillId="8" borderId="0" xfId="0" applyFont="1" applyFill="1"/>
    <xf numFmtId="0" fontId="7" fillId="8" borderId="0" xfId="0" applyFont="1" applyFill="1" applyAlignment="1">
      <alignment vertical="top"/>
    </xf>
    <xf numFmtId="0" fontId="6" fillId="3" borderId="21" xfId="0" applyFont="1" applyFill="1" applyBorder="1"/>
    <xf numFmtId="0" fontId="0" fillId="8" borderId="25" xfId="0" applyFill="1" applyBorder="1"/>
    <xf numFmtId="0" fontId="8" fillId="5" borderId="41" xfId="0" applyFont="1" applyFill="1" applyBorder="1" applyAlignment="1">
      <alignment horizontal="center" vertical="center"/>
    </xf>
    <xf numFmtId="0" fontId="8" fillId="8" borderId="0" xfId="0" applyFont="1" applyFill="1" applyAlignment="1">
      <alignment horizontal="center" vertical="center"/>
    </xf>
    <xf numFmtId="0" fontId="7" fillId="8" borderId="0" xfId="0" applyFont="1" applyFill="1" applyAlignment="1">
      <alignment vertical="top" wrapText="1"/>
    </xf>
    <xf numFmtId="0" fontId="3" fillId="0" borderId="18" xfId="0" applyFont="1" applyBorder="1" applyAlignment="1">
      <alignment horizontal="center" vertical="center"/>
    </xf>
    <xf numFmtId="0" fontId="0" fillId="8" borderId="26" xfId="0" applyFill="1" applyBorder="1"/>
    <xf numFmtId="0" fontId="0" fillId="8" borderId="27" xfId="0" applyFill="1" applyBorder="1"/>
    <xf numFmtId="0" fontId="7" fillId="8" borderId="27" xfId="0" applyFont="1" applyFill="1" applyBorder="1" applyAlignment="1">
      <alignment vertical="top" wrapText="1"/>
    </xf>
    <xf numFmtId="0" fontId="0" fillId="8" borderId="28" xfId="0" applyFill="1" applyBorder="1"/>
    <xf numFmtId="0" fontId="6" fillId="5" borderId="18" xfId="0" applyFont="1" applyFill="1" applyBorder="1" applyAlignment="1" applyProtection="1">
      <alignment vertical="top" wrapText="1"/>
      <protection locked="0"/>
    </xf>
    <xf numFmtId="0" fontId="5" fillId="3" borderId="0" xfId="0" applyFont="1" applyFill="1" applyProtection="1">
      <protection locked="0"/>
    </xf>
    <xf numFmtId="0" fontId="0" fillId="0" borderId="0" xfId="0" applyProtection="1">
      <protection locked="0"/>
    </xf>
    <xf numFmtId="0" fontId="5" fillId="9" borderId="0" xfId="0" applyFont="1" applyFill="1" applyAlignment="1" applyProtection="1">
      <alignment vertical="top" wrapText="1"/>
    </xf>
    <xf numFmtId="0" fontId="6" fillId="5" borderId="42" xfId="0" applyFont="1" applyFill="1" applyBorder="1" applyAlignment="1" applyProtection="1">
      <alignment vertical="top" wrapText="1"/>
      <protection locked="0"/>
    </xf>
    <xf numFmtId="0" fontId="17" fillId="6" borderId="22" xfId="0" applyFont="1" applyFill="1" applyBorder="1" applyAlignment="1" applyProtection="1">
      <alignment vertical="top"/>
    </xf>
    <xf numFmtId="0" fontId="6" fillId="6" borderId="23" xfId="0" applyFont="1" applyFill="1" applyBorder="1" applyAlignment="1" applyProtection="1">
      <alignment vertical="top"/>
    </xf>
    <xf numFmtId="0" fontId="6" fillId="6" borderId="24" xfId="0" applyFont="1" applyFill="1" applyBorder="1" applyAlignment="1" applyProtection="1">
      <alignment vertical="top"/>
    </xf>
    <xf numFmtId="0" fontId="6" fillId="6" borderId="25" xfId="0" applyFont="1" applyFill="1" applyBorder="1" applyAlignment="1" applyProtection="1">
      <alignment vertical="top"/>
    </xf>
    <xf numFmtId="0" fontId="6" fillId="6" borderId="6" xfId="0" applyFont="1" applyFill="1" applyBorder="1" applyAlignment="1" applyProtection="1">
      <alignment vertical="top"/>
    </xf>
    <xf numFmtId="0" fontId="3" fillId="8" borderId="19" xfId="0" applyFont="1" applyFill="1" applyBorder="1"/>
    <xf numFmtId="0" fontId="3" fillId="8" borderId="20" xfId="0" applyFont="1" applyFill="1" applyBorder="1"/>
    <xf numFmtId="0" fontId="7" fillId="0" borderId="18" xfId="0" applyFont="1" applyFill="1" applyBorder="1" applyAlignment="1">
      <alignment horizontal="center" vertical="center" wrapText="1"/>
    </xf>
    <xf numFmtId="0" fontId="0" fillId="8" borderId="6" xfId="0" applyFill="1" applyBorder="1" applyProtection="1"/>
    <xf numFmtId="0" fontId="6" fillId="8" borderId="10" xfId="0" applyFont="1" applyFill="1" applyBorder="1" applyAlignment="1" applyProtection="1">
      <alignment vertical="center"/>
    </xf>
    <xf numFmtId="0" fontId="16" fillId="8" borderId="12" xfId="0" applyFont="1" applyFill="1" applyBorder="1" applyAlignment="1" applyProtection="1">
      <alignment vertical="center" wrapText="1"/>
    </xf>
    <xf numFmtId="165" fontId="16" fillId="8" borderId="12" xfId="0" applyNumberFormat="1" applyFont="1" applyFill="1" applyBorder="1" applyAlignment="1" applyProtection="1">
      <alignment vertical="center" wrapText="1"/>
    </xf>
    <xf numFmtId="0" fontId="3" fillId="8" borderId="0" xfId="0" applyFont="1" applyFill="1" applyAlignment="1">
      <alignment vertical="center"/>
    </xf>
    <xf numFmtId="0" fontId="3" fillId="8" borderId="2" xfId="0" applyFont="1" applyFill="1" applyBorder="1" applyAlignment="1" applyProtection="1">
      <alignment vertical="top"/>
    </xf>
    <xf numFmtId="0" fontId="3" fillId="8" borderId="3" xfId="0" applyFont="1" applyFill="1" applyBorder="1" applyAlignment="1" applyProtection="1">
      <alignment vertical="top"/>
    </xf>
    <xf numFmtId="0" fontId="3" fillId="8" borderId="14" xfId="0" applyFont="1" applyFill="1" applyBorder="1" applyAlignment="1" applyProtection="1">
      <alignment vertical="top"/>
    </xf>
    <xf numFmtId="0" fontId="3" fillId="8" borderId="7" xfId="0" applyFont="1" applyFill="1" applyBorder="1" applyAlignment="1" applyProtection="1">
      <alignment vertical="top"/>
    </xf>
    <xf numFmtId="0" fontId="3" fillId="8" borderId="8" xfId="0" applyFont="1" applyFill="1" applyBorder="1" applyAlignment="1" applyProtection="1">
      <alignment vertical="top"/>
    </xf>
    <xf numFmtId="0" fontId="3" fillId="8" borderId="15" xfId="0" applyFont="1" applyFill="1" applyBorder="1" applyAlignment="1" applyProtection="1">
      <alignment vertical="top"/>
    </xf>
    <xf numFmtId="0" fontId="3" fillId="8" borderId="10" xfId="0" applyFont="1" applyFill="1" applyBorder="1" applyAlignment="1" applyProtection="1">
      <alignment vertical="top"/>
    </xf>
    <xf numFmtId="0" fontId="3" fillId="8" borderId="11" xfId="0" applyFont="1" applyFill="1" applyBorder="1" applyAlignment="1" applyProtection="1">
      <alignment vertical="top"/>
    </xf>
    <xf numFmtId="0" fontId="3" fillId="8" borderId="13" xfId="0" applyFont="1" applyFill="1" applyBorder="1" applyAlignment="1" applyProtection="1">
      <alignment vertical="top"/>
    </xf>
    <xf numFmtId="0" fontId="3" fillId="8" borderId="5" xfId="0" applyFont="1" applyFill="1" applyBorder="1" applyAlignment="1" applyProtection="1">
      <alignment vertical="top"/>
    </xf>
    <xf numFmtId="0" fontId="3" fillId="8" borderId="0" xfId="0" applyFont="1" applyFill="1" applyAlignment="1" applyProtection="1">
      <alignment vertical="top"/>
    </xf>
    <xf numFmtId="0" fontId="3" fillId="8" borderId="16" xfId="0" applyFont="1" applyFill="1" applyBorder="1" applyAlignment="1" applyProtection="1">
      <alignment vertical="top"/>
    </xf>
    <xf numFmtId="49" fontId="0" fillId="8" borderId="0" xfId="0" applyNumberFormat="1" applyFill="1"/>
    <xf numFmtId="0" fontId="3" fillId="8" borderId="2" xfId="0" applyFont="1" applyFill="1" applyBorder="1" applyAlignment="1">
      <alignment vertical="top"/>
    </xf>
    <xf numFmtId="0" fontId="3" fillId="8" borderId="3" xfId="0" applyFont="1" applyFill="1" applyBorder="1" applyAlignment="1">
      <alignment vertical="top"/>
    </xf>
    <xf numFmtId="0" fontId="3" fillId="8" borderId="14" xfId="0" applyFont="1" applyFill="1" applyBorder="1" applyAlignment="1">
      <alignment vertical="top"/>
    </xf>
    <xf numFmtId="0" fontId="6" fillId="5" borderId="24" xfId="0" applyFont="1" applyFill="1" applyBorder="1" applyAlignment="1" applyProtection="1">
      <alignment vertical="top" wrapText="1"/>
      <protection locked="0"/>
    </xf>
    <xf numFmtId="0" fontId="3" fillId="0" borderId="18" xfId="0" applyFont="1" applyFill="1" applyBorder="1" applyAlignment="1" applyProtection="1">
      <alignment horizontal="left" vertical="top" wrapText="1"/>
      <protection locked="0"/>
    </xf>
    <xf numFmtId="0" fontId="5" fillId="9" borderId="0" xfId="0" applyFont="1" applyFill="1" applyAlignment="1" applyProtection="1">
      <alignment vertical="top"/>
    </xf>
    <xf numFmtId="2" fontId="6" fillId="0" borderId="21" xfId="0" applyNumberFormat="1" applyFont="1" applyBorder="1" applyAlignment="1">
      <alignment horizontal="center"/>
    </xf>
    <xf numFmtId="0" fontId="3" fillId="0" borderId="18" xfId="1" applyBorder="1" applyAlignment="1">
      <alignment horizontal="center" vertical="top"/>
    </xf>
    <xf numFmtId="0" fontId="6" fillId="6" borderId="19" xfId="0" applyFont="1" applyFill="1" applyBorder="1" applyAlignment="1" applyProtection="1">
      <alignment vertical="top"/>
    </xf>
    <xf numFmtId="0" fontId="6" fillId="6" borderId="20" xfId="0" applyFont="1" applyFill="1" applyBorder="1" applyAlignment="1" applyProtection="1">
      <alignment vertical="top"/>
    </xf>
    <xf numFmtId="0" fontId="6" fillId="6" borderId="43" xfId="0" applyFont="1" applyFill="1" applyBorder="1" applyAlignment="1" applyProtection="1">
      <alignment vertical="top"/>
    </xf>
    <xf numFmtId="0" fontId="3" fillId="8" borderId="44" xfId="0" applyFont="1" applyFill="1" applyBorder="1" applyAlignment="1" applyProtection="1">
      <alignment horizontal="left" vertical="top"/>
    </xf>
    <xf numFmtId="0" fontId="3" fillId="8" borderId="20" xfId="0" applyFont="1" applyFill="1" applyBorder="1" applyAlignment="1" applyProtection="1">
      <alignment horizontal="left" vertical="top"/>
    </xf>
    <xf numFmtId="0" fontId="3" fillId="8" borderId="21" xfId="0" applyFont="1" applyFill="1" applyBorder="1" applyAlignment="1" applyProtection="1">
      <alignment horizontal="left" vertical="top"/>
    </xf>
    <xf numFmtId="0" fontId="17" fillId="6" borderId="19" xfId="0" applyFont="1" applyFill="1" applyBorder="1" applyAlignment="1" applyProtection="1">
      <alignment vertical="top"/>
    </xf>
    <xf numFmtId="0" fontId="6" fillId="6" borderId="21" xfId="0" applyFont="1" applyFill="1" applyBorder="1" applyAlignment="1" applyProtection="1">
      <alignment vertical="top"/>
    </xf>
    <xf numFmtId="0" fontId="6" fillId="8" borderId="13" xfId="0" applyFont="1" applyFill="1" applyBorder="1" applyAlignment="1" applyProtection="1">
      <alignment vertical="center"/>
    </xf>
    <xf numFmtId="0" fontId="1" fillId="8" borderId="0" xfId="0" applyFont="1" applyFill="1" applyProtection="1"/>
    <xf numFmtId="0" fontId="3" fillId="0" borderId="18" xfId="0" applyFont="1" applyBorder="1" applyAlignment="1">
      <alignment horizontal="center" vertical="center" wrapText="1"/>
    </xf>
    <xf numFmtId="0" fontId="11" fillId="0" borderId="18" xfId="0" applyFont="1" applyBorder="1" applyAlignment="1">
      <alignment horizontal="center"/>
    </xf>
    <xf numFmtId="0" fontId="11" fillId="0" borderId="18" xfId="0" applyFont="1" applyBorder="1" applyAlignment="1">
      <alignment horizontal="center" vertical="center"/>
    </xf>
    <xf numFmtId="0" fontId="11" fillId="0" borderId="18" xfId="0" applyFont="1" applyBorder="1" applyAlignment="1">
      <alignment horizontal="center" vertical="center" wrapText="1"/>
    </xf>
    <xf numFmtId="0" fontId="18" fillId="8" borderId="0" xfId="0" applyFont="1" applyFill="1"/>
    <xf numFmtId="0" fontId="19" fillId="8" borderId="0" xfId="0" applyFont="1" applyFill="1"/>
    <xf numFmtId="0" fontId="6" fillId="6" borderId="26" xfId="0" applyFont="1" applyFill="1" applyBorder="1" applyAlignment="1" applyProtection="1">
      <alignment vertical="top"/>
    </xf>
    <xf numFmtId="0" fontId="6" fillId="6" borderId="27" xfId="0" applyFont="1" applyFill="1" applyBorder="1" applyAlignment="1" applyProtection="1">
      <alignment vertical="top"/>
    </xf>
    <xf numFmtId="0" fontId="6" fillId="6" borderId="28" xfId="0" applyFont="1" applyFill="1" applyBorder="1" applyAlignment="1" applyProtection="1">
      <alignment vertical="top"/>
    </xf>
    <xf numFmtId="0" fontId="3" fillId="8" borderId="0" xfId="0" applyFont="1" applyFill="1" applyProtection="1"/>
    <xf numFmtId="9" fontId="11" fillId="0" borderId="18" xfId="0" applyNumberFormat="1" applyFont="1" applyFill="1" applyBorder="1" applyAlignment="1">
      <alignment horizontal="center" vertical="center"/>
    </xf>
    <xf numFmtId="0" fontId="6" fillId="4" borderId="21" xfId="0" applyFont="1" applyFill="1" applyBorder="1" applyProtection="1">
      <protection locked="0"/>
    </xf>
    <xf numFmtId="0" fontId="6" fillId="4" borderId="0" xfId="0" applyFont="1" applyFill="1" applyProtection="1">
      <protection locked="0"/>
    </xf>
    <xf numFmtId="0" fontId="6" fillId="0" borderId="0" xfId="0" applyFont="1" applyFill="1" applyProtection="1">
      <protection locked="0"/>
    </xf>
    <xf numFmtId="0" fontId="6" fillId="5" borderId="0" xfId="0" applyFont="1" applyFill="1" applyAlignment="1" applyProtection="1">
      <alignment vertical="top" wrapText="1"/>
      <protection locked="0"/>
    </xf>
    <xf numFmtId="0" fontId="3" fillId="0" borderId="13" xfId="0" applyFont="1" applyFill="1" applyBorder="1" applyAlignment="1" applyProtection="1">
      <alignment horizontal="left" vertical="top" wrapText="1"/>
      <protection locked="0"/>
    </xf>
    <xf numFmtId="0" fontId="3" fillId="0" borderId="18" xfId="0" applyFont="1" applyBorder="1" applyAlignment="1" applyProtection="1">
      <alignment horizontal="left" vertical="top" wrapText="1"/>
      <protection locked="0"/>
    </xf>
    <xf numFmtId="0" fontId="3" fillId="0" borderId="18" xfId="3" applyFont="1" applyBorder="1" applyAlignment="1">
      <alignment vertical="top" wrapText="1"/>
    </xf>
    <xf numFmtId="0" fontId="10" fillId="8" borderId="23" xfId="0" applyFont="1" applyFill="1" applyBorder="1"/>
    <xf numFmtId="0" fontId="10" fillId="8" borderId="27" xfId="0" applyFont="1" applyFill="1" applyBorder="1"/>
    <xf numFmtId="0" fontId="10" fillId="8" borderId="0" xfId="0" applyFont="1" applyFill="1" applyProtection="1"/>
    <xf numFmtId="0" fontId="5" fillId="3" borderId="14" xfId="0" applyFont="1" applyFill="1" applyBorder="1" applyAlignment="1" applyProtection="1">
      <alignment vertical="center"/>
    </xf>
    <xf numFmtId="166" fontId="3" fillId="0" borderId="1" xfId="1" applyNumberFormat="1" applyBorder="1" applyAlignment="1">
      <alignment horizontal="left" vertical="top" wrapText="1"/>
    </xf>
    <xf numFmtId="14" fontId="3" fillId="0" borderId="10" xfId="1" applyNumberFormat="1" applyBorder="1" applyAlignment="1">
      <alignment horizontal="left" vertical="top" wrapText="1"/>
    </xf>
    <xf numFmtId="49" fontId="3" fillId="0" borderId="1" xfId="1" applyNumberFormat="1" applyBorder="1" applyAlignment="1">
      <alignment horizontal="left" vertical="top" wrapText="1"/>
    </xf>
    <xf numFmtId="0" fontId="3" fillId="0" borderId="36" xfId="0" applyFont="1" applyBorder="1" applyAlignment="1" applyProtection="1">
      <alignment horizontal="left" vertical="top" wrapText="1"/>
      <protection locked="0"/>
    </xf>
    <xf numFmtId="14" fontId="3" fillId="0" borderId="36" xfId="0" quotePrefix="1" applyNumberFormat="1" applyFont="1" applyBorder="1" applyAlignment="1" applyProtection="1">
      <alignment horizontal="left" vertical="top" wrapText="1"/>
      <protection locked="0"/>
    </xf>
    <xf numFmtId="164" fontId="3" fillId="0" borderId="36" xfId="0" applyNumberFormat="1"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165" fontId="16" fillId="0" borderId="12" xfId="0" applyNumberFormat="1" applyFont="1" applyBorder="1" applyAlignment="1" applyProtection="1">
      <alignment horizontal="left" vertical="top" wrapText="1"/>
      <protection locked="0"/>
    </xf>
    <xf numFmtId="0" fontId="3" fillId="0" borderId="18" xfId="0" applyFont="1" applyFill="1" applyBorder="1" applyAlignment="1" applyProtection="1">
      <alignment horizontal="left" vertical="top" wrapText="1"/>
    </xf>
    <xf numFmtId="10" fontId="3" fillId="0" borderId="18" xfId="0" applyNumberFormat="1" applyFont="1" applyFill="1" applyBorder="1" applyAlignment="1" applyProtection="1">
      <alignment horizontal="left" vertical="top" wrapText="1"/>
    </xf>
    <xf numFmtId="10" fontId="3" fillId="0" borderId="18" xfId="6" applyNumberFormat="1" applyFont="1" applyFill="1" applyBorder="1" applyAlignment="1" applyProtection="1">
      <alignment horizontal="left" vertical="top" wrapText="1"/>
    </xf>
    <xf numFmtId="10" fontId="3" fillId="0" borderId="18" xfId="7" applyNumberFormat="1" applyFont="1" applyBorder="1" applyAlignment="1">
      <alignment horizontal="left" vertical="top" wrapText="1"/>
    </xf>
    <xf numFmtId="0" fontId="3" fillId="0" borderId="18" xfId="4" applyBorder="1" applyAlignment="1" applyProtection="1">
      <alignment horizontal="left" vertical="top" wrapText="1"/>
      <protection locked="0"/>
    </xf>
    <xf numFmtId="0" fontId="3" fillId="0" borderId="18" xfId="1" applyBorder="1" applyAlignment="1" applyProtection="1">
      <alignment horizontal="left" vertical="top" wrapText="1"/>
      <protection locked="0"/>
    </xf>
    <xf numFmtId="0" fontId="6" fillId="9" borderId="17" xfId="0" applyFont="1" applyFill="1" applyBorder="1" applyAlignment="1" applyProtection="1">
      <alignment vertical="top" wrapText="1"/>
    </xf>
    <xf numFmtId="0" fontId="20" fillId="10" borderId="18" xfId="0" applyFont="1" applyFill="1" applyBorder="1" applyAlignment="1">
      <alignment wrapText="1"/>
    </xf>
    <xf numFmtId="14" fontId="0" fillId="0" borderId="0" xfId="0" applyNumberFormat="1"/>
    <xf numFmtId="0" fontId="14" fillId="8" borderId="18" xfId="0" applyFont="1" applyFill="1" applyBorder="1" applyAlignment="1">
      <alignment horizontal="left" vertical="center" wrapText="1"/>
    </xf>
    <xf numFmtId="0" fontId="14" fillId="8" borderId="18" xfId="0" applyFont="1" applyFill="1" applyBorder="1" applyAlignment="1">
      <alignment horizontal="center" wrapText="1"/>
    </xf>
    <xf numFmtId="0" fontId="6" fillId="7" borderId="18" xfId="0" applyFont="1" applyFill="1" applyBorder="1" applyAlignment="1" applyProtection="1">
      <alignment horizontal="left" vertical="top" wrapText="1"/>
    </xf>
    <xf numFmtId="0" fontId="3" fillId="8" borderId="18" xfId="0" applyFont="1" applyFill="1" applyBorder="1" applyAlignment="1" applyProtection="1">
      <alignment vertical="top" wrapText="1"/>
    </xf>
    <xf numFmtId="0" fontId="3" fillId="0" borderId="18" xfId="0" applyFont="1" applyBorder="1" applyAlignment="1">
      <alignment horizontal="left" vertical="top"/>
    </xf>
    <xf numFmtId="0" fontId="3" fillId="0" borderId="45" xfId="3" applyFont="1" applyBorder="1" applyAlignment="1">
      <alignment vertical="top" wrapText="1"/>
    </xf>
    <xf numFmtId="0" fontId="3" fillId="0" borderId="18" xfId="0" applyFont="1" applyBorder="1" applyAlignment="1">
      <alignment horizontal="left" vertical="top" wrapText="1"/>
    </xf>
    <xf numFmtId="0" fontId="5" fillId="9" borderId="0" xfId="0" applyFont="1" applyFill="1" applyProtection="1"/>
    <xf numFmtId="10" fontId="5" fillId="0" borderId="0" xfId="0" applyNumberFormat="1" applyFont="1" applyFill="1" applyAlignment="1" applyProtection="1">
      <alignment wrapText="1"/>
    </xf>
    <xf numFmtId="0" fontId="5" fillId="0" borderId="0" xfId="0" applyFont="1" applyFill="1" applyAlignment="1" applyProtection="1">
      <alignment wrapText="1"/>
    </xf>
    <xf numFmtId="0" fontId="3" fillId="0" borderId="22" xfId="0" applyFont="1" applyFill="1" applyBorder="1" applyAlignment="1" applyProtection="1">
      <alignment horizontal="left" vertical="top" wrapText="1"/>
    </xf>
    <xf numFmtId="0" fontId="3" fillId="0" borderId="23" xfId="0" applyFont="1" applyFill="1" applyBorder="1" applyAlignment="1" applyProtection="1">
      <alignment horizontal="left" vertical="top" wrapText="1"/>
    </xf>
    <xf numFmtId="0" fontId="3" fillId="0" borderId="24" xfId="0" applyFont="1" applyFill="1" applyBorder="1" applyAlignment="1" applyProtection="1">
      <alignment horizontal="left" vertical="top" wrapText="1"/>
    </xf>
    <xf numFmtId="0" fontId="3" fillId="0" borderId="25" xfId="0" applyFont="1" applyFill="1" applyBorder="1" applyAlignment="1" applyProtection="1">
      <alignment horizontal="left" vertical="top" wrapText="1"/>
    </xf>
    <xf numFmtId="0" fontId="3" fillId="0" borderId="0" xfId="0" applyFont="1" applyFill="1" applyAlignment="1" applyProtection="1">
      <alignment horizontal="left" vertical="top" wrapText="1"/>
    </xf>
    <xf numFmtId="0" fontId="3" fillId="0" borderId="6" xfId="0" applyFont="1" applyFill="1" applyBorder="1" applyAlignment="1" applyProtection="1">
      <alignment horizontal="left" vertical="top" wrapText="1"/>
    </xf>
    <xf numFmtId="0" fontId="3" fillId="0" borderId="26" xfId="0" applyFont="1" applyFill="1" applyBorder="1" applyAlignment="1" applyProtection="1">
      <alignment horizontal="left" vertical="top" wrapText="1"/>
    </xf>
    <xf numFmtId="0" fontId="3" fillId="0" borderId="27" xfId="0" applyFont="1" applyFill="1" applyBorder="1" applyAlignment="1" applyProtection="1">
      <alignment horizontal="left" vertical="top" wrapText="1"/>
    </xf>
    <xf numFmtId="0" fontId="3" fillId="0" borderId="28" xfId="0" applyFont="1" applyFill="1" applyBorder="1" applyAlignment="1" applyProtection="1">
      <alignment horizontal="left" vertical="top" wrapText="1"/>
    </xf>
    <xf numFmtId="0" fontId="3" fillId="8" borderId="2" xfId="0" applyFont="1" applyFill="1" applyBorder="1" applyAlignment="1" applyProtection="1">
      <alignment horizontal="left" vertical="top" wrapText="1"/>
    </xf>
    <xf numFmtId="0" fontId="3" fillId="8" borderId="3" xfId="0" applyFont="1" applyFill="1" applyBorder="1" applyAlignment="1" applyProtection="1">
      <alignment horizontal="left" vertical="top"/>
    </xf>
    <xf numFmtId="0" fontId="3" fillId="8" borderId="14" xfId="0" applyFont="1" applyFill="1" applyBorder="1" applyAlignment="1" applyProtection="1">
      <alignment horizontal="left" vertical="top"/>
    </xf>
    <xf numFmtId="0" fontId="3" fillId="8" borderId="5" xfId="0" applyFont="1" applyFill="1" applyBorder="1" applyAlignment="1" applyProtection="1">
      <alignment horizontal="left" vertical="top"/>
    </xf>
    <xf numFmtId="0" fontId="3" fillId="8" borderId="0" xfId="0" applyFont="1" applyFill="1" applyAlignment="1" applyProtection="1">
      <alignment horizontal="left" vertical="top"/>
    </xf>
    <xf numFmtId="0" fontId="3" fillId="8" borderId="16" xfId="0" applyFont="1" applyFill="1" applyBorder="1" applyAlignment="1" applyProtection="1">
      <alignment horizontal="left" vertical="top"/>
    </xf>
    <xf numFmtId="0" fontId="3" fillId="8" borderId="22" xfId="0" applyFont="1" applyFill="1" applyBorder="1" applyAlignment="1" applyProtection="1">
      <alignment horizontal="left" vertical="top" wrapText="1"/>
    </xf>
    <xf numFmtId="0" fontId="3" fillId="8" borderId="23" xfId="0" applyFont="1" applyFill="1" applyBorder="1" applyAlignment="1" applyProtection="1">
      <alignment horizontal="left" vertical="top" wrapText="1"/>
    </xf>
    <xf numFmtId="0" fontId="3" fillId="8" borderId="24" xfId="0" applyFont="1" applyFill="1" applyBorder="1" applyAlignment="1" applyProtection="1">
      <alignment horizontal="left" vertical="top" wrapText="1"/>
    </xf>
    <xf numFmtId="0" fontId="3" fillId="8" borderId="25" xfId="0" applyFont="1" applyFill="1" applyBorder="1" applyAlignment="1" applyProtection="1">
      <alignment horizontal="left" vertical="top" wrapText="1"/>
    </xf>
    <xf numFmtId="0" fontId="3" fillId="8" borderId="0" xfId="0" applyFont="1" applyFill="1" applyAlignment="1" applyProtection="1">
      <alignment horizontal="left" vertical="top" wrapText="1"/>
    </xf>
    <xf numFmtId="0" fontId="3" fillId="8" borderId="6" xfId="0" applyFont="1" applyFill="1" applyBorder="1" applyAlignment="1" applyProtection="1">
      <alignment horizontal="left" vertical="top" wrapText="1"/>
    </xf>
    <xf numFmtId="0" fontId="6" fillId="6" borderId="22" xfId="0" applyFont="1" applyFill="1" applyBorder="1" applyAlignment="1" applyProtection="1">
      <alignment horizontal="left" vertical="top"/>
    </xf>
    <xf numFmtId="0" fontId="6" fillId="6" borderId="23" xfId="0" applyFont="1" applyFill="1" applyBorder="1" applyAlignment="1" applyProtection="1">
      <alignment horizontal="left" vertical="top"/>
    </xf>
    <xf numFmtId="0" fontId="6" fillId="6" borderId="24" xfId="0" applyFont="1" applyFill="1" applyBorder="1" applyAlignment="1" applyProtection="1">
      <alignment horizontal="left" vertical="top"/>
    </xf>
    <xf numFmtId="0" fontId="6" fillId="6" borderId="26" xfId="0" applyFont="1" applyFill="1" applyBorder="1" applyAlignment="1" applyProtection="1">
      <alignment horizontal="left" vertical="top"/>
    </xf>
    <xf numFmtId="0" fontId="6" fillId="6" borderId="27" xfId="0" applyFont="1" applyFill="1" applyBorder="1" applyAlignment="1" applyProtection="1">
      <alignment horizontal="left" vertical="top"/>
    </xf>
    <xf numFmtId="0" fontId="6" fillId="6" borderId="28" xfId="0" applyFont="1" applyFill="1" applyBorder="1" applyAlignment="1" applyProtection="1">
      <alignment horizontal="left" vertical="top"/>
    </xf>
    <xf numFmtId="0" fontId="3" fillId="8" borderId="26" xfId="0" applyFont="1" applyFill="1" applyBorder="1" applyAlignment="1" applyProtection="1">
      <alignment horizontal="left" vertical="top" wrapText="1"/>
    </xf>
    <xf numFmtId="0" fontId="3" fillId="8" borderId="27" xfId="0" applyFont="1" applyFill="1" applyBorder="1" applyAlignment="1" applyProtection="1">
      <alignment horizontal="left" vertical="top" wrapText="1"/>
    </xf>
    <xf numFmtId="0" fontId="3" fillId="8" borderId="28" xfId="0" applyFont="1" applyFill="1" applyBorder="1" applyAlignment="1" applyProtection="1">
      <alignment horizontal="left" vertical="top" wrapText="1"/>
    </xf>
  </cellXfs>
  <cellStyles count="8">
    <cellStyle name="Normal" xfId="0" builtinId="0"/>
    <cellStyle name="Normal 2" xfId="1" xr:uid="{00000000-0005-0000-0000-000001000000}"/>
    <cellStyle name="Normal 2 2" xfId="2" xr:uid="{00000000-0005-0000-0000-000002000000}"/>
    <cellStyle name="Normal 257" xfId="3" xr:uid="{00000000-0005-0000-0000-000003000000}"/>
    <cellStyle name="Normal 3" xfId="4" xr:uid="{00000000-0005-0000-0000-000004000000}"/>
    <cellStyle name="Normal 4" xfId="5" xr:uid="{00000000-0005-0000-0000-000005000000}"/>
    <cellStyle name="Normal 5" xfId="6" xr:uid="{00000000-0005-0000-0000-000006000000}"/>
    <cellStyle name="Normal_Sheet1" xfId="7" xr:uid="{00000000-0005-0000-0000-000007000000}"/>
  </cellStyles>
  <dxfs count="22">
    <dxf>
      <font>
        <b/>
        <i val="0"/>
        <color rgb="FFFF0000"/>
      </font>
      <fill>
        <patternFill>
          <bgColor rgb="FFFFFF00"/>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color theme="0"/>
      </font>
    </dxf>
    <dxf>
      <font>
        <color theme="0"/>
      </font>
    </dxf>
    <dxf>
      <font>
        <condense val="0"/>
        <extend val="0"/>
        <color indexed="10"/>
      </font>
      <fill>
        <patternFill>
          <bgColor indexed="43"/>
        </patternFill>
      </fill>
    </dxf>
    <dxf>
      <fill>
        <patternFill>
          <bgColor rgb="FFFFFF00"/>
        </patternFill>
      </fill>
    </dxf>
    <dxf>
      <fill>
        <patternFill>
          <bgColor rgb="FFFFFF00"/>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1E5FE"/>
      <rgbColor rgb="00A4BED4"/>
      <rgbColor rgb="00E3E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127272</xdr:colOff>
      <xdr:row>0</xdr:row>
      <xdr:rowOff>193675</xdr:rowOff>
    </xdr:from>
    <xdr:to>
      <xdr:col>3</xdr:col>
      <xdr:colOff>127272</xdr:colOff>
      <xdr:row>7</xdr:row>
      <xdr:rowOff>13374</xdr:rowOff>
    </xdr:to>
    <xdr:pic>
      <xdr:nvPicPr>
        <xdr:cNvPr id="2" name="Picture 1" descr="The official logo of the IRS" title="IRS Logo">
          <a:extLst>
            <a:ext uri="{FF2B5EF4-FFF2-40B4-BE49-F238E27FC236}">
              <a16:creationId xmlns:a16="http://schemas.microsoft.com/office/drawing/2014/main" id="{7B07F3EC-3743-41EE-AC57-370E2146FD54}"/>
            </a:ext>
          </a:extLst>
        </xdr:cNvPr>
        <xdr:cNvPicPr>
          <a:picLocks noChangeAspect="1"/>
        </xdr:cNvPicPr>
      </xdr:nvPicPr>
      <xdr:blipFill>
        <a:blip xmlns:r="http://schemas.openxmlformats.org/officeDocument/2006/relationships" r:embed="rId1"/>
        <a:srcRect/>
        <a:stretch>
          <a:fillRect/>
        </a:stretch>
      </xdr:blipFill>
      <xdr:spPr bwMode="auto">
        <a:xfrm>
          <a:off x="7077075" y="76200"/>
          <a:ext cx="1190625" cy="1152525"/>
        </a:xfrm>
        <a:prstGeom prst="rect">
          <a:avLst/>
        </a:prstGeom>
        <a:noFill/>
        <a:ln>
          <a:noFill/>
        </a:ln>
      </xdr:spPr>
    </xdr:pic>
    <xdr:clientData/>
  </xdr:twoCellAnchor>
  <xdr:twoCellAnchor editAs="oneCell">
    <xdr:from>
      <xdr:col>3</xdr:col>
      <xdr:colOff>1588</xdr:colOff>
      <xdr:row>0</xdr:row>
      <xdr:rowOff>197644</xdr:rowOff>
    </xdr:from>
    <xdr:to>
      <xdr:col>3</xdr:col>
      <xdr:colOff>1588</xdr:colOff>
      <xdr:row>7</xdr:row>
      <xdr:rowOff>473</xdr:rowOff>
    </xdr:to>
    <xdr:pic>
      <xdr:nvPicPr>
        <xdr:cNvPr id="3" name="Picture 2" descr="The official logo of the IRS" title="IRS Logo">
          <a:extLst>
            <a:ext uri="{FF2B5EF4-FFF2-40B4-BE49-F238E27FC236}">
              <a16:creationId xmlns:a16="http://schemas.microsoft.com/office/drawing/2014/main" id="{23069998-F5A4-43F0-953C-0024AFF24C96}"/>
            </a:ext>
          </a:extLst>
        </xdr:cNvPr>
        <xdr:cNvPicPr/>
      </xdr:nvPicPr>
      <xdr:blipFill>
        <a:blip xmlns:r="http://schemas.openxmlformats.org/officeDocument/2006/relationships" r:embed="rId1"/>
        <a:srcRect/>
        <a:stretch>
          <a:fillRect/>
        </a:stretch>
      </xdr:blipFill>
      <xdr:spPr bwMode="auto">
        <a:xfrm>
          <a:off x="7060406" y="83344"/>
          <a:ext cx="1186815" cy="115697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454"/>
  <sheetViews>
    <sheetView tabSelected="1" zoomScale="80" zoomScaleNormal="80" workbookViewId="0">
      <selection activeCell="C38" sqref="C38"/>
    </sheetView>
  </sheetViews>
  <sheetFormatPr defaultColWidth="9.1796875" defaultRowHeight="14.5" x14ac:dyDescent="0.35"/>
  <cols>
    <col min="1" max="1" width="9.1796875" style="1"/>
    <col min="2" max="2" width="10.453125" style="1" customWidth="1"/>
    <col min="3" max="3" width="108.1796875" style="1" customWidth="1"/>
    <col min="4" max="70" width="9.1796875" style="95"/>
    <col min="71" max="16384" width="9.1796875" style="1"/>
  </cols>
  <sheetData>
    <row r="1" spans="1:3" ht="15.5" x14ac:dyDescent="0.35">
      <c r="A1" s="2" t="s">
        <v>0</v>
      </c>
      <c r="B1" s="3"/>
      <c r="C1" s="4"/>
    </row>
    <row r="2" spans="1:3" ht="15.5" x14ac:dyDescent="0.35">
      <c r="A2" s="5" t="s">
        <v>1</v>
      </c>
      <c r="B2" s="6"/>
      <c r="C2" s="7"/>
    </row>
    <row r="3" spans="1:3" x14ac:dyDescent="0.35">
      <c r="A3" s="8"/>
      <c r="B3" s="9"/>
      <c r="C3" s="10"/>
    </row>
    <row r="4" spans="1:3" x14ac:dyDescent="0.35">
      <c r="A4" s="8" t="s">
        <v>2</v>
      </c>
      <c r="B4" s="9"/>
      <c r="C4" s="10"/>
    </row>
    <row r="5" spans="1:3" x14ac:dyDescent="0.35">
      <c r="A5" s="8" t="s">
        <v>2340</v>
      </c>
      <c r="B5" s="9"/>
      <c r="C5" s="10"/>
    </row>
    <row r="6" spans="1:3" x14ac:dyDescent="0.35">
      <c r="A6" s="8" t="s">
        <v>3</v>
      </c>
      <c r="B6" s="9"/>
      <c r="C6" s="10"/>
    </row>
    <row r="7" spans="1:3" x14ac:dyDescent="0.35">
      <c r="A7" s="11"/>
      <c r="B7" s="12"/>
      <c r="C7" s="13"/>
    </row>
    <row r="8" spans="1:3" ht="18" customHeight="1" x14ac:dyDescent="0.35">
      <c r="A8" s="14" t="s">
        <v>4</v>
      </c>
      <c r="B8" s="15"/>
      <c r="C8" s="16"/>
    </row>
    <row r="9" spans="1:3" ht="12.75" customHeight="1" x14ac:dyDescent="0.35">
      <c r="A9" s="17" t="s">
        <v>5</v>
      </c>
      <c r="B9" s="18"/>
      <c r="C9" s="19"/>
    </row>
    <row r="10" spans="1:3" x14ac:dyDescent="0.35">
      <c r="A10" s="17" t="s">
        <v>6</v>
      </c>
      <c r="B10" s="18"/>
      <c r="C10" s="19"/>
    </row>
    <row r="11" spans="1:3" x14ac:dyDescent="0.35">
      <c r="A11" s="17" t="s">
        <v>7</v>
      </c>
      <c r="B11" s="18"/>
      <c r="C11" s="19"/>
    </row>
    <row r="12" spans="1:3" x14ac:dyDescent="0.35">
      <c r="A12" s="17" t="s">
        <v>8</v>
      </c>
      <c r="B12" s="18"/>
      <c r="C12" s="19"/>
    </row>
    <row r="13" spans="1:3" x14ac:dyDescent="0.35">
      <c r="A13" s="17" t="s">
        <v>9</v>
      </c>
      <c r="B13" s="18"/>
      <c r="C13" s="19"/>
    </row>
    <row r="14" spans="1:3" ht="4.5" customHeight="1" x14ac:dyDescent="0.35">
      <c r="A14" s="20"/>
      <c r="B14" s="21"/>
      <c r="C14" s="22"/>
    </row>
    <row r="15" spans="1:3" s="95" customFormat="1" x14ac:dyDescent="0.35">
      <c r="C15" s="166"/>
    </row>
    <row r="16" spans="1:3" x14ac:dyDescent="0.35">
      <c r="A16" s="23" t="s">
        <v>10</v>
      </c>
      <c r="B16" s="24"/>
      <c r="C16" s="25"/>
    </row>
    <row r="17" spans="1:3" x14ac:dyDescent="0.35">
      <c r="A17" s="167" t="s">
        <v>11</v>
      </c>
      <c r="B17" s="200"/>
      <c r="C17" s="227"/>
    </row>
    <row r="18" spans="1:3" x14ac:dyDescent="0.35">
      <c r="A18" s="167" t="s">
        <v>12</v>
      </c>
      <c r="B18" s="200"/>
      <c r="C18" s="227"/>
    </row>
    <row r="19" spans="1:3" x14ac:dyDescent="0.35">
      <c r="A19" s="167" t="s">
        <v>13</v>
      </c>
      <c r="B19" s="200"/>
      <c r="C19" s="227"/>
    </row>
    <row r="20" spans="1:3" x14ac:dyDescent="0.35">
      <c r="A20" s="167" t="s">
        <v>14</v>
      </c>
      <c r="B20" s="200"/>
      <c r="C20" s="228"/>
    </row>
    <row r="21" spans="1:3" x14ac:dyDescent="0.35">
      <c r="A21" s="167" t="s">
        <v>15</v>
      </c>
      <c r="B21" s="200"/>
      <c r="C21" s="229"/>
    </row>
    <row r="22" spans="1:3" x14ac:dyDescent="0.35">
      <c r="A22" s="167" t="s">
        <v>16</v>
      </c>
      <c r="B22" s="200"/>
      <c r="C22" s="227"/>
    </row>
    <row r="23" spans="1:3" x14ac:dyDescent="0.35">
      <c r="A23" s="167" t="s">
        <v>17</v>
      </c>
      <c r="B23" s="200"/>
      <c r="C23" s="227"/>
    </row>
    <row r="24" spans="1:3" x14ac:dyDescent="0.35">
      <c r="A24" s="167" t="s">
        <v>18</v>
      </c>
      <c r="B24" s="200"/>
      <c r="C24" s="227"/>
    </row>
    <row r="25" spans="1:3" x14ac:dyDescent="0.35">
      <c r="A25" s="167" t="s">
        <v>19</v>
      </c>
      <c r="B25" s="200"/>
      <c r="C25" s="227"/>
    </row>
    <row r="26" spans="1:3" x14ac:dyDescent="0.35">
      <c r="A26" s="26" t="s">
        <v>20</v>
      </c>
      <c r="B26" s="200"/>
      <c r="C26" s="227"/>
    </row>
    <row r="27" spans="1:3" x14ac:dyDescent="0.35">
      <c r="A27" s="26" t="s">
        <v>21</v>
      </c>
      <c r="B27" s="200"/>
      <c r="C27" s="227"/>
    </row>
    <row r="28" spans="1:3" s="95" customFormat="1" x14ac:dyDescent="0.35">
      <c r="C28" s="166"/>
    </row>
    <row r="29" spans="1:3" x14ac:dyDescent="0.35">
      <c r="A29" s="23" t="s">
        <v>22</v>
      </c>
      <c r="B29" s="24"/>
      <c r="C29" s="25"/>
    </row>
    <row r="30" spans="1:3" x14ac:dyDescent="0.35">
      <c r="A30" s="27"/>
      <c r="B30" s="28"/>
      <c r="C30" s="29"/>
    </row>
    <row r="31" spans="1:3" x14ac:dyDescent="0.35">
      <c r="A31" s="167" t="s">
        <v>23</v>
      </c>
      <c r="B31" s="168"/>
      <c r="C31" s="230"/>
    </row>
    <row r="32" spans="1:3" x14ac:dyDescent="0.35">
      <c r="A32" s="167" t="s">
        <v>24</v>
      </c>
      <c r="B32" s="168"/>
      <c r="C32" s="230"/>
    </row>
    <row r="33" spans="1:3" ht="12.75" customHeight="1" x14ac:dyDescent="0.35">
      <c r="A33" s="167" t="s">
        <v>25</v>
      </c>
      <c r="B33" s="168"/>
      <c r="C33" s="230"/>
    </row>
    <row r="34" spans="1:3" ht="12.75" customHeight="1" x14ac:dyDescent="0.35">
      <c r="A34" s="167" t="s">
        <v>26</v>
      </c>
      <c r="B34" s="169"/>
      <c r="C34" s="231"/>
    </row>
    <row r="35" spans="1:3" x14ac:dyDescent="0.35">
      <c r="A35" s="167" t="s">
        <v>27</v>
      </c>
      <c r="B35" s="168"/>
      <c r="C35" s="230"/>
    </row>
    <row r="36" spans="1:3" x14ac:dyDescent="0.35">
      <c r="A36" s="27"/>
      <c r="B36" s="28"/>
      <c r="C36" s="29"/>
    </row>
    <row r="37" spans="1:3" x14ac:dyDescent="0.35">
      <c r="A37" s="167" t="s">
        <v>23</v>
      </c>
      <c r="B37" s="168"/>
      <c r="C37" s="230"/>
    </row>
    <row r="38" spans="1:3" x14ac:dyDescent="0.35">
      <c r="A38" s="167" t="s">
        <v>24</v>
      </c>
      <c r="B38" s="168"/>
      <c r="C38" s="230"/>
    </row>
    <row r="39" spans="1:3" x14ac:dyDescent="0.35">
      <c r="A39" s="167" t="s">
        <v>25</v>
      </c>
      <c r="B39" s="168"/>
      <c r="C39" s="230"/>
    </row>
    <row r="40" spans="1:3" x14ac:dyDescent="0.35">
      <c r="A40" s="167" t="s">
        <v>26</v>
      </c>
      <c r="B40" s="169"/>
      <c r="C40" s="231"/>
    </row>
    <row r="41" spans="1:3" x14ac:dyDescent="0.35">
      <c r="A41" s="167" t="s">
        <v>27</v>
      </c>
      <c r="B41" s="168"/>
      <c r="C41" s="230"/>
    </row>
    <row r="42" spans="1:3" s="95" customFormat="1" x14ac:dyDescent="0.35"/>
    <row r="43" spans="1:3" s="95" customFormat="1" x14ac:dyDescent="0.35">
      <c r="A43" s="170" t="s">
        <v>28</v>
      </c>
    </row>
    <row r="44" spans="1:3" s="95" customFormat="1" x14ac:dyDescent="0.35">
      <c r="A44" s="170" t="s">
        <v>29</v>
      </c>
    </row>
    <row r="45" spans="1:3" s="95" customFormat="1" x14ac:dyDescent="0.35">
      <c r="A45" s="170" t="s">
        <v>30</v>
      </c>
    </row>
    <row r="46" spans="1:3" s="95" customFormat="1" x14ac:dyDescent="0.35"/>
    <row r="47" spans="1:3" s="95" customFormat="1" ht="12.75" hidden="1" customHeight="1" x14ac:dyDescent="0.35">
      <c r="A47" s="201" t="s">
        <v>31</v>
      </c>
    </row>
    <row r="48" spans="1:3" s="95" customFormat="1" ht="12.75" hidden="1" customHeight="1" x14ac:dyDescent="0.35">
      <c r="A48" s="201" t="s">
        <v>32</v>
      </c>
    </row>
    <row r="49" spans="1:1" s="95" customFormat="1" ht="12.75" hidden="1" customHeight="1" x14ac:dyDescent="0.35">
      <c r="A49" s="201" t="s">
        <v>33</v>
      </c>
    </row>
    <row r="50" spans="1:1" s="95" customFormat="1" x14ac:dyDescent="0.35"/>
    <row r="51" spans="1:1" s="95" customFormat="1" x14ac:dyDescent="0.35"/>
    <row r="52" spans="1:1" s="95" customFormat="1" x14ac:dyDescent="0.35"/>
    <row r="53" spans="1:1" s="95" customFormat="1" x14ac:dyDescent="0.35"/>
    <row r="54" spans="1:1" s="95" customFormat="1" x14ac:dyDescent="0.35"/>
    <row r="55" spans="1:1" s="95" customFormat="1" x14ac:dyDescent="0.35"/>
    <row r="56" spans="1:1" s="95" customFormat="1" x14ac:dyDescent="0.35"/>
    <row r="57" spans="1:1" s="95" customFormat="1" x14ac:dyDescent="0.35"/>
    <row r="58" spans="1:1" s="95" customFormat="1" x14ac:dyDescent="0.35"/>
    <row r="59" spans="1:1" s="95" customFormat="1" x14ac:dyDescent="0.35"/>
    <row r="60" spans="1:1" s="95" customFormat="1" x14ac:dyDescent="0.35"/>
    <row r="61" spans="1:1" s="95" customFormat="1" x14ac:dyDescent="0.35"/>
    <row r="62" spans="1:1" s="95" customFormat="1" x14ac:dyDescent="0.35"/>
    <row r="63" spans="1:1" s="95" customFormat="1" x14ac:dyDescent="0.35"/>
    <row r="64" spans="1:1" s="95" customFormat="1" x14ac:dyDescent="0.35"/>
    <row r="65" s="95" customFormat="1" x14ac:dyDescent="0.35"/>
    <row r="66" s="95" customFormat="1" x14ac:dyDescent="0.35"/>
    <row r="67" s="95" customFormat="1" x14ac:dyDescent="0.35"/>
    <row r="68" s="95" customFormat="1" x14ac:dyDescent="0.35"/>
    <row r="69" s="95" customFormat="1" x14ac:dyDescent="0.35"/>
    <row r="70" s="95" customFormat="1" x14ac:dyDescent="0.35"/>
    <row r="71" s="95" customFormat="1" x14ac:dyDescent="0.35"/>
    <row r="72" s="95" customFormat="1" x14ac:dyDescent="0.35"/>
    <row r="73" s="95" customFormat="1" x14ac:dyDescent="0.35"/>
    <row r="74" s="95" customFormat="1" x14ac:dyDescent="0.35"/>
    <row r="75" s="95" customFormat="1" x14ac:dyDescent="0.35"/>
    <row r="76" s="95" customFormat="1" x14ac:dyDescent="0.35"/>
    <row r="77" s="95" customFormat="1" x14ac:dyDescent="0.35"/>
    <row r="78" s="95" customFormat="1" x14ac:dyDescent="0.35"/>
    <row r="79" s="95" customFormat="1" x14ac:dyDescent="0.35"/>
    <row r="80" s="95" customFormat="1" x14ac:dyDescent="0.35"/>
    <row r="81" s="95" customFormat="1" x14ac:dyDescent="0.35"/>
    <row r="82" s="95" customFormat="1" x14ac:dyDescent="0.35"/>
    <row r="83" s="95" customFormat="1" x14ac:dyDescent="0.35"/>
    <row r="84" s="95" customFormat="1" x14ac:dyDescent="0.35"/>
    <row r="85" s="95" customFormat="1" x14ac:dyDescent="0.35"/>
    <row r="86" s="95" customFormat="1" x14ac:dyDescent="0.35"/>
    <row r="87" s="95" customFormat="1" x14ac:dyDescent="0.35"/>
    <row r="88" s="95" customFormat="1" x14ac:dyDescent="0.35"/>
    <row r="89" s="95" customFormat="1" x14ac:dyDescent="0.35"/>
    <row r="90" s="95" customFormat="1" x14ac:dyDescent="0.35"/>
    <row r="91" s="95" customFormat="1" x14ac:dyDescent="0.35"/>
    <row r="92" s="95" customFormat="1" x14ac:dyDescent="0.35"/>
    <row r="93" s="95" customFormat="1" x14ac:dyDescent="0.35"/>
    <row r="94" s="95" customFormat="1" x14ac:dyDescent="0.35"/>
    <row r="95" s="95" customFormat="1" x14ac:dyDescent="0.35"/>
    <row r="96" s="95" customFormat="1" x14ac:dyDescent="0.35"/>
    <row r="97" s="95" customFormat="1" x14ac:dyDescent="0.35"/>
    <row r="98" s="95" customFormat="1" x14ac:dyDescent="0.35"/>
    <row r="99" s="95" customFormat="1" x14ac:dyDescent="0.35"/>
    <row r="100" s="95" customFormat="1" x14ac:dyDescent="0.35"/>
    <row r="101" s="95" customFormat="1" x14ac:dyDescent="0.35"/>
    <row r="102" s="95" customFormat="1" x14ac:dyDescent="0.35"/>
    <row r="103" s="95" customFormat="1" x14ac:dyDescent="0.35"/>
    <row r="104" s="95" customFormat="1" x14ac:dyDescent="0.35"/>
    <row r="105" s="95" customFormat="1" x14ac:dyDescent="0.35"/>
    <row r="106" s="95" customFormat="1" x14ac:dyDescent="0.35"/>
    <row r="107" s="95" customFormat="1" x14ac:dyDescent="0.35"/>
    <row r="108" s="95" customFormat="1" x14ac:dyDescent="0.35"/>
    <row r="109" s="95" customFormat="1" x14ac:dyDescent="0.35"/>
    <row r="110" s="95" customFormat="1" x14ac:dyDescent="0.35"/>
    <row r="111" s="95" customFormat="1" x14ac:dyDescent="0.35"/>
    <row r="112" s="95" customFormat="1" x14ac:dyDescent="0.35"/>
    <row r="113" s="95" customFormat="1" x14ac:dyDescent="0.35"/>
    <row r="114" s="95" customFormat="1" x14ac:dyDescent="0.35"/>
    <row r="115" s="95" customFormat="1" x14ac:dyDescent="0.35"/>
    <row r="116" s="95" customFormat="1" x14ac:dyDescent="0.35"/>
    <row r="117" s="95" customFormat="1" x14ac:dyDescent="0.35"/>
    <row r="118" s="95" customFormat="1" x14ac:dyDescent="0.35"/>
    <row r="119" s="95" customFormat="1" x14ac:dyDescent="0.35"/>
    <row r="120" s="95" customFormat="1" x14ac:dyDescent="0.35"/>
    <row r="121" s="95" customFormat="1" x14ac:dyDescent="0.35"/>
    <row r="122" s="95" customFormat="1" x14ac:dyDescent="0.35"/>
    <row r="123" s="95" customFormat="1" x14ac:dyDescent="0.35"/>
    <row r="124" s="95" customFormat="1" x14ac:dyDescent="0.35"/>
    <row r="125" s="95" customFormat="1" x14ac:dyDescent="0.35"/>
    <row r="126" s="95" customFormat="1" x14ac:dyDescent="0.35"/>
    <row r="127" s="95" customFormat="1" x14ac:dyDescent="0.35"/>
    <row r="128" s="95" customFormat="1" x14ac:dyDescent="0.35"/>
    <row r="129" s="95" customFormat="1" x14ac:dyDescent="0.35"/>
    <row r="130" s="95" customFormat="1" x14ac:dyDescent="0.35"/>
    <row r="131" s="95" customFormat="1" x14ac:dyDescent="0.35"/>
    <row r="132" s="95" customFormat="1" x14ac:dyDescent="0.35"/>
    <row r="133" s="95" customFormat="1" x14ac:dyDescent="0.35"/>
    <row r="134" s="95" customFormat="1" x14ac:dyDescent="0.35"/>
    <row r="135" s="95" customFormat="1" x14ac:dyDescent="0.35"/>
    <row r="136" s="95" customFormat="1" x14ac:dyDescent="0.35"/>
    <row r="137" s="95" customFormat="1" x14ac:dyDescent="0.35"/>
    <row r="138" s="95" customFormat="1" x14ac:dyDescent="0.35"/>
    <row r="139" s="95" customFormat="1" x14ac:dyDescent="0.35"/>
    <row r="140" s="95" customFormat="1" x14ac:dyDescent="0.35"/>
    <row r="141" s="95" customFormat="1" x14ac:dyDescent="0.35"/>
    <row r="142" s="95" customFormat="1" x14ac:dyDescent="0.35"/>
    <row r="143" s="95" customFormat="1" x14ac:dyDescent="0.35"/>
    <row r="144" s="95" customFormat="1" x14ac:dyDescent="0.35"/>
    <row r="145" s="95" customFormat="1" x14ac:dyDescent="0.35"/>
    <row r="146" s="95" customFormat="1" x14ac:dyDescent="0.35"/>
    <row r="147" s="95" customFormat="1" x14ac:dyDescent="0.35"/>
    <row r="148" s="95" customFormat="1" x14ac:dyDescent="0.35"/>
    <row r="149" s="95" customFormat="1" x14ac:dyDescent="0.35"/>
    <row r="150" s="95" customFormat="1" x14ac:dyDescent="0.35"/>
    <row r="151" s="95" customFormat="1" x14ac:dyDescent="0.35"/>
    <row r="152" s="95" customFormat="1" x14ac:dyDescent="0.35"/>
    <row r="153" s="95" customFormat="1" x14ac:dyDescent="0.35"/>
    <row r="154" s="95" customFormat="1" x14ac:dyDescent="0.35"/>
    <row r="155" s="95" customFormat="1" x14ac:dyDescent="0.35"/>
    <row r="156" s="95" customFormat="1" x14ac:dyDescent="0.35"/>
    <row r="157" s="95" customFormat="1" x14ac:dyDescent="0.35"/>
    <row r="158" s="95" customFormat="1" x14ac:dyDescent="0.35"/>
    <row r="159" s="95" customFormat="1" x14ac:dyDescent="0.35"/>
    <row r="160" s="95" customFormat="1" x14ac:dyDescent="0.35"/>
    <row r="161" s="95" customFormat="1" x14ac:dyDescent="0.35"/>
    <row r="162" s="95" customFormat="1" x14ac:dyDescent="0.35"/>
    <row r="163" s="95" customFormat="1" x14ac:dyDescent="0.35"/>
    <row r="164" s="95" customFormat="1" x14ac:dyDescent="0.35"/>
    <row r="165" s="95" customFormat="1" x14ac:dyDescent="0.35"/>
    <row r="166" s="95" customFormat="1" x14ac:dyDescent="0.35"/>
    <row r="167" s="95" customFormat="1" x14ac:dyDescent="0.35"/>
    <row r="168" s="95" customFormat="1" x14ac:dyDescent="0.35"/>
    <row r="169" s="95" customFormat="1" x14ac:dyDescent="0.35"/>
    <row r="170" s="95" customFormat="1" x14ac:dyDescent="0.35"/>
    <row r="171" s="95" customFormat="1" x14ac:dyDescent="0.35"/>
    <row r="172" s="95" customFormat="1" x14ac:dyDescent="0.35"/>
    <row r="173" s="95" customFormat="1" x14ac:dyDescent="0.35"/>
    <row r="174" s="95" customFormat="1" x14ac:dyDescent="0.35"/>
    <row r="175" s="95" customFormat="1" x14ac:dyDescent="0.35"/>
    <row r="176" s="95" customFormat="1" x14ac:dyDescent="0.35"/>
    <row r="177" s="95" customFormat="1" x14ac:dyDescent="0.35"/>
    <row r="178" s="95" customFormat="1" x14ac:dyDescent="0.35"/>
    <row r="179" s="95" customFormat="1" x14ac:dyDescent="0.35"/>
    <row r="180" s="95" customFormat="1" x14ac:dyDescent="0.35"/>
    <row r="181" s="95" customFormat="1" x14ac:dyDescent="0.35"/>
    <row r="182" s="95" customFormat="1" x14ac:dyDescent="0.35"/>
    <row r="183" s="95" customFormat="1" x14ac:dyDescent="0.35"/>
    <row r="184" s="95" customFormat="1" x14ac:dyDescent="0.35"/>
    <row r="185" s="95" customFormat="1" x14ac:dyDescent="0.35"/>
    <row r="186" s="95" customFormat="1" x14ac:dyDescent="0.35"/>
    <row r="187" s="95" customFormat="1" x14ac:dyDescent="0.35"/>
    <row r="188" s="95" customFormat="1" x14ac:dyDescent="0.35"/>
    <row r="189" s="95" customFormat="1" x14ac:dyDescent="0.35"/>
    <row r="190" s="95" customFormat="1" x14ac:dyDescent="0.35"/>
    <row r="191" s="95" customFormat="1" x14ac:dyDescent="0.35"/>
    <row r="192" s="95" customFormat="1" x14ac:dyDescent="0.35"/>
    <row r="193" s="95" customFormat="1" x14ac:dyDescent="0.35"/>
    <row r="194" s="95" customFormat="1" x14ac:dyDescent="0.35"/>
    <row r="195" s="95" customFormat="1" x14ac:dyDescent="0.35"/>
    <row r="196" s="95" customFormat="1" x14ac:dyDescent="0.35"/>
    <row r="197" s="95" customFormat="1" x14ac:dyDescent="0.35"/>
    <row r="198" s="95" customFormat="1" x14ac:dyDescent="0.35"/>
    <row r="199" s="95" customFormat="1" x14ac:dyDescent="0.35"/>
    <row r="200" s="95" customFormat="1" x14ac:dyDescent="0.35"/>
    <row r="201" s="95" customFormat="1" x14ac:dyDescent="0.35"/>
    <row r="202" s="95" customFormat="1" x14ac:dyDescent="0.35"/>
    <row r="203" s="95" customFormat="1" x14ac:dyDescent="0.35"/>
    <row r="204" s="95" customFormat="1" x14ac:dyDescent="0.35"/>
    <row r="205" s="95" customFormat="1" x14ac:dyDescent="0.35"/>
    <row r="206" s="95" customFormat="1" x14ac:dyDescent="0.35"/>
    <row r="207" s="95" customFormat="1" x14ac:dyDescent="0.35"/>
    <row r="208" s="95" customFormat="1" x14ac:dyDescent="0.35"/>
    <row r="209" s="95" customFormat="1" x14ac:dyDescent="0.35"/>
    <row r="210" s="95" customFormat="1" x14ac:dyDescent="0.35"/>
    <row r="211" s="95" customFormat="1" x14ac:dyDescent="0.35"/>
    <row r="212" s="95" customFormat="1" x14ac:dyDescent="0.35"/>
    <row r="213" s="95" customFormat="1" x14ac:dyDescent="0.35"/>
    <row r="214" s="95" customFormat="1" x14ac:dyDescent="0.35"/>
    <row r="215" s="95" customFormat="1" x14ac:dyDescent="0.35"/>
    <row r="216" s="95" customFormat="1" x14ac:dyDescent="0.35"/>
    <row r="217" s="95" customFormat="1" x14ac:dyDescent="0.35"/>
    <row r="218" s="95" customFormat="1" x14ac:dyDescent="0.35"/>
    <row r="219" s="95" customFormat="1" x14ac:dyDescent="0.35"/>
    <row r="220" s="95" customFormat="1" x14ac:dyDescent="0.35"/>
    <row r="221" s="95" customFormat="1" x14ac:dyDescent="0.35"/>
    <row r="222" s="95" customFormat="1" x14ac:dyDescent="0.35"/>
    <row r="223" s="95" customFormat="1" x14ac:dyDescent="0.35"/>
    <row r="224" s="95" customFormat="1" x14ac:dyDescent="0.35"/>
    <row r="225" s="95" customFormat="1" x14ac:dyDescent="0.35"/>
    <row r="226" s="95" customFormat="1" x14ac:dyDescent="0.35"/>
    <row r="227" s="95" customFormat="1" x14ac:dyDescent="0.35"/>
    <row r="228" s="95" customFormat="1" x14ac:dyDescent="0.35"/>
    <row r="229" s="95" customFormat="1" x14ac:dyDescent="0.35"/>
    <row r="230" s="95" customFormat="1" x14ac:dyDescent="0.35"/>
    <row r="231" s="95" customFormat="1" x14ac:dyDescent="0.35"/>
    <row r="232" s="95" customFormat="1" x14ac:dyDescent="0.35"/>
    <row r="233" s="95" customFormat="1" x14ac:dyDescent="0.35"/>
    <row r="234" s="95" customFormat="1" x14ac:dyDescent="0.35"/>
    <row r="235" s="95" customFormat="1" x14ac:dyDescent="0.35"/>
    <row r="236" s="95" customFormat="1" x14ac:dyDescent="0.35"/>
    <row r="237" s="95" customFormat="1" x14ac:dyDescent="0.35"/>
    <row r="238" s="95" customFormat="1" x14ac:dyDescent="0.35"/>
    <row r="239" s="95" customFormat="1" x14ac:dyDescent="0.35"/>
    <row r="240" s="95" customFormat="1" x14ac:dyDescent="0.35"/>
    <row r="241" s="95" customFormat="1" x14ac:dyDescent="0.35"/>
    <row r="242" s="95" customFormat="1" x14ac:dyDescent="0.35"/>
    <row r="243" s="95" customFormat="1" x14ac:dyDescent="0.35"/>
    <row r="244" s="95" customFormat="1" x14ac:dyDescent="0.35"/>
    <row r="245" s="95" customFormat="1" x14ac:dyDescent="0.35"/>
    <row r="246" s="95" customFormat="1" x14ac:dyDescent="0.35"/>
    <row r="247" s="95" customFormat="1" x14ac:dyDescent="0.35"/>
    <row r="248" s="95" customFormat="1" x14ac:dyDescent="0.35"/>
    <row r="249" s="95" customFormat="1" x14ac:dyDescent="0.35"/>
    <row r="250" s="95" customFormat="1" x14ac:dyDescent="0.35"/>
    <row r="251" s="95" customFormat="1" x14ac:dyDescent="0.35"/>
    <row r="252" s="95" customFormat="1" x14ac:dyDescent="0.35"/>
    <row r="253" s="95" customFormat="1" x14ac:dyDescent="0.35"/>
    <row r="254" s="95" customFormat="1" x14ac:dyDescent="0.35"/>
    <row r="255" s="95" customFormat="1" x14ac:dyDescent="0.35"/>
    <row r="256" s="95" customFormat="1" x14ac:dyDescent="0.35"/>
    <row r="257" s="95" customFormat="1" x14ac:dyDescent="0.35"/>
    <row r="258" s="95" customFormat="1" x14ac:dyDescent="0.35"/>
    <row r="259" s="95" customFormat="1" x14ac:dyDescent="0.35"/>
    <row r="260" s="95" customFormat="1" x14ac:dyDescent="0.35"/>
    <row r="261" s="95" customFormat="1" x14ac:dyDescent="0.35"/>
    <row r="262" s="95" customFormat="1" x14ac:dyDescent="0.35"/>
    <row r="263" s="95" customFormat="1" x14ac:dyDescent="0.35"/>
    <row r="264" s="95" customFormat="1" x14ac:dyDescent="0.35"/>
    <row r="265" s="95" customFormat="1" x14ac:dyDescent="0.35"/>
    <row r="266" s="95" customFormat="1" x14ac:dyDescent="0.35"/>
    <row r="267" s="95" customFormat="1" x14ac:dyDescent="0.35"/>
    <row r="268" s="95" customFormat="1" x14ac:dyDescent="0.35"/>
    <row r="269" s="95" customFormat="1" x14ac:dyDescent="0.35"/>
    <row r="270" s="95" customFormat="1" x14ac:dyDescent="0.35"/>
    <row r="271" s="95" customFormat="1" x14ac:dyDescent="0.35"/>
    <row r="272" s="95" customFormat="1" x14ac:dyDescent="0.35"/>
    <row r="273" s="95" customFormat="1" x14ac:dyDescent="0.35"/>
    <row r="274" s="95" customFormat="1" x14ac:dyDescent="0.35"/>
    <row r="275" s="95" customFormat="1" x14ac:dyDescent="0.35"/>
    <row r="276" s="95" customFormat="1" x14ac:dyDescent="0.35"/>
    <row r="277" s="95" customFormat="1" x14ac:dyDescent="0.35"/>
    <row r="278" s="95" customFormat="1" x14ac:dyDescent="0.35"/>
    <row r="279" s="95" customFormat="1" x14ac:dyDescent="0.35"/>
    <row r="280" s="95" customFormat="1" x14ac:dyDescent="0.35"/>
    <row r="281" s="95" customFormat="1" x14ac:dyDescent="0.35"/>
    <row r="282" s="95" customFormat="1" x14ac:dyDescent="0.35"/>
    <row r="283" s="95" customFormat="1" x14ac:dyDescent="0.35"/>
    <row r="284" s="95" customFormat="1" x14ac:dyDescent="0.35"/>
    <row r="285" s="95" customFormat="1" x14ac:dyDescent="0.35"/>
    <row r="286" s="95" customFormat="1" x14ac:dyDescent="0.35"/>
    <row r="287" s="95" customFormat="1" x14ac:dyDescent="0.35"/>
    <row r="288" s="95" customFormat="1" x14ac:dyDescent="0.35"/>
    <row r="289" s="95" customFormat="1" x14ac:dyDescent="0.35"/>
    <row r="290" s="95" customFormat="1" x14ac:dyDescent="0.35"/>
    <row r="291" s="95" customFormat="1" x14ac:dyDescent="0.35"/>
    <row r="292" s="95" customFormat="1" x14ac:dyDescent="0.35"/>
    <row r="293" s="95" customFormat="1" x14ac:dyDescent="0.35"/>
    <row r="294" s="95" customFormat="1" x14ac:dyDescent="0.35"/>
    <row r="295" s="95" customFormat="1" x14ac:dyDescent="0.35"/>
    <row r="296" s="95" customFormat="1" x14ac:dyDescent="0.35"/>
    <row r="297" s="95" customFormat="1" x14ac:dyDescent="0.35"/>
    <row r="298" s="95" customFormat="1" x14ac:dyDescent="0.35"/>
    <row r="299" s="95" customFormat="1" x14ac:dyDescent="0.35"/>
    <row r="300" s="95" customFormat="1" x14ac:dyDescent="0.35"/>
    <row r="301" s="95" customFormat="1" x14ac:dyDescent="0.35"/>
    <row r="302" s="95" customFormat="1" x14ac:dyDescent="0.35"/>
    <row r="303" s="95" customFormat="1" x14ac:dyDescent="0.35"/>
    <row r="304" s="95" customFormat="1" x14ac:dyDescent="0.35"/>
    <row r="305" s="95" customFormat="1" x14ac:dyDescent="0.35"/>
    <row r="306" s="95" customFormat="1" x14ac:dyDescent="0.35"/>
    <row r="307" s="95" customFormat="1" x14ac:dyDescent="0.35"/>
    <row r="308" s="95" customFormat="1" x14ac:dyDescent="0.35"/>
    <row r="309" s="95" customFormat="1" x14ac:dyDescent="0.35"/>
    <row r="310" s="95" customFormat="1" x14ac:dyDescent="0.35"/>
    <row r="311" s="95" customFormat="1" x14ac:dyDescent="0.35"/>
    <row r="312" s="95" customFormat="1" x14ac:dyDescent="0.35"/>
    <row r="313" s="95" customFormat="1" x14ac:dyDescent="0.35"/>
    <row r="314" s="95" customFormat="1" x14ac:dyDescent="0.35"/>
    <row r="315" s="95" customFormat="1" x14ac:dyDescent="0.35"/>
    <row r="316" s="95" customFormat="1" x14ac:dyDescent="0.35"/>
    <row r="317" s="95" customFormat="1" x14ac:dyDescent="0.35"/>
    <row r="318" s="95" customFormat="1" x14ac:dyDescent="0.35"/>
    <row r="319" s="95" customFormat="1" x14ac:dyDescent="0.35"/>
    <row r="320" s="95" customFormat="1" x14ac:dyDescent="0.35"/>
    <row r="321" s="95" customFormat="1" x14ac:dyDescent="0.35"/>
    <row r="322" s="95" customFormat="1" x14ac:dyDescent="0.35"/>
    <row r="323" s="95" customFormat="1" x14ac:dyDescent="0.35"/>
    <row r="324" s="95" customFormat="1" x14ac:dyDescent="0.35"/>
    <row r="325" s="95" customFormat="1" x14ac:dyDescent="0.35"/>
    <row r="326" s="95" customFormat="1" x14ac:dyDescent="0.35"/>
    <row r="327" s="95" customFormat="1" x14ac:dyDescent="0.35"/>
    <row r="328" s="95" customFormat="1" x14ac:dyDescent="0.35"/>
    <row r="329" s="95" customFormat="1" x14ac:dyDescent="0.35"/>
    <row r="330" s="95" customFormat="1" x14ac:dyDescent="0.35"/>
    <row r="331" s="95" customFormat="1" x14ac:dyDescent="0.35"/>
    <row r="332" s="95" customFormat="1" x14ac:dyDescent="0.35"/>
    <row r="333" s="95" customFormat="1" x14ac:dyDescent="0.35"/>
    <row r="334" s="95" customFormat="1" x14ac:dyDescent="0.35"/>
    <row r="335" s="95" customFormat="1" x14ac:dyDescent="0.35"/>
    <row r="336" s="95" customFormat="1" x14ac:dyDescent="0.35"/>
    <row r="337" s="95" customFormat="1" x14ac:dyDescent="0.35"/>
    <row r="338" s="95" customFormat="1" x14ac:dyDescent="0.35"/>
    <row r="339" s="95" customFormat="1" x14ac:dyDescent="0.35"/>
    <row r="340" s="95" customFormat="1" x14ac:dyDescent="0.35"/>
    <row r="341" s="95" customFormat="1" x14ac:dyDescent="0.35"/>
    <row r="342" s="95" customFormat="1" x14ac:dyDescent="0.35"/>
    <row r="343" s="95" customFormat="1" x14ac:dyDescent="0.35"/>
    <row r="344" s="95" customFormat="1" x14ac:dyDescent="0.35"/>
    <row r="345" s="95" customFormat="1" x14ac:dyDescent="0.35"/>
    <row r="346" s="95" customFormat="1" x14ac:dyDescent="0.35"/>
    <row r="347" s="95" customFormat="1" x14ac:dyDescent="0.35"/>
    <row r="348" s="95" customFormat="1" x14ac:dyDescent="0.35"/>
    <row r="349" s="95" customFormat="1" x14ac:dyDescent="0.35"/>
    <row r="350" s="95" customFormat="1" x14ac:dyDescent="0.35"/>
    <row r="351" s="95" customFormat="1" x14ac:dyDescent="0.35"/>
    <row r="352" s="95" customFormat="1" x14ac:dyDescent="0.35"/>
    <row r="353" s="95" customFormat="1" x14ac:dyDescent="0.35"/>
    <row r="354" s="95" customFormat="1" x14ac:dyDescent="0.35"/>
    <row r="355" s="95" customFormat="1" x14ac:dyDescent="0.35"/>
    <row r="356" s="95" customFormat="1" x14ac:dyDescent="0.35"/>
    <row r="357" s="95" customFormat="1" x14ac:dyDescent="0.35"/>
    <row r="358" s="95" customFormat="1" x14ac:dyDescent="0.35"/>
    <row r="359" s="95" customFormat="1" x14ac:dyDescent="0.35"/>
    <row r="360" s="95" customFormat="1" x14ac:dyDescent="0.35"/>
    <row r="361" s="95" customFormat="1" x14ac:dyDescent="0.35"/>
    <row r="362" s="95" customFormat="1" x14ac:dyDescent="0.35"/>
    <row r="363" s="95" customFormat="1" x14ac:dyDescent="0.35"/>
    <row r="364" s="95" customFormat="1" x14ac:dyDescent="0.35"/>
    <row r="365" s="95" customFormat="1" x14ac:dyDescent="0.35"/>
    <row r="366" s="95" customFormat="1" x14ac:dyDescent="0.35"/>
    <row r="367" s="95" customFormat="1" x14ac:dyDescent="0.35"/>
    <row r="368" s="95" customFormat="1" x14ac:dyDescent="0.35"/>
    <row r="369" s="95" customFormat="1" x14ac:dyDescent="0.35"/>
    <row r="370" s="95" customFormat="1" x14ac:dyDescent="0.35"/>
    <row r="371" s="95" customFormat="1" x14ac:dyDescent="0.35"/>
    <row r="372" s="95" customFormat="1" x14ac:dyDescent="0.35"/>
    <row r="373" s="95" customFormat="1" x14ac:dyDescent="0.35"/>
    <row r="374" s="95" customFormat="1" x14ac:dyDescent="0.35"/>
    <row r="375" s="95" customFormat="1" x14ac:dyDescent="0.35"/>
    <row r="376" s="95" customFormat="1" x14ac:dyDescent="0.35"/>
    <row r="377" s="95" customFormat="1" x14ac:dyDescent="0.35"/>
    <row r="378" s="95" customFormat="1" x14ac:dyDescent="0.35"/>
    <row r="379" s="95" customFormat="1" x14ac:dyDescent="0.35"/>
    <row r="380" s="95" customFormat="1" x14ac:dyDescent="0.35"/>
    <row r="381" s="95" customFormat="1" x14ac:dyDescent="0.35"/>
    <row r="382" s="95" customFormat="1" x14ac:dyDescent="0.35"/>
    <row r="383" s="95" customFormat="1" x14ac:dyDescent="0.35"/>
    <row r="384" s="95" customFormat="1" x14ac:dyDescent="0.35"/>
    <row r="385" s="95" customFormat="1" x14ac:dyDescent="0.35"/>
    <row r="386" s="95" customFormat="1" x14ac:dyDescent="0.35"/>
    <row r="387" s="95" customFormat="1" x14ac:dyDescent="0.35"/>
    <row r="388" s="95" customFormat="1" x14ac:dyDescent="0.35"/>
    <row r="389" s="95" customFormat="1" x14ac:dyDescent="0.35"/>
    <row r="390" s="95" customFormat="1" x14ac:dyDescent="0.35"/>
    <row r="391" s="95" customFormat="1" x14ac:dyDescent="0.35"/>
    <row r="392" s="95" customFormat="1" x14ac:dyDescent="0.35"/>
    <row r="393" s="95" customFormat="1" x14ac:dyDescent="0.35"/>
    <row r="394" s="95" customFormat="1" x14ac:dyDescent="0.35"/>
    <row r="395" s="95" customFormat="1" x14ac:dyDescent="0.35"/>
    <row r="396" s="95" customFormat="1" x14ac:dyDescent="0.35"/>
    <row r="397" s="95" customFormat="1" x14ac:dyDescent="0.35"/>
    <row r="398" s="95" customFormat="1" x14ac:dyDescent="0.35"/>
    <row r="399" s="95" customFormat="1" x14ac:dyDescent="0.35"/>
    <row r="400" s="95" customFormat="1" x14ac:dyDescent="0.35"/>
    <row r="401" s="95" customFormat="1" x14ac:dyDescent="0.35"/>
    <row r="402" s="95" customFormat="1" x14ac:dyDescent="0.35"/>
    <row r="403" s="95" customFormat="1" x14ac:dyDescent="0.35"/>
    <row r="404" s="95" customFormat="1" x14ac:dyDescent="0.35"/>
    <row r="405" s="95" customFormat="1" x14ac:dyDescent="0.35"/>
    <row r="406" s="95" customFormat="1" x14ac:dyDescent="0.35"/>
    <row r="407" s="95" customFormat="1" x14ac:dyDescent="0.35"/>
    <row r="408" s="95" customFormat="1" x14ac:dyDescent="0.35"/>
    <row r="409" s="95" customFormat="1" x14ac:dyDescent="0.35"/>
    <row r="410" s="95" customFormat="1" x14ac:dyDescent="0.35"/>
    <row r="411" s="95" customFormat="1" x14ac:dyDescent="0.35"/>
    <row r="412" s="95" customFormat="1" x14ac:dyDescent="0.35"/>
    <row r="413" s="95" customFormat="1" x14ac:dyDescent="0.35"/>
    <row r="414" s="95" customFormat="1" x14ac:dyDescent="0.35"/>
    <row r="415" s="95" customFormat="1" x14ac:dyDescent="0.35"/>
    <row r="416" s="95" customFormat="1" x14ac:dyDescent="0.35"/>
    <row r="417" s="95" customFormat="1" x14ac:dyDescent="0.35"/>
    <row r="418" s="95" customFormat="1" x14ac:dyDescent="0.35"/>
    <row r="419" s="95" customFormat="1" x14ac:dyDescent="0.35"/>
    <row r="420" s="95" customFormat="1" x14ac:dyDescent="0.35"/>
    <row r="421" s="95" customFormat="1" x14ac:dyDescent="0.35"/>
    <row r="422" s="95" customFormat="1" x14ac:dyDescent="0.35"/>
    <row r="423" s="95" customFormat="1" x14ac:dyDescent="0.35"/>
    <row r="424" s="95" customFormat="1" x14ac:dyDescent="0.35"/>
    <row r="425" s="95" customFormat="1" x14ac:dyDescent="0.35"/>
    <row r="426" s="95" customFormat="1" x14ac:dyDescent="0.35"/>
    <row r="427" s="95" customFormat="1" x14ac:dyDescent="0.35"/>
    <row r="428" s="95" customFormat="1" x14ac:dyDescent="0.35"/>
    <row r="429" s="95" customFormat="1" x14ac:dyDescent="0.35"/>
    <row r="430" s="95" customFormat="1" x14ac:dyDescent="0.35"/>
    <row r="431" s="95" customFormat="1" x14ac:dyDescent="0.35"/>
    <row r="432" s="95" customFormat="1" x14ac:dyDescent="0.35"/>
    <row r="433" s="95" customFormat="1" x14ac:dyDescent="0.35"/>
    <row r="434" s="95" customFormat="1" x14ac:dyDescent="0.35"/>
    <row r="435" s="95" customFormat="1" x14ac:dyDescent="0.35"/>
    <row r="436" s="95" customFormat="1" x14ac:dyDescent="0.35"/>
    <row r="437" s="95" customFormat="1" x14ac:dyDescent="0.35"/>
    <row r="438" s="95" customFormat="1" x14ac:dyDescent="0.35"/>
    <row r="439" s="95" customFormat="1" x14ac:dyDescent="0.35"/>
    <row r="440" s="95" customFormat="1" x14ac:dyDescent="0.35"/>
    <row r="441" s="95" customFormat="1" x14ac:dyDescent="0.35"/>
    <row r="442" s="95" customFormat="1" x14ac:dyDescent="0.35"/>
    <row r="443" s="95" customFormat="1" x14ac:dyDescent="0.35"/>
    <row r="444" s="95" customFormat="1" x14ac:dyDescent="0.35"/>
    <row r="445" s="95" customFormat="1" x14ac:dyDescent="0.35"/>
    <row r="446" s="95" customFormat="1" x14ac:dyDescent="0.35"/>
    <row r="447" s="95" customFormat="1" x14ac:dyDescent="0.35"/>
    <row r="448" s="95" customFormat="1" x14ac:dyDescent="0.35"/>
    <row r="449" s="95" customFormat="1" x14ac:dyDescent="0.35"/>
    <row r="450" s="95" customFormat="1" x14ac:dyDescent="0.35"/>
    <row r="451" s="95" customFormat="1" x14ac:dyDescent="0.35"/>
    <row r="452" s="95" customFormat="1" x14ac:dyDescent="0.35"/>
    <row r="453" s="95" customFormat="1" x14ac:dyDescent="0.35"/>
    <row r="454" s="95" customFormat="1" x14ac:dyDescent="0.35"/>
  </sheetData>
  <dataValidations count="11">
    <dataValidation allowBlank="1" showInputMessage="1" showErrorMessage="1" prompt="Insert tester name and organization" sqref="C23" xr:uid="{00000000-0002-0000-0000-000000000000}"/>
    <dataValidation allowBlank="1" showInputMessage="1" showErrorMessage="1" prompt="Insert complete agency name" sqref="C17" xr:uid="{00000000-0002-0000-0000-000001000000}"/>
    <dataValidation allowBlank="1" showInputMessage="1" showErrorMessage="1" prompt="Insert complete agency code" sqref="C18" xr:uid="{00000000-0002-0000-0000-000002000000}"/>
    <dataValidation allowBlank="1" showInputMessage="1" showErrorMessage="1" prompt="Insert city, state and address or building number" sqref="C19" xr:uid="{00000000-0002-0000-0000-000003000000}"/>
    <dataValidation allowBlank="1" showInputMessage="1" showErrorMessage="1" prompt="Insert date testing occurred" sqref="C20" xr:uid="{00000000-0002-0000-0000-000004000000}"/>
    <dataValidation allowBlank="1" showInputMessage="1" showErrorMessage="1" prompt="Insert date of closing conference" sqref="C21" xr:uid="{00000000-0002-0000-0000-000005000000}"/>
    <dataValidation allowBlank="1" showInputMessage="1" showErrorMessage="1" prompt="Insert agency code(s) for all shared agencies" sqref="C22" xr:uid="{00000000-0002-0000-0000-000006000000}"/>
    <dataValidation allowBlank="1" showInputMessage="1" showErrorMessage="1" prompt="Insert device/host name" sqref="C24" xr:uid="{00000000-0002-0000-0000-000007000000}"/>
    <dataValidation allowBlank="1" showInputMessage="1" showErrorMessage="1" prompt="Insert operating system version (major and minor release/version)" sqref="C25" xr:uid="{00000000-0002-0000-0000-000008000000}"/>
    <dataValidation type="list" allowBlank="1" showInputMessage="1" showErrorMessage="1" prompt="Select logical network location of device" sqref="C26" xr:uid="{00000000-0002-0000-0000-000009000000}">
      <formula1>$A$47:$A$49</formula1>
    </dataValidation>
    <dataValidation allowBlank="1" showInputMessage="1" showErrorMessage="1" prompt="Insert device function" sqref="C27" xr:uid="{00000000-0002-0000-0000-00000A000000}"/>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B37"/>
  <sheetViews>
    <sheetView zoomScale="90" zoomScaleNormal="90" workbookViewId="0">
      <selection activeCell="V28" sqref="V28"/>
    </sheetView>
  </sheetViews>
  <sheetFormatPr defaultColWidth="9.1796875" defaultRowHeight="14.5" x14ac:dyDescent="0.35"/>
  <cols>
    <col min="1" max="1" width="22.81640625" style="94" customWidth="1"/>
    <col min="2" max="2" width="11" style="94" customWidth="1"/>
    <col min="3" max="3" width="10.7265625" style="94" bestFit="1" customWidth="1"/>
    <col min="4" max="4" width="12.1796875" style="94" customWidth="1"/>
    <col min="5" max="5" width="11" style="94" customWidth="1"/>
    <col min="6" max="6" width="13" style="94" customWidth="1"/>
    <col min="7" max="7" width="11" style="94" customWidth="1"/>
    <col min="8" max="8" width="8.7265625" style="112" hidden="1" customWidth="1"/>
    <col min="9" max="9" width="6.7265625" style="112" hidden="1" customWidth="1"/>
    <col min="10" max="12" width="9.1796875" style="94"/>
    <col min="13" max="15" width="11.54296875" style="94" customWidth="1"/>
    <col min="16" max="16" width="5.453125" style="94" customWidth="1"/>
    <col min="17" max="18" width="9.1796875" style="94"/>
    <col min="19" max="19" width="5.453125" style="94" customWidth="1"/>
    <col min="20" max="20" width="5.81640625" style="94" customWidth="1"/>
    <col min="21" max="21" width="13.54296875" style="94" customWidth="1"/>
    <col min="22" max="22" width="11.1796875" style="94" customWidth="1"/>
    <col min="23" max="25" width="9.1796875" style="94"/>
    <col min="26" max="26" width="9.453125" style="94" customWidth="1"/>
    <col min="27" max="27" width="0" style="94" hidden="1" customWidth="1"/>
    <col min="28" max="16384" width="9.1796875" style="94"/>
  </cols>
  <sheetData>
    <row r="1" spans="1:28" x14ac:dyDescent="0.35">
      <c r="A1" s="104" t="s">
        <v>34</v>
      </c>
      <c r="B1" s="104"/>
      <c r="C1" s="104"/>
      <c r="D1" s="104"/>
      <c r="E1" s="104"/>
      <c r="F1" s="104"/>
      <c r="G1" s="104"/>
      <c r="H1" s="104"/>
      <c r="I1" s="104"/>
      <c r="J1" s="104"/>
      <c r="K1" s="104"/>
      <c r="L1" s="104"/>
      <c r="M1" s="104"/>
      <c r="N1" s="104"/>
      <c r="O1" s="104"/>
      <c r="P1" s="108"/>
      <c r="U1" s="95"/>
      <c r="V1" s="95"/>
      <c r="W1" s="95"/>
      <c r="X1" s="95"/>
      <c r="Y1" s="95"/>
      <c r="Z1" s="95"/>
    </row>
    <row r="2" spans="1:28" x14ac:dyDescent="0.35">
      <c r="A2" s="105" t="s">
        <v>35</v>
      </c>
      <c r="B2" s="106"/>
      <c r="C2" s="106"/>
      <c r="D2" s="106"/>
      <c r="E2" s="106"/>
      <c r="F2" s="106"/>
      <c r="G2" s="106"/>
      <c r="H2" s="106"/>
      <c r="I2" s="106"/>
      <c r="J2" s="106"/>
      <c r="K2" s="106"/>
      <c r="L2" s="106"/>
      <c r="M2" s="106"/>
      <c r="N2" s="106"/>
      <c r="O2" s="106"/>
      <c r="P2" s="107"/>
      <c r="U2" s="95"/>
      <c r="V2" s="95"/>
      <c r="W2" s="95"/>
      <c r="X2" s="95"/>
      <c r="Y2" s="95"/>
      <c r="Z2" s="95"/>
      <c r="AA2" s="96" t="s">
        <v>36</v>
      </c>
    </row>
    <row r="3" spans="1:28" ht="12.75" customHeight="1" x14ac:dyDescent="0.35">
      <c r="A3" s="97" t="s">
        <v>37</v>
      </c>
      <c r="B3" s="98"/>
      <c r="C3" s="98"/>
      <c r="D3" s="98"/>
      <c r="E3" s="98"/>
      <c r="F3" s="98"/>
      <c r="G3" s="98"/>
      <c r="H3" s="98"/>
      <c r="I3" s="98"/>
      <c r="J3" s="98"/>
      <c r="K3" s="98"/>
      <c r="L3" s="98"/>
      <c r="M3" s="98"/>
      <c r="N3" s="98"/>
      <c r="O3" s="98"/>
      <c r="P3" s="99"/>
      <c r="U3" s="95"/>
      <c r="V3" s="95"/>
      <c r="W3" s="95"/>
      <c r="X3" s="95"/>
      <c r="Y3" s="95"/>
      <c r="Z3" s="95"/>
      <c r="AA3" s="100" t="e">
        <f>(X3/(V3-Y3))*(SUM($V$3:$V$6)-SUM($Y$3:$Y$6))*Z3</f>
        <v>#DIV/0!</v>
      </c>
    </row>
    <row r="4" spans="1:28" x14ac:dyDescent="0.35">
      <c r="A4" s="97"/>
      <c r="B4" s="98"/>
      <c r="C4" s="98"/>
      <c r="D4" s="98"/>
      <c r="E4" s="98"/>
      <c r="F4" s="98"/>
      <c r="G4" s="98"/>
      <c r="H4" s="98"/>
      <c r="I4" s="98"/>
      <c r="J4" s="98"/>
      <c r="K4" s="98"/>
      <c r="L4" s="98"/>
      <c r="M4" s="98"/>
      <c r="N4" s="98"/>
      <c r="O4" s="98"/>
      <c r="P4" s="99"/>
      <c r="U4" s="95"/>
      <c r="V4" s="95"/>
      <c r="W4" s="95"/>
      <c r="X4" s="95"/>
      <c r="Y4" s="95"/>
      <c r="Z4" s="95"/>
      <c r="AA4" s="100" t="e">
        <f>(X4/(V4-Y4))*(SUM($V$3:$V$6)-SUM($Y$3:$Y$6))*Z4</f>
        <v>#DIV/0!</v>
      </c>
    </row>
    <row r="5" spans="1:28" x14ac:dyDescent="0.35">
      <c r="A5" s="97" t="s">
        <v>38</v>
      </c>
      <c r="B5" s="98"/>
      <c r="C5" s="98"/>
      <c r="D5" s="98"/>
      <c r="E5" s="98"/>
      <c r="F5" s="98"/>
      <c r="G5" s="98"/>
      <c r="H5" s="98"/>
      <c r="I5" s="98"/>
      <c r="J5" s="98"/>
      <c r="K5" s="98"/>
      <c r="L5" s="98"/>
      <c r="M5" s="98"/>
      <c r="N5" s="98"/>
      <c r="O5" s="98"/>
      <c r="P5" s="99"/>
      <c r="U5" s="95"/>
      <c r="V5" s="95"/>
      <c r="W5" s="95"/>
      <c r="X5" s="95"/>
      <c r="Y5" s="95"/>
      <c r="Z5" s="95"/>
      <c r="AA5" s="100" t="e">
        <f>(X5/(V5-Y5))*(SUM($V$3:$V$6)-SUM($Y$3:$Y$6))*Z5</f>
        <v>#DIV/0!</v>
      </c>
    </row>
    <row r="6" spans="1:28" x14ac:dyDescent="0.35">
      <c r="A6" s="97" t="s">
        <v>39</v>
      </c>
      <c r="B6" s="98"/>
      <c r="C6" s="98"/>
      <c r="D6" s="98"/>
      <c r="E6" s="98"/>
      <c r="F6" s="98"/>
      <c r="G6" s="98"/>
      <c r="H6" s="98"/>
      <c r="I6" s="98"/>
      <c r="J6" s="98"/>
      <c r="K6" s="98"/>
      <c r="L6" s="98"/>
      <c r="M6" s="98"/>
      <c r="N6" s="98"/>
      <c r="O6" s="98"/>
      <c r="P6" s="99"/>
      <c r="U6" s="95"/>
      <c r="V6" s="95"/>
      <c r="W6" s="95"/>
      <c r="X6" s="95"/>
      <c r="Y6" s="95"/>
      <c r="Z6" s="95"/>
      <c r="AA6" s="100" t="e">
        <f>(X6/(V6-Y6))*(SUM($V$3:$V$6)-SUM($Y$3:$Y$6))*Z6</f>
        <v>#DIV/0!</v>
      </c>
    </row>
    <row r="7" spans="1:28" x14ac:dyDescent="0.35">
      <c r="A7" s="101"/>
      <c r="B7" s="102"/>
      <c r="C7" s="102"/>
      <c r="D7" s="102"/>
      <c r="E7" s="102"/>
      <c r="F7" s="102"/>
      <c r="G7" s="102"/>
      <c r="H7" s="102"/>
      <c r="I7" s="102"/>
      <c r="J7" s="102"/>
      <c r="K7" s="102"/>
      <c r="L7" s="102"/>
      <c r="M7" s="102"/>
      <c r="N7" s="102"/>
      <c r="O7" s="102"/>
      <c r="P7" s="103"/>
      <c r="U7" s="95"/>
      <c r="V7" s="95"/>
      <c r="W7" s="95"/>
      <c r="X7" s="95"/>
      <c r="Y7" s="95"/>
      <c r="Z7" s="95"/>
    </row>
    <row r="8" spans="1:28" ht="12.75" customHeight="1" x14ac:dyDescent="0.35">
      <c r="A8" s="109"/>
      <c r="B8" s="110"/>
      <c r="C8" s="110"/>
      <c r="D8" s="110"/>
      <c r="E8" s="110"/>
      <c r="F8" s="110"/>
      <c r="G8" s="110"/>
      <c r="H8" s="220"/>
      <c r="I8" s="220"/>
      <c r="J8" s="110"/>
      <c r="K8" s="110"/>
      <c r="L8" s="110"/>
      <c r="M8" s="110"/>
      <c r="N8" s="110"/>
      <c r="O8" s="110"/>
      <c r="P8" s="111"/>
      <c r="Q8" s="112"/>
      <c r="R8" s="95"/>
      <c r="S8" s="95"/>
      <c r="T8" s="95"/>
      <c r="U8" s="95"/>
      <c r="V8" s="95"/>
      <c r="W8" s="95"/>
      <c r="X8" s="95"/>
      <c r="Y8" s="95"/>
      <c r="Z8" s="95"/>
      <c r="AA8" s="95"/>
      <c r="AB8" s="95"/>
    </row>
    <row r="9" spans="1:28" x14ac:dyDescent="0.35">
      <c r="A9" s="113"/>
      <c r="B9" s="114" t="s">
        <v>2336</v>
      </c>
      <c r="C9" s="115"/>
      <c r="D9" s="115"/>
      <c r="E9" s="115"/>
      <c r="F9" s="115"/>
      <c r="G9" s="116"/>
      <c r="P9" s="117"/>
      <c r="Q9" s="112"/>
      <c r="R9" s="95"/>
      <c r="S9" s="95"/>
      <c r="T9" s="95"/>
      <c r="U9" s="95"/>
      <c r="V9" s="95"/>
      <c r="W9" s="95"/>
      <c r="X9" s="95"/>
      <c r="Y9" s="95"/>
      <c r="Z9" s="95"/>
      <c r="AA9" s="95"/>
      <c r="AB9" s="95"/>
    </row>
    <row r="10" spans="1:28" x14ac:dyDescent="0.35">
      <c r="A10" s="113"/>
      <c r="B10" s="118" t="s">
        <v>40</v>
      </c>
      <c r="C10" s="119"/>
      <c r="D10" s="119"/>
      <c r="E10" s="119"/>
      <c r="F10" s="119"/>
      <c r="G10" s="120"/>
      <c r="P10" s="117"/>
      <c r="Q10" s="112"/>
      <c r="R10" s="95"/>
      <c r="S10" s="95"/>
      <c r="T10" s="95"/>
      <c r="U10" s="95"/>
      <c r="V10" s="95"/>
      <c r="W10" s="95"/>
      <c r="X10" s="95"/>
      <c r="Y10" s="95"/>
      <c r="Z10" s="95"/>
      <c r="AA10" s="95"/>
      <c r="AB10" s="95"/>
    </row>
    <row r="11" spans="1:28" x14ac:dyDescent="0.35">
      <c r="A11" s="121" t="s">
        <v>41</v>
      </c>
      <c r="B11" s="122" t="s">
        <v>42</v>
      </c>
      <c r="C11" s="123"/>
      <c r="D11" s="124"/>
      <c r="E11" s="124"/>
      <c r="F11" s="124"/>
      <c r="G11" s="125"/>
      <c r="K11" s="126" t="s">
        <v>43</v>
      </c>
      <c r="L11" s="127"/>
      <c r="M11" s="127"/>
      <c r="N11" s="127"/>
      <c r="O11" s="128"/>
      <c r="P11" s="117"/>
      <c r="Q11" s="112"/>
      <c r="R11" s="95"/>
      <c r="S11" s="95"/>
      <c r="T11" s="95"/>
      <c r="U11" s="95"/>
      <c r="V11" s="95"/>
      <c r="W11" s="95"/>
      <c r="X11" s="95"/>
      <c r="Y11" s="95"/>
      <c r="Z11" s="95"/>
      <c r="AA11" s="95"/>
      <c r="AB11" s="95"/>
    </row>
    <row r="12" spans="1:28" ht="39" x14ac:dyDescent="0.35">
      <c r="A12" s="129" t="s">
        <v>44</v>
      </c>
      <c r="B12" s="130" t="s">
        <v>45</v>
      </c>
      <c r="C12" s="131" t="s">
        <v>46</v>
      </c>
      <c r="D12" s="131" t="s">
        <v>47</v>
      </c>
      <c r="E12" s="131" t="s">
        <v>48</v>
      </c>
      <c r="F12" s="131" t="s">
        <v>49</v>
      </c>
      <c r="G12" s="132" t="s">
        <v>50</v>
      </c>
      <c r="K12" s="133" t="s">
        <v>51</v>
      </c>
      <c r="L12" s="35"/>
      <c r="M12" s="134" t="s">
        <v>52</v>
      </c>
      <c r="N12" s="134" t="s">
        <v>53</v>
      </c>
      <c r="O12" s="135" t="s">
        <v>54</v>
      </c>
      <c r="P12" s="117"/>
      <c r="Q12" s="112"/>
      <c r="R12" s="95"/>
      <c r="S12" s="95"/>
      <c r="T12" s="95"/>
      <c r="U12" s="95"/>
      <c r="V12" s="95"/>
      <c r="W12" s="95"/>
      <c r="X12" s="95"/>
      <c r="Y12" s="95"/>
      <c r="Z12" s="95"/>
      <c r="AA12" s="95"/>
      <c r="AB12" s="95"/>
    </row>
    <row r="13" spans="1:28" ht="12.75" customHeight="1" x14ac:dyDescent="0.35">
      <c r="A13" s="121"/>
      <c r="B13" s="204">
        <f>COUNTIF('Gen Test Cases'!I3:I315,"Pass")+COUNTIF('AIX7 Test Cases'!J3:J310,"Pass")</f>
        <v>0</v>
      </c>
      <c r="C13" s="205">
        <f>COUNTIF('Gen Test Cases'!I3:I315,"Fail")+COUNTIF('AIX7 Test Cases'!J3:J310,"Fail")</f>
        <v>0</v>
      </c>
      <c r="D13" s="203">
        <f>COUNTIF('Gen Test Cases'!I3:I315,"Info")+COUNTIF('AIX7 Test Cases'!J3:J310,"Info")</f>
        <v>0</v>
      </c>
      <c r="E13" s="205">
        <f>COUNTIF('Gen Test Cases'!I3:I315,"N/A")+COUNTIF('AIX7 Test Cases'!J3:J310,"N/A")</f>
        <v>0</v>
      </c>
      <c r="F13" s="204">
        <f>B13+C13</f>
        <v>0</v>
      </c>
      <c r="G13" s="212">
        <f>D25/100</f>
        <v>0</v>
      </c>
      <c r="K13" s="137" t="s">
        <v>55</v>
      </c>
      <c r="L13" s="138"/>
      <c r="M13" s="139">
        <f>COUNTA('Gen Test Cases'!I3:I315)+COUNTA('AIX7 Test Cases'!J3:J310)</f>
        <v>0</v>
      </c>
      <c r="N13" s="139">
        <f>O13-M13</f>
        <v>107</v>
      </c>
      <c r="O13" s="140">
        <f>COUNTA('Gen Test Cases'!A3:A315)+COUNTA('AIX7 Test Cases'!A3:A310)</f>
        <v>107</v>
      </c>
      <c r="P13" s="117"/>
      <c r="Q13" s="112"/>
      <c r="R13" s="95"/>
      <c r="S13" s="95"/>
      <c r="T13" s="95"/>
      <c r="U13" s="95"/>
      <c r="V13" s="95"/>
      <c r="W13" s="95"/>
      <c r="X13" s="95"/>
      <c r="Y13" s="95"/>
      <c r="Z13" s="95"/>
      <c r="AA13" s="95"/>
      <c r="AB13" s="95"/>
    </row>
    <row r="14" spans="1:28" ht="12.75" customHeight="1" x14ac:dyDescent="0.35">
      <c r="A14" s="121"/>
      <c r="B14" s="141"/>
      <c r="K14" s="142"/>
      <c r="L14" s="142"/>
      <c r="M14" s="142"/>
      <c r="N14" s="142"/>
      <c r="O14" s="142"/>
      <c r="P14" s="117"/>
      <c r="Q14" s="112"/>
      <c r="R14" s="95"/>
      <c r="S14" s="95"/>
      <c r="T14" s="95"/>
      <c r="U14" s="95"/>
      <c r="V14" s="95"/>
      <c r="W14" s="95"/>
      <c r="X14" s="95"/>
      <c r="Y14" s="95"/>
      <c r="Z14" s="95"/>
      <c r="AA14" s="95"/>
      <c r="AB14" s="95"/>
    </row>
    <row r="15" spans="1:28" x14ac:dyDescent="0.35">
      <c r="A15" s="121"/>
      <c r="B15" s="90" t="s">
        <v>56</v>
      </c>
      <c r="C15" s="91"/>
      <c r="D15" s="91"/>
      <c r="E15" s="91"/>
      <c r="F15" s="91"/>
      <c r="G15" s="143"/>
      <c r="K15" s="142"/>
      <c r="L15" s="142"/>
      <c r="M15" s="142"/>
      <c r="N15" s="142"/>
      <c r="O15" s="142"/>
      <c r="P15" s="117"/>
      <c r="Q15" s="112"/>
      <c r="R15" s="95"/>
      <c r="S15" s="95"/>
      <c r="T15" s="95"/>
      <c r="U15" s="95"/>
      <c r="V15" s="95"/>
      <c r="W15" s="95"/>
      <c r="X15" s="95"/>
      <c r="Y15" s="95"/>
      <c r="Z15" s="95"/>
      <c r="AA15" s="95"/>
      <c r="AB15" s="95"/>
    </row>
    <row r="16" spans="1:28" x14ac:dyDescent="0.35">
      <c r="A16" s="144"/>
      <c r="B16" s="145" t="s">
        <v>57</v>
      </c>
      <c r="C16" s="145" t="s">
        <v>58</v>
      </c>
      <c r="D16" s="145" t="s">
        <v>59</v>
      </c>
      <c r="E16" s="145" t="s">
        <v>60</v>
      </c>
      <c r="F16" s="145" t="s">
        <v>48</v>
      </c>
      <c r="G16" s="145" t="s">
        <v>61</v>
      </c>
      <c r="H16" s="146" t="s">
        <v>62</v>
      </c>
      <c r="I16" s="146" t="s">
        <v>63</v>
      </c>
      <c r="K16" s="147"/>
      <c r="L16" s="147"/>
      <c r="M16" s="147"/>
      <c r="N16" s="147"/>
      <c r="O16" s="147"/>
      <c r="P16" s="117"/>
      <c r="Q16" s="112"/>
      <c r="R16" s="95"/>
      <c r="S16" s="95"/>
      <c r="T16" s="95"/>
      <c r="U16" s="95"/>
      <c r="V16" s="95"/>
      <c r="W16" s="95"/>
      <c r="X16" s="95"/>
      <c r="Y16" s="95"/>
      <c r="Z16" s="95"/>
      <c r="AA16" s="95"/>
      <c r="AB16" s="95"/>
    </row>
    <row r="17" spans="1:28" ht="13.5" customHeight="1" x14ac:dyDescent="0.35">
      <c r="A17" s="144"/>
      <c r="B17" s="148">
        <v>8</v>
      </c>
      <c r="C17" s="165">
        <f>COUNTIF('Gen Test Cases'!AA:AA,B17)+COUNTIF('AIX7 Test Cases'!AA:AA,B17)</f>
        <v>0</v>
      </c>
      <c r="D17" s="136">
        <f>COUNTIFS('Gen Test Cases'!AA:AA,B17,'Gen Test Cases'!I:I,$D$16)+COUNTIFS('AIX7 Test Cases'!AA:AA,B17,'AIX7 Test Cases'!J:J,$D$16)</f>
        <v>0</v>
      </c>
      <c r="E17" s="136">
        <f>COUNTIFS('Gen Test Cases'!AA:AA,B17,'Gen Test Cases'!I:I,$E$16)+COUNTIFS('AIX7 Test Cases'!AA:AA,B17,'AIX7 Test Cases'!J:J,$E$16)</f>
        <v>0</v>
      </c>
      <c r="F17" s="136">
        <f>COUNTIFS('Gen Test Cases'!AA:AA,B17,'Gen Test Cases'!I:I,$F$16)+COUNTIFS('AIX7 Test Cases'!AA:AA,B17,'AIX7 Test Cases'!J:J,$F$16)</f>
        <v>0</v>
      </c>
      <c r="G17" s="202">
        <v>1500</v>
      </c>
      <c r="H17" s="112">
        <f>(C17-F17)*(G17)</f>
        <v>0</v>
      </c>
      <c r="I17" s="112">
        <f>D17*G17</f>
        <v>0</v>
      </c>
      <c r="J17" s="206">
        <f>D13+N13</f>
        <v>107</v>
      </c>
      <c r="K17" s="207" t="str">
        <f>"WARNING: THERE IS AT LEAST ONE TEST CASE WITH"</f>
        <v>WARNING: THERE IS AT LEAST ONE TEST CASE WITH</v>
      </c>
      <c r="P17" s="117"/>
      <c r="Q17" s="112"/>
      <c r="R17" s="95"/>
      <c r="S17" s="95"/>
      <c r="T17" s="95"/>
      <c r="U17" s="95"/>
      <c r="V17" s="95"/>
      <c r="W17" s="95"/>
      <c r="X17" s="95"/>
      <c r="Y17" s="95"/>
      <c r="Z17" s="95"/>
      <c r="AA17" s="95"/>
      <c r="AB17" s="95"/>
    </row>
    <row r="18" spans="1:28" ht="13.5" customHeight="1" x14ac:dyDescent="0.35">
      <c r="A18" s="144"/>
      <c r="B18" s="148">
        <v>7</v>
      </c>
      <c r="C18" s="165">
        <f>COUNTIF('Gen Test Cases'!AA:AA,B18)+COUNTIF('AIX7 Test Cases'!AA:AA,B18)</f>
        <v>4</v>
      </c>
      <c r="D18" s="136">
        <f>COUNTIFS('Gen Test Cases'!AA:AA,B18,'Gen Test Cases'!I:I,$D$16)+COUNTIFS('AIX7 Test Cases'!AA:AA,B18,'AIX7 Test Cases'!J:J,$D$16)</f>
        <v>0</v>
      </c>
      <c r="E18" s="136">
        <f>COUNTIFS('Gen Test Cases'!AA:AA,B18,'Gen Test Cases'!I:I,$E$16)+COUNTIFS('AIX7 Test Cases'!AA:AA,B18,'AIX7 Test Cases'!J:J,$E$16)</f>
        <v>0</v>
      </c>
      <c r="F18" s="136">
        <f>COUNTIFS('Gen Test Cases'!AA:AA,B18,'Gen Test Cases'!I:I,$F$16)+COUNTIFS('AIX7 Test Cases'!AA:AA,B18,'AIX7 Test Cases'!J:J,$F$16)</f>
        <v>0</v>
      </c>
      <c r="G18" s="202">
        <v>750</v>
      </c>
      <c r="H18" s="112">
        <f t="shared" ref="H18:H24" si="0">(C18-F18)*(G18)</f>
        <v>3000</v>
      </c>
      <c r="I18" s="112">
        <f t="shared" ref="I18:I24" si="1">D18*G18</f>
        <v>0</v>
      </c>
      <c r="K18" s="207" t="str">
        <f>"AN 'INFO' OR BLANK STATUS (SEE ABOVE)"</f>
        <v>AN 'INFO' OR BLANK STATUS (SEE ABOVE)</v>
      </c>
      <c r="P18" s="117"/>
      <c r="Q18" s="112"/>
      <c r="R18" s="95"/>
      <c r="S18" s="95"/>
      <c r="T18" s="95"/>
      <c r="U18" s="95"/>
      <c r="V18" s="95"/>
      <c r="W18" s="95"/>
      <c r="X18" s="95"/>
      <c r="Y18" s="95"/>
      <c r="Z18" s="95"/>
      <c r="AA18" s="95"/>
      <c r="AB18" s="95"/>
    </row>
    <row r="19" spans="1:28" ht="13.5" customHeight="1" x14ac:dyDescent="0.35">
      <c r="A19" s="144"/>
      <c r="B19" s="148">
        <v>6</v>
      </c>
      <c r="C19" s="165">
        <f>COUNTIF('Gen Test Cases'!AA:AA,B19)+COUNTIF('AIX7 Test Cases'!AA:AA,B19)</f>
        <v>13</v>
      </c>
      <c r="D19" s="136">
        <f>COUNTIFS('Gen Test Cases'!AA:AA,B19,'Gen Test Cases'!I:I,$D$16)+COUNTIFS('AIX7 Test Cases'!AA:AA,B19,'AIX7 Test Cases'!J:J,$D$16)</f>
        <v>0</v>
      </c>
      <c r="E19" s="136">
        <f>COUNTIFS('Gen Test Cases'!AA:AA,B19,'Gen Test Cases'!I:I,$E$16)+COUNTIFS('AIX7 Test Cases'!AA:AA,B19,'AIX7 Test Cases'!J:J,$E$16)</f>
        <v>0</v>
      </c>
      <c r="F19" s="136">
        <f>COUNTIFS('Gen Test Cases'!AA:AA,B19,'Gen Test Cases'!I:I,$F$16)+COUNTIFS('AIX7 Test Cases'!AA:AA,B19,'AIX7 Test Cases'!J:J,$F$16)</f>
        <v>0</v>
      </c>
      <c r="G19" s="202">
        <v>100</v>
      </c>
      <c r="H19" s="112">
        <f t="shared" si="0"/>
        <v>1300</v>
      </c>
      <c r="I19" s="112">
        <f t="shared" si="1"/>
        <v>0</v>
      </c>
      <c r="P19" s="117"/>
      <c r="Q19" s="112"/>
      <c r="R19" s="95"/>
      <c r="S19" s="95"/>
      <c r="T19" s="95"/>
      <c r="U19" s="95"/>
      <c r="V19" s="95"/>
      <c r="W19" s="95"/>
      <c r="X19" s="95"/>
      <c r="Y19" s="95"/>
      <c r="Z19" s="95"/>
      <c r="AA19" s="95"/>
      <c r="AB19" s="95"/>
    </row>
    <row r="20" spans="1:28" ht="13.5" customHeight="1" x14ac:dyDescent="0.35">
      <c r="A20" s="144"/>
      <c r="B20" s="148">
        <v>5</v>
      </c>
      <c r="C20" s="165">
        <f>COUNTIF('Gen Test Cases'!AA:AA,B20)+COUNTIF('AIX7 Test Cases'!AA:AA,B20)</f>
        <v>34</v>
      </c>
      <c r="D20" s="136">
        <f>COUNTIFS('Gen Test Cases'!AA:AA,B20,'Gen Test Cases'!I:I,$D$16)+COUNTIFS('AIX7 Test Cases'!AA:AA,B20,'AIX7 Test Cases'!J:J,$D$16)</f>
        <v>0</v>
      </c>
      <c r="E20" s="136">
        <f>COUNTIFS('Gen Test Cases'!AA:AA,B20,'Gen Test Cases'!I:I,$E$16)+COUNTIFS('AIX7 Test Cases'!AA:AA,B20,'AIX7 Test Cases'!J:J,$E$16)</f>
        <v>0</v>
      </c>
      <c r="F20" s="136">
        <f>COUNTIFS('Gen Test Cases'!AA:AA,B20,'Gen Test Cases'!I:I,$F$16)+COUNTIFS('AIX7 Test Cases'!AA:AA,B20,'AIX7 Test Cases'!J:J,$F$16)</f>
        <v>0</v>
      </c>
      <c r="G20" s="202">
        <v>50</v>
      </c>
      <c r="H20" s="112">
        <f t="shared" si="0"/>
        <v>1700</v>
      </c>
      <c r="I20" s="112">
        <f t="shared" si="1"/>
        <v>0</v>
      </c>
      <c r="P20" s="117"/>
      <c r="Q20" s="112"/>
      <c r="R20" s="95"/>
      <c r="S20" s="95"/>
      <c r="T20" s="95"/>
      <c r="U20" s="95"/>
      <c r="V20" s="95"/>
      <c r="W20" s="95"/>
      <c r="X20" s="95"/>
      <c r="Y20" s="95"/>
      <c r="Z20" s="95"/>
      <c r="AA20" s="95"/>
      <c r="AB20" s="95"/>
    </row>
    <row r="21" spans="1:28" ht="13.5" customHeight="1" x14ac:dyDescent="0.35">
      <c r="A21" s="144"/>
      <c r="B21" s="148">
        <v>4</v>
      </c>
      <c r="C21" s="165">
        <f>COUNTIF('Gen Test Cases'!AA:AA,B21)+COUNTIF('AIX7 Test Cases'!AA:AA,B21)</f>
        <v>41</v>
      </c>
      <c r="D21" s="136">
        <f>COUNTIFS('Gen Test Cases'!AA:AA,B21,'Gen Test Cases'!I:I,$D$16)+COUNTIFS('AIX7 Test Cases'!AA:AA,B21,'AIX7 Test Cases'!J:J,$D$16)</f>
        <v>0</v>
      </c>
      <c r="E21" s="136">
        <f>COUNTIFS('Gen Test Cases'!AA:AA,B21,'Gen Test Cases'!I:I,$E$16)+COUNTIFS('AIX7 Test Cases'!AA:AA,B21,'AIX7 Test Cases'!J:J,$E$16)</f>
        <v>0</v>
      </c>
      <c r="F21" s="136">
        <f>COUNTIFS('Gen Test Cases'!AA:AA,B21,'Gen Test Cases'!I:I,$F$16)+COUNTIFS('AIX7 Test Cases'!AA:AA,B21,'AIX7 Test Cases'!J:J,$F$16)</f>
        <v>0</v>
      </c>
      <c r="G21" s="202">
        <v>10</v>
      </c>
      <c r="H21" s="112">
        <f t="shared" si="0"/>
        <v>410</v>
      </c>
      <c r="I21" s="112">
        <f t="shared" si="1"/>
        <v>0</v>
      </c>
      <c r="J21" s="206">
        <f>SUMPRODUCT(--ISERROR('Gen Test Cases'!AA:AA))+SUMPRODUCT(--ISERROR('AIX7 Test Cases'!AA:AA))</f>
        <v>5</v>
      </c>
      <c r="K21" s="207" t="str">
        <f>"WARNING: THERE IS AT LEAST ONE TEST CASE WITH"</f>
        <v>WARNING: THERE IS AT LEAST ONE TEST CASE WITH</v>
      </c>
      <c r="P21" s="117"/>
      <c r="Q21" s="112"/>
      <c r="R21" s="95"/>
      <c r="S21" s="95"/>
      <c r="T21" s="95"/>
      <c r="U21" s="95"/>
      <c r="V21" s="95"/>
      <c r="W21" s="95"/>
      <c r="X21" s="95"/>
      <c r="Y21" s="95"/>
      <c r="Z21" s="95"/>
      <c r="AA21" s="95"/>
      <c r="AB21" s="95"/>
    </row>
    <row r="22" spans="1:28" ht="12.75" customHeight="1" x14ac:dyDescent="0.35">
      <c r="A22" s="144"/>
      <c r="B22" s="148">
        <v>3</v>
      </c>
      <c r="C22" s="165">
        <f>COUNTIF('Gen Test Cases'!AA:AA,B22)+COUNTIF('AIX7 Test Cases'!AA:AA,B22)</f>
        <v>2</v>
      </c>
      <c r="D22" s="136">
        <f>COUNTIFS('Gen Test Cases'!AA:AA,B22,'Gen Test Cases'!I:I,$D$16)+COUNTIFS('AIX7 Test Cases'!AA:AA,B22,'AIX7 Test Cases'!J:J,$D$16)</f>
        <v>0</v>
      </c>
      <c r="E22" s="136">
        <f>COUNTIFS('Gen Test Cases'!AA:AA,B22,'Gen Test Cases'!I:I,$E$16)+COUNTIFS('AIX7 Test Cases'!AA:AA,B22,'AIX7 Test Cases'!J:J,$E$16)</f>
        <v>0</v>
      </c>
      <c r="F22" s="136">
        <f>COUNTIFS('Gen Test Cases'!AA:AA,B22,'Gen Test Cases'!I:I,$F$16)+COUNTIFS('AIX7 Test Cases'!AA:AA,B22,'AIX7 Test Cases'!J:J,$F$16)</f>
        <v>0</v>
      </c>
      <c r="G22" s="202">
        <v>5</v>
      </c>
      <c r="H22" s="112">
        <f t="shared" si="0"/>
        <v>10</v>
      </c>
      <c r="I22" s="112">
        <f t="shared" si="1"/>
        <v>0</v>
      </c>
      <c r="J22" s="33"/>
      <c r="K22" s="207" t="str">
        <f>"MULTIPLE OR INVALID ISSUE CODES (SEE TEST CASES TABS)"</f>
        <v>MULTIPLE OR INVALID ISSUE CODES (SEE TEST CASES TABS)</v>
      </c>
      <c r="P22" s="117"/>
      <c r="Q22" s="112"/>
      <c r="R22" s="95"/>
      <c r="S22" s="95"/>
      <c r="T22" s="95"/>
      <c r="U22" s="95"/>
      <c r="V22" s="95"/>
      <c r="W22" s="95"/>
      <c r="X22" s="95"/>
      <c r="Y22" s="95"/>
      <c r="Z22" s="95"/>
      <c r="AA22" s="95"/>
      <c r="AB22" s="95"/>
    </row>
    <row r="23" spans="1:28" ht="12.75" customHeight="1" x14ac:dyDescent="0.35">
      <c r="A23" s="144"/>
      <c r="B23" s="148">
        <v>2</v>
      </c>
      <c r="C23" s="165">
        <f>COUNTIF('Gen Test Cases'!AA:AA,B23)+COUNTIF('AIX7 Test Cases'!AA:AA,B23)</f>
        <v>2</v>
      </c>
      <c r="D23" s="136">
        <f>COUNTIFS('Gen Test Cases'!AA:AA,B23,'Gen Test Cases'!I:I,$D$16)+COUNTIFS('AIX7 Test Cases'!AA:AA,B23,'AIX7 Test Cases'!J:J,$D$16)</f>
        <v>0</v>
      </c>
      <c r="E23" s="136">
        <f>COUNTIFS('Gen Test Cases'!AA:AA,B23,'Gen Test Cases'!I:I,$E$16)+COUNTIFS('AIX7 Test Cases'!AA:AA,B23,'AIX7 Test Cases'!J:J,$E$16)</f>
        <v>0</v>
      </c>
      <c r="F23" s="136">
        <f>COUNTIFS('Gen Test Cases'!AA:AA,B23,'Gen Test Cases'!I:I,$F$16)+COUNTIFS('AIX7 Test Cases'!AA:AA,B23,'AIX7 Test Cases'!J:J,$F$16)</f>
        <v>0</v>
      </c>
      <c r="G23" s="202">
        <v>2</v>
      </c>
      <c r="H23" s="112">
        <f t="shared" si="0"/>
        <v>4</v>
      </c>
      <c r="I23" s="112">
        <f t="shared" si="1"/>
        <v>0</v>
      </c>
      <c r="P23" s="117"/>
      <c r="Q23" s="112"/>
      <c r="R23" s="95"/>
      <c r="S23" s="95"/>
      <c r="T23" s="95"/>
      <c r="U23" s="95"/>
      <c r="V23" s="95"/>
      <c r="W23" s="95"/>
      <c r="X23" s="95"/>
      <c r="Y23" s="95"/>
      <c r="Z23" s="95"/>
      <c r="AA23" s="95"/>
      <c r="AB23" s="95"/>
    </row>
    <row r="24" spans="1:28" ht="12.75" customHeight="1" x14ac:dyDescent="0.35">
      <c r="A24" s="144"/>
      <c r="B24" s="148">
        <v>1</v>
      </c>
      <c r="C24" s="165">
        <f>COUNTIF('Gen Test Cases'!AA:AA,B24)+COUNTIF('AIX7 Test Cases'!AA:AA,B24)</f>
        <v>6</v>
      </c>
      <c r="D24" s="136">
        <f>COUNTIFS('Gen Test Cases'!AA:AA,B24,'Gen Test Cases'!I:I,$D$16)+COUNTIFS('AIX7 Test Cases'!AA:AA,B24,'AIX7 Test Cases'!J:J,$D$16)</f>
        <v>0</v>
      </c>
      <c r="E24" s="136">
        <f>COUNTIFS('Gen Test Cases'!AA:AA,B24,'Gen Test Cases'!I:I,$E$16)+COUNTIFS('AIX7 Test Cases'!AA:AA,B24,'AIX7 Test Cases'!J:J,$E$16)</f>
        <v>0</v>
      </c>
      <c r="F24" s="136">
        <f>COUNTIFS('Gen Test Cases'!AA:AA,B24,'Gen Test Cases'!I:I,$F$16)+COUNTIFS('AIX7 Test Cases'!AA:AA,B24,'AIX7 Test Cases'!J:J,$F$16)</f>
        <v>0</v>
      </c>
      <c r="G24" s="202">
        <v>1</v>
      </c>
      <c r="H24" s="112">
        <f t="shared" si="0"/>
        <v>6</v>
      </c>
      <c r="I24" s="112">
        <f t="shared" si="1"/>
        <v>0</v>
      </c>
      <c r="P24" s="117"/>
      <c r="Q24" s="112"/>
      <c r="R24" s="95"/>
      <c r="S24" s="95"/>
      <c r="T24" s="95"/>
      <c r="U24" s="95"/>
      <c r="V24" s="95"/>
      <c r="W24" s="95"/>
      <c r="X24" s="95"/>
      <c r="Y24" s="95"/>
      <c r="Z24" s="95"/>
      <c r="AA24" s="95"/>
      <c r="AB24" s="95"/>
    </row>
    <row r="25" spans="1:28" hidden="1" x14ac:dyDescent="0.35">
      <c r="A25" s="144"/>
      <c r="B25" s="163" t="s">
        <v>64</v>
      </c>
      <c r="C25" s="164"/>
      <c r="D25" s="190">
        <f>SUM(I17:I24)/SUM(H17:H24)*100</f>
        <v>0</v>
      </c>
      <c r="P25" s="117"/>
      <c r="Q25" s="112"/>
      <c r="R25" s="95"/>
      <c r="S25" s="95"/>
      <c r="T25" s="95"/>
      <c r="U25" s="95"/>
      <c r="V25" s="95"/>
      <c r="W25" s="95"/>
      <c r="X25" s="95"/>
      <c r="Y25" s="95"/>
      <c r="Z25" s="95"/>
      <c r="AA25" s="95"/>
      <c r="AB25" s="95"/>
    </row>
    <row r="26" spans="1:28" ht="12.75" customHeight="1" x14ac:dyDescent="0.35">
      <c r="A26" s="149"/>
      <c r="B26" s="150"/>
      <c r="C26" s="150"/>
      <c r="D26" s="150"/>
      <c r="E26" s="150"/>
      <c r="F26" s="150"/>
      <c r="G26" s="150"/>
      <c r="H26" s="221"/>
      <c r="I26" s="221"/>
      <c r="J26" s="150"/>
      <c r="K26" s="151"/>
      <c r="L26" s="151"/>
      <c r="M26" s="151"/>
      <c r="N26" s="151"/>
      <c r="O26" s="151"/>
      <c r="P26" s="152"/>
      <c r="Q26" s="112"/>
      <c r="R26" s="95"/>
      <c r="S26" s="95"/>
      <c r="T26" s="95"/>
      <c r="U26" s="95"/>
      <c r="V26" s="95"/>
      <c r="W26" s="95"/>
      <c r="X26" s="95"/>
      <c r="Y26" s="95"/>
      <c r="Z26" s="95"/>
      <c r="AA26" s="95"/>
      <c r="AB26" s="95"/>
    </row>
    <row r="27" spans="1:28" ht="12.75" customHeight="1" x14ac:dyDescent="0.35">
      <c r="A27" s="95"/>
      <c r="B27" s="95"/>
      <c r="C27" s="95"/>
      <c r="D27" s="95"/>
      <c r="E27" s="95"/>
      <c r="F27" s="95"/>
      <c r="G27" s="95"/>
      <c r="H27" s="222"/>
      <c r="I27" s="222"/>
      <c r="J27" s="95"/>
      <c r="K27" s="95"/>
      <c r="L27" s="95"/>
      <c r="M27" s="95"/>
      <c r="N27" s="95"/>
      <c r="O27" s="95"/>
      <c r="P27" s="95"/>
      <c r="Q27" s="95"/>
      <c r="R27" s="95"/>
      <c r="S27" s="95"/>
      <c r="T27" s="95"/>
      <c r="U27" s="95"/>
      <c r="V27" s="95"/>
      <c r="W27" s="95"/>
      <c r="X27" s="95"/>
      <c r="Y27" s="95"/>
      <c r="Z27" s="95"/>
      <c r="AA27" s="95"/>
      <c r="AB27" s="95"/>
    </row>
    <row r="28" spans="1:28" ht="12.75" customHeight="1" x14ac:dyDescent="0.35">
      <c r="A28" s="95"/>
      <c r="B28" s="95"/>
      <c r="C28" s="95"/>
      <c r="D28" s="95"/>
      <c r="E28" s="95"/>
      <c r="F28" s="95"/>
      <c r="G28" s="95"/>
      <c r="H28" s="222"/>
      <c r="I28" s="222"/>
      <c r="J28" s="95"/>
      <c r="K28" s="95"/>
      <c r="L28" s="95"/>
      <c r="M28" s="95"/>
      <c r="N28" s="95"/>
      <c r="O28" s="95"/>
      <c r="P28" s="95"/>
      <c r="Q28" s="95"/>
      <c r="R28" s="95"/>
      <c r="S28" s="95"/>
      <c r="T28" s="95"/>
      <c r="U28" s="95"/>
      <c r="V28" s="95"/>
      <c r="W28" s="95"/>
      <c r="X28" s="95"/>
      <c r="Y28" s="95"/>
      <c r="Z28" s="95"/>
      <c r="AA28" s="95"/>
      <c r="AB28" s="95"/>
    </row>
    <row r="29" spans="1:28" ht="12.75" customHeight="1" x14ac:dyDescent="0.35">
      <c r="A29" s="95"/>
      <c r="B29" s="95"/>
      <c r="C29" s="95"/>
      <c r="D29" s="95"/>
      <c r="E29" s="95"/>
      <c r="F29" s="95"/>
      <c r="G29" s="95"/>
      <c r="H29" s="222"/>
      <c r="I29" s="222"/>
      <c r="J29" s="95"/>
      <c r="K29" s="95"/>
      <c r="L29" s="95"/>
      <c r="M29" s="95"/>
      <c r="N29" s="95"/>
      <c r="O29" s="95"/>
      <c r="P29" s="95"/>
      <c r="Q29" s="95"/>
      <c r="R29" s="95"/>
      <c r="S29" s="95"/>
      <c r="T29" s="95"/>
      <c r="U29" s="95"/>
      <c r="V29" s="95"/>
      <c r="W29" s="95"/>
      <c r="X29" s="95"/>
      <c r="Y29" s="95"/>
      <c r="Z29" s="95"/>
      <c r="AA29" s="95"/>
      <c r="AB29" s="95"/>
    </row>
    <row r="30" spans="1:28" ht="12.75" customHeight="1" x14ac:dyDescent="0.35">
      <c r="A30" s="95"/>
      <c r="B30" s="95"/>
      <c r="C30" s="95"/>
      <c r="D30" s="95"/>
      <c r="E30" s="95"/>
      <c r="F30" s="95"/>
      <c r="G30" s="95"/>
      <c r="H30" s="222"/>
      <c r="I30" s="222"/>
      <c r="J30" s="95"/>
      <c r="K30" s="95"/>
      <c r="L30" s="95"/>
      <c r="M30" s="95"/>
      <c r="N30" s="95"/>
      <c r="O30" s="95"/>
      <c r="P30" s="95"/>
      <c r="Q30" s="95"/>
      <c r="R30" s="95"/>
      <c r="S30" s="95"/>
      <c r="T30" s="95"/>
      <c r="U30" s="95"/>
      <c r="V30" s="95"/>
      <c r="W30" s="95"/>
      <c r="X30" s="95"/>
      <c r="Y30" s="95"/>
      <c r="Z30" s="95"/>
      <c r="AA30" s="95"/>
      <c r="AB30" s="95"/>
    </row>
    <row r="31" spans="1:28" ht="12.75" customHeight="1" x14ac:dyDescent="0.35">
      <c r="A31" s="95"/>
      <c r="B31" s="95"/>
      <c r="C31" s="95"/>
      <c r="D31" s="95"/>
      <c r="E31" s="95"/>
      <c r="F31" s="95"/>
      <c r="G31" s="95"/>
      <c r="H31" s="222"/>
      <c r="I31" s="222"/>
      <c r="J31" s="95"/>
      <c r="K31" s="95"/>
      <c r="L31" s="95"/>
      <c r="M31" s="95"/>
      <c r="N31" s="95"/>
      <c r="O31" s="95"/>
      <c r="P31" s="95"/>
      <c r="Q31" s="95"/>
      <c r="R31" s="95"/>
      <c r="S31" s="95"/>
      <c r="T31" s="95"/>
      <c r="U31" s="95"/>
      <c r="V31" s="95"/>
      <c r="W31" s="95"/>
      <c r="X31" s="95"/>
      <c r="Y31" s="95"/>
      <c r="Z31" s="95"/>
      <c r="AA31" s="95"/>
      <c r="AB31" s="95"/>
    </row>
    <row r="32" spans="1:28" ht="12.75" customHeight="1" x14ac:dyDescent="0.35">
      <c r="A32" s="95"/>
      <c r="B32" s="95"/>
      <c r="C32" s="95"/>
      <c r="D32" s="95"/>
      <c r="E32" s="95"/>
      <c r="F32" s="95"/>
      <c r="G32" s="95"/>
      <c r="H32" s="222"/>
      <c r="I32" s="222"/>
      <c r="J32" s="95"/>
      <c r="K32" s="95"/>
      <c r="L32" s="95"/>
      <c r="M32" s="95"/>
      <c r="N32" s="95"/>
      <c r="O32" s="95"/>
      <c r="P32" s="95"/>
      <c r="Q32" s="95"/>
      <c r="R32" s="95"/>
      <c r="S32" s="95"/>
      <c r="T32" s="95"/>
      <c r="U32" s="95"/>
      <c r="V32" s="95"/>
      <c r="W32" s="95"/>
      <c r="X32" s="95"/>
      <c r="Y32" s="95"/>
      <c r="Z32" s="95"/>
      <c r="AA32" s="95"/>
      <c r="AB32" s="95"/>
    </row>
    <row r="33" spans="1:28" ht="12.75" customHeight="1" x14ac:dyDescent="0.35">
      <c r="A33" s="95"/>
      <c r="B33" s="95"/>
      <c r="C33" s="95"/>
      <c r="D33" s="95"/>
      <c r="E33" s="95"/>
      <c r="F33" s="95"/>
      <c r="G33" s="95"/>
      <c r="H33" s="222"/>
      <c r="I33" s="222"/>
      <c r="J33" s="95"/>
      <c r="K33" s="95"/>
      <c r="L33" s="95"/>
      <c r="M33" s="95"/>
      <c r="N33" s="95"/>
      <c r="O33" s="95"/>
      <c r="P33" s="95"/>
      <c r="Q33" s="95"/>
      <c r="R33" s="95"/>
      <c r="S33" s="95"/>
      <c r="T33" s="95"/>
      <c r="U33" s="95"/>
      <c r="V33" s="95"/>
      <c r="W33" s="95"/>
      <c r="X33" s="95"/>
      <c r="Y33" s="95"/>
      <c r="Z33" s="95"/>
      <c r="AA33" s="95"/>
      <c r="AB33" s="95"/>
    </row>
    <row r="34" spans="1:28" x14ac:dyDescent="0.35">
      <c r="A34" s="95"/>
      <c r="B34" s="95"/>
      <c r="C34" s="95"/>
      <c r="D34" s="95"/>
      <c r="E34" s="95"/>
      <c r="F34" s="95"/>
      <c r="G34" s="95"/>
      <c r="H34" s="222"/>
      <c r="I34" s="222"/>
      <c r="J34" s="95"/>
      <c r="K34" s="95"/>
      <c r="L34" s="95"/>
      <c r="M34" s="95"/>
      <c r="N34" s="95"/>
      <c r="O34" s="95"/>
      <c r="P34" s="95"/>
      <c r="Q34" s="95"/>
      <c r="R34" s="95"/>
      <c r="S34" s="95"/>
      <c r="T34" s="95"/>
      <c r="U34" s="95"/>
      <c r="V34" s="95"/>
      <c r="W34" s="95"/>
      <c r="X34" s="95"/>
      <c r="Y34" s="95"/>
      <c r="Z34" s="95"/>
      <c r="AA34" s="95"/>
      <c r="AB34" s="95"/>
    </row>
    <row r="35" spans="1:28" x14ac:dyDescent="0.35">
      <c r="A35" s="95"/>
      <c r="B35" s="95"/>
      <c r="C35" s="95"/>
      <c r="D35" s="95"/>
      <c r="E35" s="95"/>
      <c r="F35" s="95"/>
      <c r="G35" s="95"/>
      <c r="H35" s="222"/>
      <c r="I35" s="222"/>
      <c r="J35" s="95"/>
      <c r="K35" s="95"/>
      <c r="L35" s="95"/>
      <c r="M35" s="95"/>
      <c r="N35" s="95"/>
      <c r="O35" s="95"/>
      <c r="P35" s="95"/>
      <c r="Q35" s="95"/>
      <c r="R35" s="95"/>
      <c r="S35" s="95"/>
      <c r="T35" s="95"/>
      <c r="U35" s="95"/>
      <c r="V35" s="95"/>
      <c r="W35" s="95"/>
      <c r="X35" s="95"/>
      <c r="Y35" s="95"/>
      <c r="Z35" s="95"/>
      <c r="AA35" s="95"/>
      <c r="AB35" s="95"/>
    </row>
    <row r="36" spans="1:28" x14ac:dyDescent="0.35">
      <c r="A36" s="95"/>
      <c r="B36" s="95"/>
      <c r="C36" s="95"/>
      <c r="D36" s="95"/>
      <c r="E36" s="95"/>
      <c r="F36" s="95"/>
      <c r="G36" s="95"/>
      <c r="H36" s="222"/>
      <c r="I36" s="222"/>
      <c r="J36" s="95"/>
      <c r="K36" s="95"/>
      <c r="L36" s="95"/>
      <c r="M36" s="95"/>
      <c r="N36" s="95"/>
      <c r="O36" s="95"/>
      <c r="P36" s="95"/>
      <c r="Q36" s="95"/>
      <c r="R36" s="95"/>
      <c r="S36" s="95"/>
      <c r="T36" s="95"/>
      <c r="U36" s="95"/>
      <c r="V36" s="95"/>
      <c r="W36" s="95"/>
      <c r="X36" s="95"/>
      <c r="Y36" s="95"/>
      <c r="Z36" s="95"/>
      <c r="AA36" s="95"/>
      <c r="AB36" s="95"/>
    </row>
    <row r="37" spans="1:28" x14ac:dyDescent="0.35">
      <c r="A37" s="95"/>
      <c r="B37" s="95"/>
      <c r="C37" s="95"/>
      <c r="D37" s="95"/>
      <c r="E37" s="95"/>
      <c r="F37" s="95"/>
      <c r="G37" s="95"/>
      <c r="H37" s="222"/>
      <c r="I37" s="222"/>
      <c r="J37" s="95"/>
      <c r="K37" s="95"/>
      <c r="L37" s="95"/>
      <c r="M37" s="95"/>
      <c r="N37" s="95"/>
      <c r="O37" s="95"/>
      <c r="P37" s="95"/>
      <c r="Q37" s="95"/>
      <c r="R37" s="95"/>
      <c r="S37" s="95"/>
      <c r="T37" s="95"/>
      <c r="U37" s="95"/>
      <c r="V37" s="95"/>
      <c r="W37" s="95"/>
      <c r="X37" s="95"/>
      <c r="Y37" s="95"/>
      <c r="Z37" s="95"/>
      <c r="AA37" s="95"/>
      <c r="AB37" s="95"/>
    </row>
  </sheetData>
  <conditionalFormatting sqref="D13">
    <cfRule type="cellIs" dxfId="21" priority="7" stopIfTrue="1" operator="greaterThan">
      <formula>0</formula>
    </cfRule>
  </conditionalFormatting>
  <conditionalFormatting sqref="N13">
    <cfRule type="cellIs" dxfId="20" priority="5" stopIfTrue="1" operator="greaterThan">
      <formula>0</formula>
    </cfRule>
    <cfRule type="cellIs" dxfId="19" priority="6" stopIfTrue="1" operator="lessThan">
      <formula>0</formula>
    </cfRule>
  </conditionalFormatting>
  <conditionalFormatting sqref="K17:K18">
    <cfRule type="expression" dxfId="18" priority="1" stopIfTrue="1">
      <formula>$J$17=0</formula>
    </cfRule>
  </conditionalFormatting>
  <conditionalFormatting sqref="K21:K22">
    <cfRule type="expression" dxfId="17" priority="2" stopIfTrue="1">
      <formula>$J$21=0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V382"/>
  <sheetViews>
    <sheetView zoomScale="90" zoomScaleNormal="90" workbookViewId="0">
      <selection activeCell="A3" sqref="A3:N17"/>
    </sheetView>
  </sheetViews>
  <sheetFormatPr defaultColWidth="11.453125" defaultRowHeight="14.5" x14ac:dyDescent="0.35"/>
  <cols>
    <col min="1" max="13" width="11.453125" style="1" customWidth="1"/>
    <col min="14" max="14" width="9.1796875" style="1" customWidth="1"/>
    <col min="15" max="22" width="11.453125" style="95"/>
  </cols>
  <sheetData>
    <row r="1" spans="1:22" x14ac:dyDescent="0.35">
      <c r="A1" s="36" t="s">
        <v>65</v>
      </c>
      <c r="B1" s="37"/>
      <c r="C1" s="37"/>
      <c r="D1" s="37"/>
      <c r="E1" s="37"/>
      <c r="F1" s="37"/>
      <c r="G1" s="37"/>
      <c r="H1" s="37"/>
      <c r="I1" s="37"/>
      <c r="J1" s="37"/>
      <c r="K1" s="37"/>
      <c r="L1" s="37"/>
      <c r="M1" s="37"/>
      <c r="N1" s="38"/>
    </row>
    <row r="2" spans="1:22" ht="12.75" customHeight="1" x14ac:dyDescent="0.35">
      <c r="A2" s="81" t="s">
        <v>66</v>
      </c>
      <c r="B2" s="82"/>
      <c r="C2" s="82"/>
      <c r="D2" s="82"/>
      <c r="E2" s="82"/>
      <c r="F2" s="82"/>
      <c r="G2" s="82"/>
      <c r="H2" s="82"/>
      <c r="I2" s="82"/>
      <c r="J2" s="82"/>
      <c r="K2" s="82"/>
      <c r="L2" s="82"/>
      <c r="M2" s="82"/>
      <c r="N2" s="83"/>
    </row>
    <row r="3" spans="1:22" s="42" customFormat="1" ht="12.75" customHeight="1" x14ac:dyDescent="0.25">
      <c r="A3" s="251" t="s">
        <v>2337</v>
      </c>
      <c r="B3" s="252"/>
      <c r="C3" s="252"/>
      <c r="D3" s="252"/>
      <c r="E3" s="252"/>
      <c r="F3" s="252"/>
      <c r="G3" s="252"/>
      <c r="H3" s="252"/>
      <c r="I3" s="252"/>
      <c r="J3" s="252"/>
      <c r="K3" s="252"/>
      <c r="L3" s="252"/>
      <c r="M3" s="252"/>
      <c r="N3" s="253"/>
      <c r="O3" s="211"/>
      <c r="P3" s="211"/>
      <c r="Q3" s="211"/>
      <c r="R3" s="211"/>
      <c r="S3" s="211"/>
      <c r="T3" s="211"/>
      <c r="U3" s="211"/>
      <c r="V3" s="211"/>
    </row>
    <row r="4" spans="1:22" s="42" customFormat="1" ht="12.5" x14ac:dyDescent="0.25">
      <c r="A4" s="254"/>
      <c r="B4" s="255"/>
      <c r="C4" s="255"/>
      <c r="D4" s="255"/>
      <c r="E4" s="255"/>
      <c r="F4" s="255"/>
      <c r="G4" s="255"/>
      <c r="H4" s="255"/>
      <c r="I4" s="255"/>
      <c r="J4" s="255"/>
      <c r="K4" s="255"/>
      <c r="L4" s="255"/>
      <c r="M4" s="255"/>
      <c r="N4" s="256"/>
      <c r="O4" s="211"/>
      <c r="P4" s="211"/>
      <c r="Q4" s="211"/>
      <c r="R4" s="211"/>
      <c r="S4" s="211"/>
      <c r="T4" s="211"/>
      <c r="U4" s="211"/>
      <c r="V4" s="211"/>
    </row>
    <row r="5" spans="1:22" s="42" customFormat="1" ht="12.5" x14ac:dyDescent="0.25">
      <c r="A5" s="254"/>
      <c r="B5" s="255"/>
      <c r="C5" s="255"/>
      <c r="D5" s="255"/>
      <c r="E5" s="255"/>
      <c r="F5" s="255"/>
      <c r="G5" s="255"/>
      <c r="H5" s="255"/>
      <c r="I5" s="255"/>
      <c r="J5" s="255"/>
      <c r="K5" s="255"/>
      <c r="L5" s="255"/>
      <c r="M5" s="255"/>
      <c r="N5" s="256"/>
      <c r="O5" s="211"/>
      <c r="P5" s="211"/>
      <c r="Q5" s="211"/>
      <c r="R5" s="211"/>
      <c r="S5" s="211"/>
      <c r="T5" s="211"/>
      <c r="U5" s="211"/>
      <c r="V5" s="211"/>
    </row>
    <row r="6" spans="1:22" s="42" customFormat="1" ht="12.5" x14ac:dyDescent="0.25">
      <c r="A6" s="254"/>
      <c r="B6" s="255"/>
      <c r="C6" s="255"/>
      <c r="D6" s="255"/>
      <c r="E6" s="255"/>
      <c r="F6" s="255"/>
      <c r="G6" s="255"/>
      <c r="H6" s="255"/>
      <c r="I6" s="255"/>
      <c r="J6" s="255"/>
      <c r="K6" s="255"/>
      <c r="L6" s="255"/>
      <c r="M6" s="255"/>
      <c r="N6" s="256"/>
      <c r="O6" s="211"/>
      <c r="P6" s="211"/>
      <c r="Q6" s="211"/>
      <c r="R6" s="211"/>
      <c r="S6" s="211"/>
      <c r="T6" s="211"/>
      <c r="U6" s="211"/>
      <c r="V6" s="211"/>
    </row>
    <row r="7" spans="1:22" s="42" customFormat="1" ht="12.5" x14ac:dyDescent="0.25">
      <c r="A7" s="254"/>
      <c r="B7" s="255"/>
      <c r="C7" s="255"/>
      <c r="D7" s="255"/>
      <c r="E7" s="255"/>
      <c r="F7" s="255"/>
      <c r="G7" s="255"/>
      <c r="H7" s="255"/>
      <c r="I7" s="255"/>
      <c r="J7" s="255"/>
      <c r="K7" s="255"/>
      <c r="L7" s="255"/>
      <c r="M7" s="255"/>
      <c r="N7" s="256"/>
      <c r="O7" s="211"/>
      <c r="P7" s="211"/>
      <c r="Q7" s="211"/>
      <c r="R7" s="211"/>
      <c r="S7" s="211"/>
      <c r="T7" s="211"/>
      <c r="U7" s="211"/>
      <c r="V7" s="211"/>
    </row>
    <row r="8" spans="1:22" s="42" customFormat="1" ht="12.5" x14ac:dyDescent="0.25">
      <c r="A8" s="254"/>
      <c r="B8" s="255"/>
      <c r="C8" s="255"/>
      <c r="D8" s="255"/>
      <c r="E8" s="255"/>
      <c r="F8" s="255"/>
      <c r="G8" s="255"/>
      <c r="H8" s="255"/>
      <c r="I8" s="255"/>
      <c r="J8" s="255"/>
      <c r="K8" s="255"/>
      <c r="L8" s="255"/>
      <c r="M8" s="255"/>
      <c r="N8" s="256"/>
      <c r="O8" s="211"/>
      <c r="P8" s="211"/>
      <c r="Q8" s="211"/>
      <c r="R8" s="211"/>
      <c r="S8" s="211"/>
      <c r="T8" s="211"/>
      <c r="U8" s="211"/>
      <c r="V8" s="211"/>
    </row>
    <row r="9" spans="1:22" s="42" customFormat="1" ht="12.5" x14ac:dyDescent="0.25">
      <c r="A9" s="254"/>
      <c r="B9" s="255"/>
      <c r="C9" s="255"/>
      <c r="D9" s="255"/>
      <c r="E9" s="255"/>
      <c r="F9" s="255"/>
      <c r="G9" s="255"/>
      <c r="H9" s="255"/>
      <c r="I9" s="255"/>
      <c r="J9" s="255"/>
      <c r="K9" s="255"/>
      <c r="L9" s="255"/>
      <c r="M9" s="255"/>
      <c r="N9" s="256"/>
      <c r="O9" s="211"/>
      <c r="P9" s="211"/>
      <c r="Q9" s="211"/>
      <c r="R9" s="211"/>
      <c r="S9" s="211"/>
      <c r="T9" s="211"/>
      <c r="U9" s="211"/>
      <c r="V9" s="211"/>
    </row>
    <row r="10" spans="1:22" s="42" customFormat="1" ht="12.5" x14ac:dyDescent="0.25">
      <c r="A10" s="254"/>
      <c r="B10" s="255"/>
      <c r="C10" s="255"/>
      <c r="D10" s="255"/>
      <c r="E10" s="255"/>
      <c r="F10" s="255"/>
      <c r="G10" s="255"/>
      <c r="H10" s="255"/>
      <c r="I10" s="255"/>
      <c r="J10" s="255"/>
      <c r="K10" s="255"/>
      <c r="L10" s="255"/>
      <c r="M10" s="255"/>
      <c r="N10" s="256"/>
      <c r="O10" s="211"/>
      <c r="P10" s="211"/>
      <c r="Q10" s="211"/>
      <c r="R10" s="211"/>
      <c r="S10" s="211"/>
      <c r="T10" s="211"/>
      <c r="U10" s="211"/>
      <c r="V10" s="211"/>
    </row>
    <row r="11" spans="1:22" s="42" customFormat="1" ht="12.5" x14ac:dyDescent="0.25">
      <c r="A11" s="254"/>
      <c r="B11" s="255"/>
      <c r="C11" s="255"/>
      <c r="D11" s="255"/>
      <c r="E11" s="255"/>
      <c r="F11" s="255"/>
      <c r="G11" s="255"/>
      <c r="H11" s="255"/>
      <c r="I11" s="255"/>
      <c r="J11" s="255"/>
      <c r="K11" s="255"/>
      <c r="L11" s="255"/>
      <c r="M11" s="255"/>
      <c r="N11" s="256"/>
      <c r="O11" s="211"/>
      <c r="P11" s="211"/>
      <c r="Q11" s="211"/>
      <c r="R11" s="211"/>
      <c r="S11" s="211"/>
      <c r="T11" s="211"/>
      <c r="U11" s="211"/>
      <c r="V11" s="211"/>
    </row>
    <row r="12" spans="1:22" s="42" customFormat="1" ht="12.5" x14ac:dyDescent="0.25">
      <c r="A12" s="254"/>
      <c r="B12" s="255"/>
      <c r="C12" s="255"/>
      <c r="D12" s="255"/>
      <c r="E12" s="255"/>
      <c r="F12" s="255"/>
      <c r="G12" s="255"/>
      <c r="H12" s="255"/>
      <c r="I12" s="255"/>
      <c r="J12" s="255"/>
      <c r="K12" s="255"/>
      <c r="L12" s="255"/>
      <c r="M12" s="255"/>
      <c r="N12" s="256"/>
      <c r="O12" s="211"/>
      <c r="P12" s="211"/>
      <c r="Q12" s="211"/>
      <c r="R12" s="211"/>
      <c r="S12" s="211"/>
      <c r="T12" s="211"/>
      <c r="U12" s="211"/>
      <c r="V12" s="211"/>
    </row>
    <row r="13" spans="1:22" s="42" customFormat="1" ht="12.5" x14ac:dyDescent="0.25">
      <c r="A13" s="254"/>
      <c r="B13" s="255"/>
      <c r="C13" s="255"/>
      <c r="D13" s="255"/>
      <c r="E13" s="255"/>
      <c r="F13" s="255"/>
      <c r="G13" s="255"/>
      <c r="H13" s="255"/>
      <c r="I13" s="255"/>
      <c r="J13" s="255"/>
      <c r="K13" s="255"/>
      <c r="L13" s="255"/>
      <c r="M13" s="255"/>
      <c r="N13" s="256"/>
      <c r="O13" s="211"/>
      <c r="P13" s="211"/>
      <c r="Q13" s="211"/>
      <c r="R13" s="211"/>
      <c r="S13" s="211"/>
      <c r="T13" s="211"/>
      <c r="U13" s="211"/>
      <c r="V13" s="211"/>
    </row>
    <row r="14" spans="1:22" s="42" customFormat="1" ht="12.5" x14ac:dyDescent="0.25">
      <c r="A14" s="254"/>
      <c r="B14" s="255"/>
      <c r="C14" s="255"/>
      <c r="D14" s="255"/>
      <c r="E14" s="255"/>
      <c r="F14" s="255"/>
      <c r="G14" s="255"/>
      <c r="H14" s="255"/>
      <c r="I14" s="255"/>
      <c r="J14" s="255"/>
      <c r="K14" s="255"/>
      <c r="L14" s="255"/>
      <c r="M14" s="255"/>
      <c r="N14" s="256"/>
      <c r="O14" s="211"/>
      <c r="P14" s="211"/>
      <c r="Q14" s="211"/>
      <c r="R14" s="211"/>
      <c r="S14" s="211"/>
      <c r="T14" s="211"/>
      <c r="U14" s="211"/>
      <c r="V14" s="211"/>
    </row>
    <row r="15" spans="1:22" s="42" customFormat="1" ht="12.5" x14ac:dyDescent="0.25">
      <c r="A15" s="254"/>
      <c r="B15" s="255"/>
      <c r="C15" s="255"/>
      <c r="D15" s="255"/>
      <c r="E15" s="255"/>
      <c r="F15" s="255"/>
      <c r="G15" s="255"/>
      <c r="H15" s="255"/>
      <c r="I15" s="255"/>
      <c r="J15" s="255"/>
      <c r="K15" s="255"/>
      <c r="L15" s="255"/>
      <c r="M15" s="255"/>
      <c r="N15" s="256"/>
      <c r="O15" s="211"/>
      <c r="P15" s="211"/>
      <c r="Q15" s="211"/>
      <c r="R15" s="211"/>
      <c r="S15" s="211"/>
      <c r="T15" s="211"/>
      <c r="U15" s="211"/>
      <c r="V15" s="211"/>
    </row>
    <row r="16" spans="1:22" s="42" customFormat="1" ht="28" customHeight="1" x14ac:dyDescent="0.25">
      <c r="A16" s="254"/>
      <c r="B16" s="255"/>
      <c r="C16" s="255"/>
      <c r="D16" s="255"/>
      <c r="E16" s="255"/>
      <c r="F16" s="255"/>
      <c r="G16" s="255"/>
      <c r="H16" s="255"/>
      <c r="I16" s="255"/>
      <c r="J16" s="255"/>
      <c r="K16" s="255"/>
      <c r="L16" s="255"/>
      <c r="M16" s="255"/>
      <c r="N16" s="256"/>
      <c r="O16" s="211"/>
      <c r="P16" s="211"/>
      <c r="Q16" s="211"/>
      <c r="R16" s="211"/>
      <c r="S16" s="211"/>
      <c r="T16" s="211"/>
      <c r="U16" s="211"/>
      <c r="V16" s="211"/>
    </row>
    <row r="17" spans="1:22" s="42" customFormat="1" ht="12.5" hidden="1" x14ac:dyDescent="0.25">
      <c r="A17" s="257"/>
      <c r="B17" s="258"/>
      <c r="C17" s="258"/>
      <c r="D17" s="258"/>
      <c r="E17" s="258"/>
      <c r="F17" s="258"/>
      <c r="G17" s="258"/>
      <c r="H17" s="258"/>
      <c r="I17" s="258"/>
      <c r="J17" s="258"/>
      <c r="K17" s="258"/>
      <c r="L17" s="258"/>
      <c r="M17" s="258"/>
      <c r="N17" s="259"/>
      <c r="O17" s="211"/>
      <c r="P17" s="211"/>
      <c r="Q17" s="211"/>
      <c r="R17" s="211"/>
      <c r="S17" s="211"/>
      <c r="T17" s="211"/>
      <c r="U17" s="211"/>
      <c r="V17" s="211"/>
    </row>
    <row r="18" spans="1:22" s="42" customFormat="1" ht="12.75" customHeight="1" x14ac:dyDescent="0.25">
      <c r="A18" s="39" t="s">
        <v>67</v>
      </c>
      <c r="B18" s="40"/>
      <c r="C18" s="40"/>
      <c r="D18" s="40"/>
      <c r="E18" s="40"/>
      <c r="F18" s="40"/>
      <c r="G18" s="40"/>
      <c r="H18" s="40"/>
      <c r="I18" s="40"/>
      <c r="J18" s="40"/>
      <c r="K18" s="40"/>
      <c r="L18" s="40"/>
      <c r="M18" s="40"/>
      <c r="N18" s="41"/>
      <c r="O18" s="211"/>
      <c r="P18" s="211"/>
      <c r="Q18" s="211"/>
      <c r="R18" s="211"/>
      <c r="S18" s="211"/>
      <c r="T18" s="211"/>
      <c r="U18" s="211"/>
      <c r="V18" s="211"/>
    </row>
    <row r="19" spans="1:22" s="42" customFormat="1" ht="12.75" customHeight="1" x14ac:dyDescent="0.25">
      <c r="A19" s="43" t="s">
        <v>68</v>
      </c>
      <c r="B19" s="44"/>
      <c r="C19" s="45"/>
      <c r="D19" s="171" t="s">
        <v>69</v>
      </c>
      <c r="E19" s="172"/>
      <c r="F19" s="172"/>
      <c r="G19" s="172"/>
      <c r="H19" s="172"/>
      <c r="I19" s="172"/>
      <c r="J19" s="172"/>
      <c r="K19" s="172"/>
      <c r="L19" s="172"/>
      <c r="M19" s="172"/>
      <c r="N19" s="173"/>
      <c r="O19" s="211"/>
      <c r="P19" s="211"/>
      <c r="Q19" s="211"/>
      <c r="R19" s="211"/>
      <c r="S19" s="211"/>
      <c r="T19" s="211"/>
      <c r="U19" s="211"/>
      <c r="V19" s="211"/>
    </row>
    <row r="20" spans="1:22" s="42" customFormat="1" ht="13" x14ac:dyDescent="0.25">
      <c r="A20" s="46"/>
      <c r="B20" s="47"/>
      <c r="C20" s="48"/>
      <c r="D20" s="174" t="s">
        <v>70</v>
      </c>
      <c r="E20" s="175"/>
      <c r="F20" s="175"/>
      <c r="G20" s="175"/>
      <c r="H20" s="175"/>
      <c r="I20" s="175"/>
      <c r="J20" s="175"/>
      <c r="K20" s="175"/>
      <c r="L20" s="175"/>
      <c r="M20" s="175"/>
      <c r="N20" s="176"/>
      <c r="O20" s="211"/>
      <c r="P20" s="211"/>
      <c r="Q20" s="211"/>
      <c r="R20" s="211"/>
      <c r="S20" s="211"/>
      <c r="T20" s="211"/>
      <c r="U20" s="211"/>
      <c r="V20" s="211"/>
    </row>
    <row r="21" spans="1:22" s="42" customFormat="1" ht="12.75" customHeight="1" x14ac:dyDescent="0.25">
      <c r="A21" s="49" t="s">
        <v>71</v>
      </c>
      <c r="B21" s="50"/>
      <c r="C21" s="51"/>
      <c r="D21" s="177" t="s">
        <v>72</v>
      </c>
      <c r="E21" s="178"/>
      <c r="F21" s="178"/>
      <c r="G21" s="178"/>
      <c r="H21" s="178"/>
      <c r="I21" s="178"/>
      <c r="J21" s="178"/>
      <c r="K21" s="178"/>
      <c r="L21" s="178"/>
      <c r="M21" s="178"/>
      <c r="N21" s="179"/>
      <c r="O21" s="211"/>
      <c r="P21" s="211"/>
      <c r="Q21" s="211"/>
      <c r="R21" s="211"/>
      <c r="S21" s="211"/>
      <c r="T21" s="211"/>
      <c r="U21" s="211"/>
      <c r="V21" s="211"/>
    </row>
    <row r="22" spans="1:22" ht="12.75" customHeight="1" x14ac:dyDescent="0.35">
      <c r="A22" s="43" t="s">
        <v>73</v>
      </c>
      <c r="B22" s="44"/>
      <c r="C22" s="45"/>
      <c r="D22" s="171" t="s">
        <v>74</v>
      </c>
      <c r="E22" s="172"/>
      <c r="F22" s="172"/>
      <c r="G22" s="172"/>
      <c r="H22" s="172"/>
      <c r="I22" s="172"/>
      <c r="J22" s="172"/>
      <c r="K22" s="172"/>
      <c r="L22" s="172"/>
      <c r="M22" s="172"/>
      <c r="N22" s="173"/>
    </row>
    <row r="23" spans="1:22" s="42" customFormat="1" ht="12.75" customHeight="1" x14ac:dyDescent="0.25">
      <c r="A23" s="43" t="s">
        <v>75</v>
      </c>
      <c r="B23" s="44"/>
      <c r="C23" s="45"/>
      <c r="D23" s="260" t="s">
        <v>76</v>
      </c>
      <c r="E23" s="261"/>
      <c r="F23" s="261"/>
      <c r="G23" s="261"/>
      <c r="H23" s="261"/>
      <c r="I23" s="261"/>
      <c r="J23" s="261"/>
      <c r="K23" s="261"/>
      <c r="L23" s="261"/>
      <c r="M23" s="261"/>
      <c r="N23" s="262"/>
      <c r="O23" s="211"/>
      <c r="P23" s="211"/>
      <c r="Q23" s="211"/>
      <c r="R23" s="211"/>
      <c r="S23" s="211"/>
      <c r="T23" s="211"/>
      <c r="U23" s="211"/>
      <c r="V23" s="211"/>
    </row>
    <row r="24" spans="1:22" s="42" customFormat="1" ht="13" x14ac:dyDescent="0.25">
      <c r="A24" s="52"/>
      <c r="B24" s="53"/>
      <c r="C24" s="54"/>
      <c r="D24" s="263"/>
      <c r="E24" s="264"/>
      <c r="F24" s="264"/>
      <c r="G24" s="264"/>
      <c r="H24" s="264"/>
      <c r="I24" s="264"/>
      <c r="J24" s="264"/>
      <c r="K24" s="264"/>
      <c r="L24" s="264"/>
      <c r="M24" s="264"/>
      <c r="N24" s="265"/>
      <c r="O24" s="211"/>
      <c r="P24" s="211"/>
      <c r="Q24" s="211"/>
      <c r="R24" s="211"/>
      <c r="S24" s="211"/>
      <c r="T24" s="211"/>
      <c r="U24" s="211"/>
      <c r="V24" s="211"/>
    </row>
    <row r="25" spans="1:22" s="42" customFormat="1" ht="12.75" customHeight="1" x14ac:dyDescent="0.25">
      <c r="A25" s="192" t="s">
        <v>77</v>
      </c>
      <c r="B25" s="193"/>
      <c r="C25" s="194"/>
      <c r="D25" s="195" t="s">
        <v>2289</v>
      </c>
      <c r="E25" s="196"/>
      <c r="F25" s="196"/>
      <c r="G25" s="196"/>
      <c r="H25" s="196"/>
      <c r="I25" s="196"/>
      <c r="J25" s="196"/>
      <c r="K25" s="196"/>
      <c r="L25" s="196"/>
      <c r="M25" s="196"/>
      <c r="N25" s="197"/>
      <c r="O25" s="211"/>
      <c r="P25" s="211"/>
      <c r="Q25" s="211"/>
      <c r="R25" s="211"/>
      <c r="S25" s="211"/>
      <c r="T25" s="211"/>
      <c r="U25" s="211"/>
      <c r="V25" s="211"/>
    </row>
    <row r="26" spans="1:22" ht="12.75" customHeight="1" x14ac:dyDescent="0.35">
      <c r="A26" s="52" t="s">
        <v>78</v>
      </c>
      <c r="B26" s="53"/>
      <c r="C26" s="54"/>
      <c r="D26" s="180" t="s">
        <v>79</v>
      </c>
      <c r="E26" s="181"/>
      <c r="F26" s="181"/>
      <c r="G26" s="181"/>
      <c r="H26" s="181"/>
      <c r="I26" s="181"/>
      <c r="J26" s="181"/>
      <c r="K26" s="181"/>
      <c r="L26" s="181"/>
      <c r="M26" s="181"/>
      <c r="N26" s="182"/>
    </row>
    <row r="27" spans="1:22" x14ac:dyDescent="0.35">
      <c r="A27" s="46"/>
      <c r="B27" s="47"/>
      <c r="C27" s="48"/>
      <c r="D27" s="174" t="s">
        <v>80</v>
      </c>
      <c r="E27" s="175"/>
      <c r="F27" s="175"/>
      <c r="G27" s="175"/>
      <c r="H27" s="175"/>
      <c r="I27" s="175"/>
      <c r="J27" s="175"/>
      <c r="K27" s="175"/>
      <c r="L27" s="175"/>
      <c r="M27" s="175"/>
      <c r="N27" s="176"/>
    </row>
    <row r="28" spans="1:22" ht="12.75" customHeight="1" x14ac:dyDescent="0.35">
      <c r="A28" s="43" t="s">
        <v>81</v>
      </c>
      <c r="B28" s="44"/>
      <c r="C28" s="45"/>
      <c r="D28" s="171" t="s">
        <v>82</v>
      </c>
      <c r="E28" s="172"/>
      <c r="F28" s="172"/>
      <c r="G28" s="172"/>
      <c r="H28" s="172"/>
      <c r="I28" s="172"/>
      <c r="J28" s="172"/>
      <c r="K28" s="172"/>
      <c r="L28" s="172"/>
      <c r="M28" s="172"/>
      <c r="N28" s="173"/>
    </row>
    <row r="29" spans="1:22" x14ac:dyDescent="0.35">
      <c r="A29" s="46"/>
      <c r="B29" s="47"/>
      <c r="C29" s="48"/>
      <c r="D29" s="174" t="s">
        <v>83</v>
      </c>
      <c r="E29" s="175"/>
      <c r="F29" s="175"/>
      <c r="G29" s="175"/>
      <c r="H29" s="175"/>
      <c r="I29" s="175"/>
      <c r="J29" s="175"/>
      <c r="K29" s="175"/>
      <c r="L29" s="175"/>
      <c r="M29" s="175"/>
      <c r="N29" s="176"/>
    </row>
    <row r="30" spans="1:22" ht="12.75" customHeight="1" x14ac:dyDescent="0.35">
      <c r="A30" s="49" t="s">
        <v>84</v>
      </c>
      <c r="B30" s="50"/>
      <c r="C30" s="51"/>
      <c r="D30" s="177" t="s">
        <v>85</v>
      </c>
      <c r="E30" s="178"/>
      <c r="F30" s="178"/>
      <c r="G30" s="178"/>
      <c r="H30" s="178"/>
      <c r="I30" s="178"/>
      <c r="J30" s="178"/>
      <c r="K30" s="178"/>
      <c r="L30" s="178"/>
      <c r="M30" s="178"/>
      <c r="N30" s="179"/>
    </row>
    <row r="31" spans="1:22" ht="12.75" customHeight="1" x14ac:dyDescent="0.35">
      <c r="A31" s="43" t="s">
        <v>86</v>
      </c>
      <c r="B31" s="44"/>
      <c r="C31" s="45"/>
      <c r="D31" s="171" t="s">
        <v>87</v>
      </c>
      <c r="E31" s="172"/>
      <c r="F31" s="172"/>
      <c r="G31" s="172"/>
      <c r="H31" s="172"/>
      <c r="I31" s="172"/>
      <c r="J31" s="172"/>
      <c r="K31" s="172"/>
      <c r="L31" s="172"/>
      <c r="M31" s="172"/>
      <c r="N31" s="173"/>
    </row>
    <row r="32" spans="1:22" x14ac:dyDescent="0.35">
      <c r="A32" s="46"/>
      <c r="B32" s="47"/>
      <c r="C32" s="48"/>
      <c r="D32" s="174" t="s">
        <v>88</v>
      </c>
      <c r="E32" s="175"/>
      <c r="F32" s="175"/>
      <c r="G32" s="175"/>
      <c r="H32" s="175"/>
      <c r="I32" s="175"/>
      <c r="J32" s="175"/>
      <c r="K32" s="175"/>
      <c r="L32" s="175"/>
      <c r="M32" s="175"/>
      <c r="N32" s="176"/>
    </row>
    <row r="33" spans="1:14" ht="12.75" customHeight="1" x14ac:dyDescent="0.35">
      <c r="A33" s="43" t="s">
        <v>89</v>
      </c>
      <c r="B33" s="44"/>
      <c r="C33" s="45"/>
      <c r="D33" s="171" t="s">
        <v>90</v>
      </c>
      <c r="E33" s="172"/>
      <c r="F33" s="172"/>
      <c r="G33" s="172"/>
      <c r="H33" s="172"/>
      <c r="I33" s="172"/>
      <c r="J33" s="172"/>
      <c r="K33" s="172"/>
      <c r="L33" s="172"/>
      <c r="M33" s="172"/>
      <c r="N33" s="173"/>
    </row>
    <row r="34" spans="1:14" x14ac:dyDescent="0.35">
      <c r="A34" s="52"/>
      <c r="B34" s="53"/>
      <c r="C34" s="54"/>
      <c r="D34" s="180" t="s">
        <v>91</v>
      </c>
      <c r="E34" s="181"/>
      <c r="F34" s="181"/>
      <c r="G34" s="181"/>
      <c r="H34" s="181"/>
      <c r="I34" s="181"/>
      <c r="J34" s="181"/>
      <c r="K34" s="181"/>
      <c r="L34" s="181"/>
      <c r="M34" s="181"/>
      <c r="N34" s="182"/>
    </row>
    <row r="35" spans="1:14" x14ac:dyDescent="0.35">
      <c r="A35" s="52"/>
      <c r="B35" s="53"/>
      <c r="C35" s="54"/>
      <c r="D35" s="180" t="s">
        <v>92</v>
      </c>
      <c r="E35" s="181"/>
      <c r="F35" s="181"/>
      <c r="G35" s="181"/>
      <c r="H35" s="181"/>
      <c r="I35" s="181"/>
      <c r="J35" s="181"/>
      <c r="K35" s="181"/>
      <c r="L35" s="181"/>
      <c r="M35" s="181"/>
      <c r="N35" s="182"/>
    </row>
    <row r="36" spans="1:14" x14ac:dyDescent="0.35">
      <c r="A36" s="52"/>
      <c r="B36" s="53"/>
      <c r="C36" s="54"/>
      <c r="D36" s="180" t="s">
        <v>93</v>
      </c>
      <c r="E36" s="181"/>
      <c r="F36" s="181"/>
      <c r="G36" s="181"/>
      <c r="H36" s="181"/>
      <c r="I36" s="181"/>
      <c r="J36" s="181"/>
      <c r="K36" s="181"/>
      <c r="L36" s="181"/>
      <c r="M36" s="181"/>
      <c r="N36" s="182"/>
    </row>
    <row r="37" spans="1:14" x14ac:dyDescent="0.35">
      <c r="A37" s="46"/>
      <c r="B37" s="47"/>
      <c r="C37" s="48"/>
      <c r="D37" s="174" t="s">
        <v>94</v>
      </c>
      <c r="E37" s="175"/>
      <c r="F37" s="175"/>
      <c r="G37" s="175"/>
      <c r="H37" s="175"/>
      <c r="I37" s="175"/>
      <c r="J37" s="175"/>
      <c r="K37" s="175"/>
      <c r="L37" s="175"/>
      <c r="M37" s="175"/>
      <c r="N37" s="176"/>
    </row>
    <row r="38" spans="1:14" ht="12.75" customHeight="1" x14ac:dyDescent="0.35">
      <c r="A38" s="43" t="s">
        <v>95</v>
      </c>
      <c r="B38" s="44"/>
      <c r="C38" s="45"/>
      <c r="D38" s="171" t="s">
        <v>96</v>
      </c>
      <c r="E38" s="172"/>
      <c r="F38" s="172"/>
      <c r="G38" s="172"/>
      <c r="H38" s="172"/>
      <c r="I38" s="172"/>
      <c r="J38" s="172"/>
      <c r="K38" s="172"/>
      <c r="L38" s="172"/>
      <c r="M38" s="172"/>
      <c r="N38" s="173"/>
    </row>
    <row r="39" spans="1:14" x14ac:dyDescent="0.35">
      <c r="A39" s="46"/>
      <c r="B39" s="47"/>
      <c r="C39" s="48"/>
      <c r="D39" s="174" t="s">
        <v>97</v>
      </c>
      <c r="E39" s="175"/>
      <c r="F39" s="175"/>
      <c r="G39" s="175"/>
      <c r="H39" s="175"/>
      <c r="I39" s="175"/>
      <c r="J39" s="175"/>
      <c r="K39" s="175"/>
      <c r="L39" s="175"/>
      <c r="M39" s="175"/>
      <c r="N39" s="176"/>
    </row>
    <row r="40" spans="1:14" x14ac:dyDescent="0.35">
      <c r="A40" s="158" t="s">
        <v>98</v>
      </c>
      <c r="B40" s="159"/>
      <c r="C40" s="160"/>
      <c r="D40" s="266" t="s">
        <v>99</v>
      </c>
      <c r="E40" s="267"/>
      <c r="F40" s="267"/>
      <c r="G40" s="267"/>
      <c r="H40" s="267"/>
      <c r="I40" s="267"/>
      <c r="J40" s="267"/>
      <c r="K40" s="267"/>
      <c r="L40" s="267"/>
      <c r="M40" s="267"/>
      <c r="N40" s="268"/>
    </row>
    <row r="41" spans="1:14" ht="27.75" customHeight="1" x14ac:dyDescent="0.35">
      <c r="A41" s="161"/>
      <c r="B41" s="53"/>
      <c r="C41" s="162"/>
      <c r="D41" s="269"/>
      <c r="E41" s="270"/>
      <c r="F41" s="270"/>
      <c r="G41" s="270"/>
      <c r="H41" s="270"/>
      <c r="I41" s="270"/>
      <c r="J41" s="270"/>
      <c r="K41" s="270"/>
      <c r="L41" s="270"/>
      <c r="M41" s="270"/>
      <c r="N41" s="271"/>
    </row>
    <row r="42" spans="1:14" ht="12.75" customHeight="1" x14ac:dyDescent="0.35">
      <c r="A42" s="198" t="s">
        <v>100</v>
      </c>
      <c r="B42" s="193"/>
      <c r="C42" s="199"/>
      <c r="D42" s="177" t="s">
        <v>101</v>
      </c>
      <c r="E42" s="178"/>
      <c r="F42" s="178"/>
      <c r="G42" s="178"/>
      <c r="H42" s="178"/>
      <c r="I42" s="178"/>
      <c r="J42" s="178"/>
      <c r="K42" s="178"/>
      <c r="L42" s="178"/>
      <c r="M42" s="178"/>
      <c r="N42" s="179"/>
    </row>
    <row r="43" spans="1:14" ht="12.75" customHeight="1" x14ac:dyDescent="0.35">
      <c r="A43" s="192" t="s">
        <v>102</v>
      </c>
      <c r="B43" s="193"/>
      <c r="C43" s="199"/>
      <c r="D43" s="177" t="s">
        <v>103</v>
      </c>
      <c r="E43" s="178"/>
      <c r="F43" s="178"/>
      <c r="G43" s="178"/>
      <c r="H43" s="178"/>
      <c r="I43" s="178"/>
      <c r="J43" s="178"/>
      <c r="K43" s="178"/>
      <c r="L43" s="178"/>
      <c r="M43" s="178"/>
      <c r="N43" s="179"/>
    </row>
    <row r="44" spans="1:14" ht="12.75" customHeight="1" x14ac:dyDescent="0.35">
      <c r="A44" s="272" t="s">
        <v>104</v>
      </c>
      <c r="B44" s="273"/>
      <c r="C44" s="274"/>
      <c r="D44" s="266" t="s">
        <v>2290</v>
      </c>
      <c r="E44" s="267"/>
      <c r="F44" s="267"/>
      <c r="G44" s="267"/>
      <c r="H44" s="267"/>
      <c r="I44" s="267"/>
      <c r="J44" s="267"/>
      <c r="K44" s="267"/>
      <c r="L44" s="267"/>
      <c r="M44" s="267"/>
      <c r="N44" s="268"/>
    </row>
    <row r="45" spans="1:14" ht="12.75" customHeight="1" x14ac:dyDescent="0.35">
      <c r="A45" s="275"/>
      <c r="B45" s="276"/>
      <c r="C45" s="277"/>
      <c r="D45" s="278"/>
      <c r="E45" s="279"/>
      <c r="F45" s="279"/>
      <c r="G45" s="279"/>
      <c r="H45" s="279"/>
      <c r="I45" s="279"/>
      <c r="J45" s="279"/>
      <c r="K45" s="279"/>
      <c r="L45" s="279"/>
      <c r="M45" s="279"/>
      <c r="N45" s="280"/>
    </row>
    <row r="46" spans="1:14" ht="12.75" customHeight="1" x14ac:dyDescent="0.35">
      <c r="A46" s="272" t="s">
        <v>105</v>
      </c>
      <c r="B46" s="273"/>
      <c r="C46" s="274"/>
      <c r="D46" s="266" t="s">
        <v>106</v>
      </c>
      <c r="E46" s="267"/>
      <c r="F46" s="267"/>
      <c r="G46" s="267"/>
      <c r="H46" s="267"/>
      <c r="I46" s="267"/>
      <c r="J46" s="267"/>
      <c r="K46" s="267"/>
      <c r="L46" s="267"/>
      <c r="M46" s="267"/>
      <c r="N46" s="268"/>
    </row>
    <row r="47" spans="1:14" ht="12.75" customHeight="1" x14ac:dyDescent="0.35">
      <c r="A47" s="275"/>
      <c r="B47" s="276"/>
      <c r="C47" s="277"/>
      <c r="D47" s="278"/>
      <c r="E47" s="279"/>
      <c r="F47" s="279"/>
      <c r="G47" s="279"/>
      <c r="H47" s="279"/>
      <c r="I47" s="279"/>
      <c r="J47" s="279"/>
      <c r="K47" s="279"/>
      <c r="L47" s="279"/>
      <c r="M47" s="279"/>
      <c r="N47" s="280"/>
    </row>
    <row r="48" spans="1:14" ht="12.75" customHeight="1" x14ac:dyDescent="0.35">
      <c r="A48" s="158" t="s">
        <v>107</v>
      </c>
      <c r="B48" s="159"/>
      <c r="C48" s="160"/>
      <c r="D48" s="251" t="s">
        <v>108</v>
      </c>
      <c r="E48" s="252"/>
      <c r="F48" s="252"/>
      <c r="G48" s="252"/>
      <c r="H48" s="252"/>
      <c r="I48" s="252"/>
      <c r="J48" s="252"/>
      <c r="K48" s="252"/>
      <c r="L48" s="252"/>
      <c r="M48" s="252"/>
      <c r="N48" s="253"/>
    </row>
    <row r="49" spans="1:14" ht="12.75" customHeight="1" x14ac:dyDescent="0.35">
      <c r="A49" s="208"/>
      <c r="B49" s="209"/>
      <c r="C49" s="210"/>
      <c r="D49" s="257"/>
      <c r="E49" s="258"/>
      <c r="F49" s="258"/>
      <c r="G49" s="258"/>
      <c r="H49" s="258"/>
      <c r="I49" s="258"/>
      <c r="J49" s="258"/>
      <c r="K49" s="258"/>
      <c r="L49" s="258"/>
      <c r="M49" s="258"/>
      <c r="N49" s="259"/>
    </row>
    <row r="50" spans="1:14" ht="12.75" customHeight="1" x14ac:dyDescent="0.35">
      <c r="A50" s="95"/>
      <c r="B50" s="95"/>
      <c r="C50" s="95"/>
      <c r="D50" s="95"/>
      <c r="E50" s="95"/>
      <c r="F50" s="95"/>
      <c r="G50" s="95"/>
      <c r="H50" s="95"/>
      <c r="I50" s="95"/>
      <c r="J50" s="95"/>
      <c r="K50" s="95"/>
      <c r="L50" s="95"/>
      <c r="M50" s="95"/>
      <c r="N50" s="95"/>
    </row>
    <row r="51" spans="1:14" ht="12.75" customHeight="1" x14ac:dyDescent="0.35">
      <c r="A51" s="95"/>
      <c r="B51" s="95"/>
      <c r="C51" s="95"/>
      <c r="D51" s="95"/>
      <c r="E51" s="95"/>
      <c r="F51" s="95"/>
      <c r="G51" s="95"/>
      <c r="H51" s="95"/>
      <c r="I51" s="95"/>
      <c r="J51" s="95"/>
      <c r="K51" s="95"/>
      <c r="L51" s="95"/>
      <c r="M51" s="95"/>
      <c r="N51" s="95"/>
    </row>
    <row r="52" spans="1:14" ht="12.75" customHeight="1" x14ac:dyDescent="0.35">
      <c r="A52" s="95"/>
      <c r="B52" s="95"/>
      <c r="C52" s="95"/>
      <c r="D52" s="95"/>
      <c r="E52" s="95"/>
      <c r="F52" s="95"/>
      <c r="G52" s="95"/>
      <c r="H52" s="95"/>
      <c r="I52" s="95"/>
      <c r="J52" s="95"/>
      <c r="K52" s="95"/>
      <c r="L52" s="95"/>
      <c r="M52" s="95"/>
      <c r="N52" s="95"/>
    </row>
    <row r="53" spans="1:14" ht="12.75" customHeight="1" x14ac:dyDescent="0.35">
      <c r="A53" s="95"/>
      <c r="B53" s="95"/>
      <c r="C53" s="95"/>
      <c r="D53" s="95"/>
      <c r="E53" s="95"/>
      <c r="F53" s="95"/>
      <c r="G53" s="95"/>
      <c r="H53" s="95"/>
      <c r="I53" s="95"/>
      <c r="J53" s="95"/>
      <c r="K53" s="95"/>
      <c r="L53" s="95"/>
      <c r="M53" s="95"/>
      <c r="N53" s="95"/>
    </row>
    <row r="54" spans="1:14" ht="12.75" customHeight="1" x14ac:dyDescent="0.35">
      <c r="A54" s="95"/>
      <c r="B54" s="95"/>
      <c r="C54" s="95"/>
      <c r="D54" s="95"/>
      <c r="E54" s="95"/>
      <c r="F54" s="95"/>
      <c r="G54" s="95"/>
      <c r="H54" s="95"/>
      <c r="I54" s="95"/>
      <c r="J54" s="95"/>
      <c r="K54" s="95"/>
      <c r="L54" s="95"/>
      <c r="M54" s="95"/>
      <c r="N54" s="95"/>
    </row>
    <row r="55" spans="1:14" ht="12.75" customHeight="1" x14ac:dyDescent="0.35">
      <c r="A55" s="95"/>
      <c r="B55" s="95"/>
      <c r="C55" s="95"/>
      <c r="D55" s="95"/>
      <c r="E55" s="95"/>
      <c r="F55" s="95"/>
      <c r="G55" s="95"/>
      <c r="H55" s="95"/>
      <c r="I55" s="95"/>
      <c r="J55" s="95"/>
      <c r="K55" s="95"/>
      <c r="L55" s="95"/>
      <c r="M55" s="95"/>
      <c r="N55" s="95"/>
    </row>
    <row r="56" spans="1:14" ht="12.75" customHeight="1" x14ac:dyDescent="0.35">
      <c r="A56" s="95"/>
      <c r="B56" s="95"/>
      <c r="C56" s="95"/>
      <c r="D56" s="95"/>
      <c r="E56" s="95"/>
      <c r="F56" s="95"/>
      <c r="G56" s="95"/>
      <c r="H56" s="95"/>
      <c r="I56" s="95"/>
      <c r="J56" s="95"/>
      <c r="K56" s="95"/>
      <c r="L56" s="95"/>
      <c r="M56" s="95"/>
      <c r="N56" s="95"/>
    </row>
    <row r="57" spans="1:14" ht="12.75" customHeight="1" x14ac:dyDescent="0.35">
      <c r="A57" s="95"/>
      <c r="B57" s="95"/>
      <c r="C57" s="95"/>
      <c r="D57" s="95"/>
      <c r="E57" s="95"/>
      <c r="F57" s="95"/>
      <c r="G57" s="95"/>
      <c r="H57" s="95"/>
      <c r="I57" s="95"/>
      <c r="J57" s="95"/>
      <c r="K57" s="95"/>
      <c r="L57" s="95"/>
      <c r="M57" s="95"/>
      <c r="N57" s="95"/>
    </row>
    <row r="58" spans="1:14" ht="12.75" customHeight="1" x14ac:dyDescent="0.35">
      <c r="A58" s="95"/>
      <c r="B58" s="95"/>
      <c r="C58" s="95"/>
      <c r="D58" s="95"/>
      <c r="E58" s="95"/>
      <c r="F58" s="95"/>
      <c r="G58" s="95"/>
      <c r="H58" s="95"/>
      <c r="I58" s="95"/>
      <c r="J58" s="95"/>
      <c r="K58" s="95"/>
      <c r="L58" s="95"/>
      <c r="M58" s="95"/>
      <c r="N58" s="95"/>
    </row>
    <row r="59" spans="1:14" ht="12.75" customHeight="1" x14ac:dyDescent="0.35">
      <c r="A59" s="95"/>
      <c r="B59" s="95"/>
      <c r="C59" s="95"/>
      <c r="D59" s="95"/>
      <c r="E59" s="95"/>
      <c r="F59" s="95"/>
      <c r="G59" s="95"/>
      <c r="H59" s="95"/>
      <c r="I59" s="95"/>
      <c r="J59" s="95"/>
      <c r="K59" s="95"/>
      <c r="L59" s="95"/>
      <c r="M59" s="95"/>
      <c r="N59" s="95"/>
    </row>
    <row r="60" spans="1:14" ht="12.75" customHeight="1" x14ac:dyDescent="0.35">
      <c r="A60" s="95"/>
      <c r="B60" s="95"/>
      <c r="C60" s="95"/>
      <c r="D60" s="95"/>
      <c r="E60" s="95"/>
      <c r="F60" s="95"/>
      <c r="G60" s="95"/>
      <c r="H60" s="95"/>
      <c r="I60" s="95"/>
      <c r="J60" s="95"/>
      <c r="K60" s="95"/>
      <c r="L60" s="95"/>
      <c r="M60" s="95"/>
      <c r="N60" s="95"/>
    </row>
    <row r="61" spans="1:14" ht="12.75" customHeight="1" x14ac:dyDescent="0.35">
      <c r="A61" s="95"/>
      <c r="B61" s="95"/>
      <c r="C61" s="95"/>
      <c r="D61" s="95"/>
      <c r="E61" s="95"/>
      <c r="F61" s="95"/>
      <c r="G61" s="95"/>
      <c r="H61" s="95"/>
      <c r="I61" s="95"/>
      <c r="J61" s="95"/>
      <c r="K61" s="95"/>
      <c r="L61" s="95"/>
      <c r="M61" s="95"/>
      <c r="N61" s="95"/>
    </row>
    <row r="62" spans="1:14" ht="12.75" customHeight="1" x14ac:dyDescent="0.35">
      <c r="A62" s="95"/>
      <c r="B62" s="95"/>
      <c r="C62" s="95"/>
      <c r="D62" s="95"/>
      <c r="E62" s="95"/>
      <c r="F62" s="95"/>
      <c r="G62" s="95"/>
      <c r="H62" s="95"/>
      <c r="I62" s="95"/>
      <c r="J62" s="95"/>
      <c r="K62" s="95"/>
      <c r="L62" s="95"/>
      <c r="M62" s="95"/>
      <c r="N62" s="95"/>
    </row>
    <row r="63" spans="1:14" ht="12.75" customHeight="1" x14ac:dyDescent="0.35"/>
    <row r="64" spans="1:14" ht="12.75" customHeight="1" x14ac:dyDescent="0.35"/>
    <row r="65" ht="12.75" customHeight="1" x14ac:dyDescent="0.35"/>
    <row r="66" ht="12.75" customHeight="1" x14ac:dyDescent="0.35"/>
    <row r="67" ht="12.75" customHeight="1" x14ac:dyDescent="0.35"/>
    <row r="68" ht="12.75" customHeight="1" x14ac:dyDescent="0.35"/>
    <row r="69" ht="12.75" customHeight="1" x14ac:dyDescent="0.35"/>
    <row r="70" ht="12.75" customHeight="1" x14ac:dyDescent="0.35"/>
    <row r="71" ht="12.75" customHeight="1" x14ac:dyDescent="0.35"/>
    <row r="72" ht="12.75" customHeight="1" x14ac:dyDescent="0.35"/>
    <row r="73" ht="12.75" customHeight="1" x14ac:dyDescent="0.35"/>
    <row r="74" ht="12.75" customHeight="1" x14ac:dyDescent="0.35"/>
    <row r="75" ht="12.75" customHeight="1" x14ac:dyDescent="0.35"/>
    <row r="76" ht="12.75" customHeight="1" x14ac:dyDescent="0.35"/>
    <row r="77" ht="12.75" customHeight="1" x14ac:dyDescent="0.35"/>
    <row r="78" ht="12.75" customHeight="1" x14ac:dyDescent="0.35"/>
    <row r="79" ht="12.75" customHeight="1" x14ac:dyDescent="0.35"/>
    <row r="80" ht="12.75" customHeight="1" x14ac:dyDescent="0.35"/>
    <row r="81" ht="12.75" customHeight="1" x14ac:dyDescent="0.35"/>
    <row r="82" ht="12.75" customHeight="1" x14ac:dyDescent="0.35"/>
    <row r="83" ht="12.75" customHeight="1" x14ac:dyDescent="0.35"/>
    <row r="84" ht="12.75" customHeight="1" x14ac:dyDescent="0.35"/>
    <row r="85" ht="12.75" customHeight="1" x14ac:dyDescent="0.35"/>
    <row r="86" ht="12.75" customHeight="1" x14ac:dyDescent="0.35"/>
    <row r="87" ht="12.75" customHeight="1" x14ac:dyDescent="0.35"/>
    <row r="88" ht="12.75" customHeight="1" x14ac:dyDescent="0.35"/>
    <row r="89" ht="12.75" customHeight="1" x14ac:dyDescent="0.35"/>
    <row r="90" ht="12.75" customHeight="1" x14ac:dyDescent="0.35"/>
    <row r="91" ht="12.75" customHeight="1" x14ac:dyDescent="0.35"/>
    <row r="92" ht="12.75" customHeight="1" x14ac:dyDescent="0.35"/>
    <row r="93" ht="12.75" customHeight="1" x14ac:dyDescent="0.35"/>
    <row r="94" ht="12.75" customHeight="1" x14ac:dyDescent="0.35"/>
    <row r="95" ht="12.75" customHeight="1" x14ac:dyDescent="0.35"/>
    <row r="96" ht="12.75" customHeight="1" x14ac:dyDescent="0.35"/>
    <row r="97" ht="12.75" customHeight="1" x14ac:dyDescent="0.35"/>
    <row r="98" ht="12.75" customHeight="1" x14ac:dyDescent="0.35"/>
    <row r="99" ht="12.75" customHeight="1" x14ac:dyDescent="0.35"/>
    <row r="100" ht="12.75" customHeight="1" x14ac:dyDescent="0.35"/>
    <row r="101" ht="12.75" customHeight="1" x14ac:dyDescent="0.35"/>
    <row r="102" ht="12.75" customHeight="1" x14ac:dyDescent="0.35"/>
    <row r="103" ht="12.75" customHeight="1" x14ac:dyDescent="0.35"/>
    <row r="104" ht="12.75" customHeight="1" x14ac:dyDescent="0.35"/>
    <row r="105" ht="12.75" customHeight="1" x14ac:dyDescent="0.35"/>
    <row r="106" ht="12.75" customHeight="1" x14ac:dyDescent="0.35"/>
    <row r="107" ht="12.75" customHeight="1" x14ac:dyDescent="0.35"/>
    <row r="108" ht="12.75" customHeight="1" x14ac:dyDescent="0.35"/>
    <row r="109" ht="12.75" customHeight="1" x14ac:dyDescent="0.35"/>
    <row r="110" ht="12.75" customHeight="1" x14ac:dyDescent="0.35"/>
    <row r="111" ht="12.75" customHeight="1" x14ac:dyDescent="0.35"/>
    <row r="112" ht="12.75" customHeight="1" x14ac:dyDescent="0.35"/>
    <row r="113" ht="12.75" customHeight="1" x14ac:dyDescent="0.35"/>
    <row r="114" ht="12.75" customHeight="1" x14ac:dyDescent="0.35"/>
    <row r="115" ht="12.75" customHeight="1" x14ac:dyDescent="0.35"/>
    <row r="116" ht="12.75" customHeight="1" x14ac:dyDescent="0.35"/>
    <row r="117" ht="12.75" customHeight="1" x14ac:dyDescent="0.35"/>
    <row r="118" ht="12.75" customHeight="1" x14ac:dyDescent="0.35"/>
    <row r="119" ht="12.75" customHeight="1" x14ac:dyDescent="0.35"/>
    <row r="120" ht="12.75" customHeight="1" x14ac:dyDescent="0.35"/>
    <row r="121" ht="12.75" customHeight="1" x14ac:dyDescent="0.35"/>
    <row r="122" ht="12.75" customHeight="1" x14ac:dyDescent="0.35"/>
    <row r="123" ht="12.75" customHeight="1" x14ac:dyDescent="0.35"/>
    <row r="124" ht="12.75" customHeight="1" x14ac:dyDescent="0.35"/>
    <row r="125" ht="12.75" customHeight="1" x14ac:dyDescent="0.35"/>
    <row r="126" ht="12.75" customHeight="1" x14ac:dyDescent="0.35"/>
    <row r="127" ht="12.75" customHeight="1" x14ac:dyDescent="0.35"/>
    <row r="128" ht="12.75" customHeight="1" x14ac:dyDescent="0.35"/>
    <row r="129" ht="12.75" customHeight="1" x14ac:dyDescent="0.35"/>
    <row r="130" ht="12.75" customHeight="1" x14ac:dyDescent="0.35"/>
    <row r="131" ht="12.75" customHeight="1" x14ac:dyDescent="0.35"/>
    <row r="132" ht="12.75" customHeight="1" x14ac:dyDescent="0.35"/>
    <row r="133" ht="12.75" customHeight="1" x14ac:dyDescent="0.35"/>
    <row r="134" ht="12.75" customHeight="1" x14ac:dyDescent="0.35"/>
    <row r="135" ht="12.75" customHeight="1" x14ac:dyDescent="0.35"/>
    <row r="136" ht="12.75" customHeight="1" x14ac:dyDescent="0.35"/>
    <row r="137" ht="12.75" customHeight="1" x14ac:dyDescent="0.35"/>
    <row r="138" ht="12.75" customHeight="1" x14ac:dyDescent="0.35"/>
    <row r="139" ht="12.75" customHeight="1" x14ac:dyDescent="0.35"/>
    <row r="140" ht="12.75" customHeight="1" x14ac:dyDescent="0.35"/>
    <row r="141" ht="12.75" customHeight="1" x14ac:dyDescent="0.35"/>
    <row r="142" ht="12.75" customHeight="1" x14ac:dyDescent="0.35"/>
    <row r="143" ht="12.75" customHeight="1" x14ac:dyDescent="0.35"/>
    <row r="144" ht="12.75" customHeight="1" x14ac:dyDescent="0.35"/>
    <row r="145" ht="12.75" customHeight="1" x14ac:dyDescent="0.35"/>
    <row r="146" ht="12.75" customHeight="1" x14ac:dyDescent="0.35"/>
    <row r="147" ht="12.75" customHeight="1" x14ac:dyDescent="0.35"/>
    <row r="148" ht="12.75" customHeight="1" x14ac:dyDescent="0.35"/>
    <row r="149" ht="12.75" customHeight="1" x14ac:dyDescent="0.35"/>
    <row r="150" ht="12.75" customHeight="1" x14ac:dyDescent="0.35"/>
    <row r="151" ht="12.75" customHeight="1" x14ac:dyDescent="0.35"/>
    <row r="152" ht="12.75" customHeight="1" x14ac:dyDescent="0.35"/>
    <row r="153" ht="12.75" customHeight="1" x14ac:dyDescent="0.35"/>
    <row r="154" ht="12.75" customHeight="1" x14ac:dyDescent="0.35"/>
    <row r="155" ht="12.75" customHeight="1" x14ac:dyDescent="0.35"/>
    <row r="156" ht="12.75" customHeight="1" x14ac:dyDescent="0.35"/>
    <row r="157" ht="12.75" customHeight="1" x14ac:dyDescent="0.35"/>
    <row r="158" ht="12.75" customHeight="1" x14ac:dyDescent="0.35"/>
    <row r="159" ht="12.75" customHeight="1" x14ac:dyDescent="0.35"/>
    <row r="160" ht="12.75" customHeight="1" x14ac:dyDescent="0.35"/>
    <row r="161" ht="12.75" customHeight="1" x14ac:dyDescent="0.35"/>
    <row r="162" ht="12.75" customHeight="1" x14ac:dyDescent="0.35"/>
    <row r="163" ht="12.75" customHeight="1" x14ac:dyDescent="0.35"/>
    <row r="164" ht="12.75" customHeight="1" x14ac:dyDescent="0.35"/>
    <row r="165" ht="12.75" customHeight="1" x14ac:dyDescent="0.35"/>
    <row r="166" ht="12.75" customHeight="1" x14ac:dyDescent="0.35"/>
    <row r="167" ht="12.75" customHeight="1" x14ac:dyDescent="0.35"/>
    <row r="168" ht="12.75" customHeight="1" x14ac:dyDescent="0.35"/>
    <row r="169" ht="12.75" customHeight="1" x14ac:dyDescent="0.35"/>
    <row r="170" ht="12.75" customHeight="1" x14ac:dyDescent="0.35"/>
    <row r="171" ht="12.75" customHeight="1" x14ac:dyDescent="0.35"/>
    <row r="172" ht="12.75" customHeight="1" x14ac:dyDescent="0.35"/>
    <row r="173" ht="12.75" customHeight="1" x14ac:dyDescent="0.35"/>
    <row r="174" ht="12.75" customHeight="1" x14ac:dyDescent="0.35"/>
    <row r="175" ht="12.75" customHeight="1" x14ac:dyDescent="0.35"/>
    <row r="176" ht="12.75" customHeight="1" x14ac:dyDescent="0.35"/>
    <row r="177" ht="12.75" customHeight="1" x14ac:dyDescent="0.35"/>
    <row r="178" ht="12.75" customHeight="1" x14ac:dyDescent="0.35"/>
    <row r="179" ht="12.75" customHeight="1" x14ac:dyDescent="0.35"/>
    <row r="180" ht="12.75" customHeight="1" x14ac:dyDescent="0.35"/>
    <row r="181" ht="12.75" customHeight="1" x14ac:dyDescent="0.35"/>
    <row r="182" ht="12.75" customHeight="1" x14ac:dyDescent="0.35"/>
    <row r="183" ht="12.75" customHeight="1" x14ac:dyDescent="0.35"/>
    <row r="184" ht="12.75" customHeight="1" x14ac:dyDescent="0.35"/>
    <row r="185" ht="12.75" customHeight="1" x14ac:dyDescent="0.35"/>
    <row r="186" ht="12.75" customHeight="1" x14ac:dyDescent="0.35"/>
    <row r="187" ht="12.75" customHeight="1" x14ac:dyDescent="0.35"/>
    <row r="188" ht="12.75" customHeight="1" x14ac:dyDescent="0.35"/>
    <row r="189" ht="12.75" customHeight="1" x14ac:dyDescent="0.35"/>
    <row r="190" ht="12.75" customHeight="1" x14ac:dyDescent="0.35"/>
    <row r="191" ht="12.75" customHeight="1" x14ac:dyDescent="0.35"/>
    <row r="192" ht="12.75" customHeight="1" x14ac:dyDescent="0.35"/>
    <row r="193" ht="12.75" customHeight="1" x14ac:dyDescent="0.35"/>
    <row r="194" ht="12.75" customHeight="1" x14ac:dyDescent="0.35"/>
    <row r="195" ht="12.75" customHeight="1" x14ac:dyDescent="0.35"/>
    <row r="196" ht="12.75" customHeight="1" x14ac:dyDescent="0.35"/>
    <row r="197" ht="12.75" customHeight="1" x14ac:dyDescent="0.35"/>
    <row r="198" ht="12.75" customHeight="1" x14ac:dyDescent="0.35"/>
    <row r="199" ht="12.75" customHeight="1" x14ac:dyDescent="0.35"/>
    <row r="200" ht="12.75" customHeight="1" x14ac:dyDescent="0.35"/>
    <row r="201" ht="12.75" customHeight="1" x14ac:dyDescent="0.35"/>
    <row r="202" ht="12.75" customHeight="1" x14ac:dyDescent="0.35"/>
    <row r="203" ht="12.75" customHeight="1" x14ac:dyDescent="0.35"/>
    <row r="204" ht="12.75" customHeight="1" x14ac:dyDescent="0.35"/>
    <row r="205" ht="12.75" customHeight="1" x14ac:dyDescent="0.35"/>
    <row r="206" ht="12.75" customHeight="1" x14ac:dyDescent="0.35"/>
    <row r="207" ht="12.75" customHeight="1" x14ac:dyDescent="0.35"/>
    <row r="208" ht="12.75" customHeight="1" x14ac:dyDescent="0.35"/>
    <row r="209" ht="12.75" customHeight="1" x14ac:dyDescent="0.35"/>
    <row r="210" ht="12.75" customHeight="1" x14ac:dyDescent="0.35"/>
    <row r="211" ht="12.75" customHeight="1" x14ac:dyDescent="0.35"/>
    <row r="212" ht="12.75" customHeight="1" x14ac:dyDescent="0.35"/>
    <row r="213" ht="12.75" customHeight="1" x14ac:dyDescent="0.35"/>
    <row r="214" ht="12.75" customHeight="1" x14ac:dyDescent="0.35"/>
    <row r="215" ht="12.75" customHeight="1" x14ac:dyDescent="0.35"/>
    <row r="216" ht="12.75" customHeight="1" x14ac:dyDescent="0.35"/>
    <row r="217" ht="12.75" customHeight="1" x14ac:dyDescent="0.35"/>
    <row r="218" ht="12.75" customHeight="1" x14ac:dyDescent="0.35"/>
    <row r="219" ht="12.75" customHeight="1" x14ac:dyDescent="0.35"/>
    <row r="220" ht="12.75" customHeight="1" x14ac:dyDescent="0.35"/>
    <row r="221" ht="12.75" customHeight="1" x14ac:dyDescent="0.35"/>
    <row r="222" ht="12.75" customHeight="1" x14ac:dyDescent="0.35"/>
    <row r="223" ht="12.75" customHeight="1" x14ac:dyDescent="0.35"/>
    <row r="224" ht="12.75" customHeight="1" x14ac:dyDescent="0.35"/>
    <row r="225" ht="12.75" customHeight="1" x14ac:dyDescent="0.35"/>
    <row r="226" ht="12.75" customHeight="1" x14ac:dyDescent="0.35"/>
    <row r="227" ht="12.75" customHeight="1" x14ac:dyDescent="0.35"/>
    <row r="228" ht="12.75" customHeight="1" x14ac:dyDescent="0.35"/>
    <row r="229" ht="12.75" customHeight="1" x14ac:dyDescent="0.35"/>
    <row r="230" ht="12.75" customHeight="1" x14ac:dyDescent="0.35"/>
    <row r="231" ht="12.75" customHeight="1" x14ac:dyDescent="0.35"/>
    <row r="232" ht="12.75" customHeight="1" x14ac:dyDescent="0.35"/>
    <row r="233" ht="12.75" customHeight="1" x14ac:dyDescent="0.35"/>
    <row r="234" ht="12.75" customHeight="1" x14ac:dyDescent="0.35"/>
    <row r="235" ht="12.75" customHeight="1" x14ac:dyDescent="0.35"/>
    <row r="236" ht="12.75" customHeight="1" x14ac:dyDescent="0.35"/>
    <row r="237" ht="12.75" customHeight="1" x14ac:dyDescent="0.35"/>
    <row r="238" ht="12.75" customHeight="1" x14ac:dyDescent="0.35"/>
    <row r="239" ht="12.75" customHeight="1" x14ac:dyDescent="0.35"/>
    <row r="240" ht="12.75" customHeight="1" x14ac:dyDescent="0.35"/>
    <row r="241" ht="12.75" customHeight="1" x14ac:dyDescent="0.35"/>
    <row r="242" ht="12.75" customHeight="1" x14ac:dyDescent="0.35"/>
    <row r="243" ht="12.75" customHeight="1" x14ac:dyDescent="0.35"/>
    <row r="244" ht="12.75" customHeight="1" x14ac:dyDescent="0.35"/>
    <row r="245" ht="12.75" customHeight="1" x14ac:dyDescent="0.35"/>
    <row r="246" ht="12.75" customHeight="1" x14ac:dyDescent="0.35"/>
    <row r="247" ht="12.75" customHeight="1" x14ac:dyDescent="0.35"/>
    <row r="248" ht="12.75" customHeight="1" x14ac:dyDescent="0.35"/>
    <row r="249" ht="12.75" customHeight="1" x14ac:dyDescent="0.35"/>
    <row r="250" ht="12.75" customHeight="1" x14ac:dyDescent="0.35"/>
    <row r="251" ht="12.75" customHeight="1" x14ac:dyDescent="0.35"/>
    <row r="252" ht="12.75" customHeight="1" x14ac:dyDescent="0.35"/>
    <row r="253" ht="12.75" customHeight="1" x14ac:dyDescent="0.35"/>
    <row r="254" ht="12.75" customHeight="1" x14ac:dyDescent="0.35"/>
    <row r="255" ht="12.75" customHeight="1" x14ac:dyDescent="0.35"/>
    <row r="256" ht="12.75" customHeight="1" x14ac:dyDescent="0.35"/>
    <row r="257" ht="12.75" customHeight="1" x14ac:dyDescent="0.35"/>
    <row r="258" ht="12.75" customHeight="1" x14ac:dyDescent="0.35"/>
    <row r="259" ht="12.75" customHeight="1" x14ac:dyDescent="0.35"/>
    <row r="260" ht="12.75" customHeight="1" x14ac:dyDescent="0.35"/>
    <row r="261" ht="12.75" customHeight="1" x14ac:dyDescent="0.35"/>
    <row r="262" ht="12.75" customHeight="1" x14ac:dyDescent="0.35"/>
    <row r="263" ht="12.75" customHeight="1" x14ac:dyDescent="0.35"/>
    <row r="264" ht="12.75" customHeight="1" x14ac:dyDescent="0.35"/>
    <row r="265" ht="12.75" customHeight="1" x14ac:dyDescent="0.35"/>
    <row r="266" ht="12.75" customHeight="1" x14ac:dyDescent="0.35"/>
    <row r="267" ht="12.75" customHeight="1" x14ac:dyDescent="0.35"/>
    <row r="268" ht="12.75" customHeight="1" x14ac:dyDescent="0.35"/>
    <row r="269" ht="12.75" customHeight="1" x14ac:dyDescent="0.35"/>
    <row r="270" ht="12.75" customHeight="1" x14ac:dyDescent="0.35"/>
    <row r="271" ht="12.75" customHeight="1" x14ac:dyDescent="0.35"/>
    <row r="272" ht="12.75" customHeight="1" x14ac:dyDescent="0.35"/>
    <row r="273" ht="12.75" customHeight="1" x14ac:dyDescent="0.35"/>
    <row r="274" ht="12.75" customHeight="1" x14ac:dyDescent="0.35"/>
    <row r="275" ht="12.75" customHeight="1" x14ac:dyDescent="0.35"/>
    <row r="276" ht="12.75" customHeight="1" x14ac:dyDescent="0.35"/>
    <row r="277" ht="12.75" customHeight="1" x14ac:dyDescent="0.35"/>
    <row r="278" ht="12.75" customHeight="1" x14ac:dyDescent="0.35"/>
    <row r="279" ht="12.75" customHeight="1" x14ac:dyDescent="0.35"/>
    <row r="280" ht="12.75" customHeight="1" x14ac:dyDescent="0.35"/>
    <row r="281" ht="12.75" customHeight="1" x14ac:dyDescent="0.35"/>
    <row r="282" ht="12.75" customHeight="1" x14ac:dyDescent="0.35"/>
    <row r="283" ht="12.75" customHeight="1" x14ac:dyDescent="0.35"/>
    <row r="284" ht="12.75" customHeight="1" x14ac:dyDescent="0.35"/>
    <row r="285" ht="12.75" customHeight="1" x14ac:dyDescent="0.35"/>
    <row r="286" ht="12.75" customHeight="1" x14ac:dyDescent="0.35"/>
    <row r="287" ht="12.75" customHeight="1" x14ac:dyDescent="0.35"/>
    <row r="288" ht="12.75" customHeight="1" x14ac:dyDescent="0.35"/>
    <row r="289" ht="12.75" customHeight="1" x14ac:dyDescent="0.35"/>
    <row r="290" ht="12.75" customHeight="1" x14ac:dyDescent="0.35"/>
    <row r="291" ht="12.75" customHeight="1" x14ac:dyDescent="0.35"/>
    <row r="292" ht="12.75" customHeight="1" x14ac:dyDescent="0.35"/>
    <row r="293" ht="12.75" customHeight="1" x14ac:dyDescent="0.35"/>
    <row r="294" ht="12.75" customHeight="1" x14ac:dyDescent="0.35"/>
    <row r="295" ht="12.75" customHeight="1" x14ac:dyDescent="0.35"/>
    <row r="296" ht="12.75" customHeight="1" x14ac:dyDescent="0.35"/>
    <row r="297" ht="12.75" customHeight="1" x14ac:dyDescent="0.35"/>
    <row r="298" ht="12.75" customHeight="1" x14ac:dyDescent="0.35"/>
    <row r="299" ht="12.75" customHeight="1" x14ac:dyDescent="0.35"/>
    <row r="300" ht="12.75" customHeight="1" x14ac:dyDescent="0.35"/>
    <row r="301" ht="12.75" customHeight="1" x14ac:dyDescent="0.35"/>
    <row r="302" ht="12.75" customHeight="1" x14ac:dyDescent="0.35"/>
    <row r="303" ht="12.75" customHeight="1" x14ac:dyDescent="0.35"/>
    <row r="304" ht="12.75" customHeight="1" x14ac:dyDescent="0.35"/>
    <row r="305" ht="12.75" customHeight="1" x14ac:dyDescent="0.35"/>
    <row r="306" ht="12.75" customHeight="1" x14ac:dyDescent="0.35"/>
    <row r="307" ht="12.75" customHeight="1" x14ac:dyDescent="0.35"/>
    <row r="308" ht="12.75" customHeight="1" x14ac:dyDescent="0.35"/>
    <row r="309" ht="12.75" customHeight="1" x14ac:dyDescent="0.35"/>
    <row r="310" ht="12.75" customHeight="1" x14ac:dyDescent="0.35"/>
    <row r="311" ht="12.75" customHeight="1" x14ac:dyDescent="0.35"/>
    <row r="312" ht="12.75" customHeight="1" x14ac:dyDescent="0.35"/>
    <row r="313" ht="12.75" customHeight="1" x14ac:dyDescent="0.35"/>
    <row r="314" ht="12.75" customHeight="1" x14ac:dyDescent="0.35"/>
    <row r="315" ht="12.75" customHeight="1" x14ac:dyDescent="0.35"/>
    <row r="316" ht="12.75" customHeight="1" x14ac:dyDescent="0.35"/>
    <row r="317" ht="12.75" customHeight="1" x14ac:dyDescent="0.35"/>
    <row r="318" ht="12.75" customHeight="1" x14ac:dyDescent="0.35"/>
    <row r="319" ht="12.75" customHeight="1" x14ac:dyDescent="0.35"/>
    <row r="320" ht="12.75" customHeight="1" x14ac:dyDescent="0.35"/>
    <row r="321" ht="12.75" customHeight="1" x14ac:dyDescent="0.35"/>
    <row r="322" ht="12.75" customHeight="1" x14ac:dyDescent="0.35"/>
    <row r="323" ht="12.75" customHeight="1" x14ac:dyDescent="0.35"/>
    <row r="324" ht="12.75" customHeight="1" x14ac:dyDescent="0.35"/>
    <row r="325" ht="12.75" customHeight="1" x14ac:dyDescent="0.35"/>
    <row r="326" ht="12.75" customHeight="1" x14ac:dyDescent="0.35"/>
    <row r="327" ht="12.75" customHeight="1" x14ac:dyDescent="0.35"/>
    <row r="328" ht="12.75" customHeight="1" x14ac:dyDescent="0.35"/>
    <row r="329" ht="12.75" customHeight="1" x14ac:dyDescent="0.35"/>
    <row r="330" ht="12.75" customHeight="1" x14ac:dyDescent="0.35"/>
    <row r="331" ht="12.75" customHeight="1" x14ac:dyDescent="0.35"/>
    <row r="332" ht="12.75" customHeight="1" x14ac:dyDescent="0.35"/>
    <row r="333" ht="12.75" customHeight="1" x14ac:dyDescent="0.35"/>
    <row r="334" ht="12.75" customHeight="1" x14ac:dyDescent="0.35"/>
    <row r="335" ht="12.75" customHeight="1" x14ac:dyDescent="0.35"/>
    <row r="336" ht="12.75" customHeight="1" x14ac:dyDescent="0.35"/>
    <row r="337" ht="12.75" customHeight="1" x14ac:dyDescent="0.35"/>
    <row r="338" ht="12.75" customHeight="1" x14ac:dyDescent="0.35"/>
    <row r="339" ht="12.75" customHeight="1" x14ac:dyDescent="0.35"/>
    <row r="340" ht="12.75" customHeight="1" x14ac:dyDescent="0.35"/>
    <row r="341" ht="12.75" customHeight="1" x14ac:dyDescent="0.35"/>
    <row r="342" ht="12.75" customHeight="1" x14ac:dyDescent="0.35"/>
    <row r="343" ht="12.75" customHeight="1" x14ac:dyDescent="0.35"/>
    <row r="344" ht="12.75" customHeight="1" x14ac:dyDescent="0.35"/>
    <row r="345" ht="12.75" customHeight="1" x14ac:dyDescent="0.35"/>
    <row r="346" ht="12.75" customHeight="1" x14ac:dyDescent="0.35"/>
    <row r="347" ht="12.75" customHeight="1" x14ac:dyDescent="0.35"/>
    <row r="348" ht="12.75" customHeight="1" x14ac:dyDescent="0.35"/>
    <row r="349" ht="12.75" customHeight="1" x14ac:dyDescent="0.35"/>
    <row r="350" ht="12.75" customHeight="1" x14ac:dyDescent="0.35"/>
    <row r="351" ht="12.75" customHeight="1" x14ac:dyDescent="0.35"/>
    <row r="352" ht="12.75" customHeight="1" x14ac:dyDescent="0.35"/>
    <row r="353" ht="12.75" customHeight="1" x14ac:dyDescent="0.35"/>
    <row r="354" ht="12.75" customHeight="1" x14ac:dyDescent="0.35"/>
    <row r="355" ht="12.75" customHeight="1" x14ac:dyDescent="0.35"/>
    <row r="356" ht="12.75" customHeight="1" x14ac:dyDescent="0.35"/>
    <row r="357" ht="12.75" customHeight="1" x14ac:dyDescent="0.35"/>
    <row r="358" ht="12.75" customHeight="1" x14ac:dyDescent="0.35"/>
    <row r="359" ht="12.75" customHeight="1" x14ac:dyDescent="0.35"/>
    <row r="360" ht="12.75" customHeight="1" x14ac:dyDescent="0.35"/>
    <row r="361" ht="12.75" customHeight="1" x14ac:dyDescent="0.35"/>
    <row r="362" ht="12.75" customHeight="1" x14ac:dyDescent="0.35"/>
    <row r="363" ht="12.75" customHeight="1" x14ac:dyDescent="0.35"/>
    <row r="364" ht="12.75" customHeight="1" x14ac:dyDescent="0.35"/>
    <row r="365" ht="12.75" customHeight="1" x14ac:dyDescent="0.35"/>
    <row r="366" ht="12.75" customHeight="1" x14ac:dyDescent="0.35"/>
    <row r="367" ht="12.75" customHeight="1" x14ac:dyDescent="0.35"/>
    <row r="368" ht="12.75" customHeight="1" x14ac:dyDescent="0.35"/>
    <row r="369" ht="12.75" customHeight="1" x14ac:dyDescent="0.35"/>
    <row r="370" ht="12.75" customHeight="1" x14ac:dyDescent="0.35"/>
    <row r="371" ht="12.75" customHeight="1" x14ac:dyDescent="0.35"/>
    <row r="372" ht="12.75" customHeight="1" x14ac:dyDescent="0.35"/>
    <row r="373" ht="12.75" customHeight="1" x14ac:dyDescent="0.35"/>
    <row r="374" ht="12.75" customHeight="1" x14ac:dyDescent="0.35"/>
    <row r="375" ht="12.75" customHeight="1" x14ac:dyDescent="0.35"/>
    <row r="376" ht="12.75" customHeight="1" x14ac:dyDescent="0.35"/>
    <row r="377" ht="12.75" customHeight="1" x14ac:dyDescent="0.35"/>
    <row r="378" ht="12.75" customHeight="1" x14ac:dyDescent="0.35"/>
    <row r="379" ht="12.75" customHeight="1" x14ac:dyDescent="0.35"/>
    <row r="380" ht="12.75" customHeight="1" x14ac:dyDescent="0.35"/>
    <row r="381" ht="12.75" customHeight="1" x14ac:dyDescent="0.35"/>
    <row r="382" ht="12.75" customHeight="1" x14ac:dyDescent="0.35"/>
  </sheetData>
  <mergeCells count="8">
    <mergeCell ref="A3:N17"/>
    <mergeCell ref="D23:N24"/>
    <mergeCell ref="D40:N41"/>
    <mergeCell ref="D48:N49"/>
    <mergeCell ref="A44:C45"/>
    <mergeCell ref="D44:N45"/>
    <mergeCell ref="A46:C47"/>
    <mergeCell ref="D46:N4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A31"/>
  <sheetViews>
    <sheetView zoomScale="80" zoomScaleNormal="80" workbookViewId="0">
      <selection activeCell="H3" sqref="H3"/>
    </sheetView>
  </sheetViews>
  <sheetFormatPr defaultRowHeight="14.5" x14ac:dyDescent="0.35"/>
  <cols>
    <col min="1" max="1" width="11.81640625" customWidth="1"/>
    <col min="2" max="2" width="11.1796875" customWidth="1"/>
    <col min="3" max="3" width="23" customWidth="1"/>
    <col min="4" max="4" width="20.54296875" customWidth="1"/>
    <col min="5" max="5" width="28.453125" customWidth="1"/>
    <col min="6" max="6" width="33.453125" customWidth="1"/>
    <col min="7" max="7" width="23" customWidth="1"/>
    <col min="8" max="8" width="20.26953125" customWidth="1"/>
    <col min="9" max="9" width="12.81640625" customWidth="1"/>
    <col min="10" max="10" width="18" customWidth="1"/>
    <col min="11" max="11" width="14.7265625" customWidth="1"/>
    <col min="12" max="12" width="14.1796875" style="92" customWidth="1"/>
    <col min="13" max="13" width="89.81640625" customWidth="1"/>
    <col min="14" max="19" width="9.1796875" customWidth="1"/>
    <col min="27" max="27" width="20" hidden="1" customWidth="1"/>
  </cols>
  <sheetData>
    <row r="1" spans="1:27" s="1" customFormat="1" x14ac:dyDescent="0.35">
      <c r="A1" s="36" t="s">
        <v>58</v>
      </c>
      <c r="B1" s="37"/>
      <c r="C1" s="37"/>
      <c r="D1" s="37"/>
      <c r="E1" s="37"/>
      <c r="F1" s="37"/>
      <c r="G1" s="37"/>
      <c r="H1" s="37"/>
      <c r="I1" s="37"/>
      <c r="J1" s="37"/>
      <c r="K1" s="213"/>
      <c r="L1" s="214"/>
      <c r="M1" s="214"/>
      <c r="N1" s="215"/>
      <c r="O1" s="215"/>
      <c r="P1" s="215"/>
      <c r="Q1" s="215"/>
      <c r="R1" s="215"/>
      <c r="S1" s="215"/>
      <c r="T1" s="215"/>
      <c r="Y1" s="33"/>
      <c r="AA1" s="37"/>
    </row>
    <row r="2" spans="1:27" ht="49.5" customHeight="1" x14ac:dyDescent="0.35">
      <c r="A2" s="69" t="s">
        <v>109</v>
      </c>
      <c r="B2" s="69" t="s">
        <v>110</v>
      </c>
      <c r="C2" s="69" t="s">
        <v>111</v>
      </c>
      <c r="D2" s="69" t="s">
        <v>112</v>
      </c>
      <c r="E2" s="69" t="s">
        <v>113</v>
      </c>
      <c r="F2" s="69" t="s">
        <v>114</v>
      </c>
      <c r="G2" s="71" t="s">
        <v>115</v>
      </c>
      <c r="H2" s="69" t="s">
        <v>116</v>
      </c>
      <c r="I2" s="69" t="s">
        <v>117</v>
      </c>
      <c r="J2" s="69" t="s">
        <v>118</v>
      </c>
      <c r="K2" s="187" t="s">
        <v>119</v>
      </c>
      <c r="L2" s="153" t="s">
        <v>120</v>
      </c>
      <c r="M2" s="153" t="s">
        <v>121</v>
      </c>
      <c r="AA2" s="153" t="s">
        <v>122</v>
      </c>
    </row>
    <row r="3" spans="1:27" ht="99" customHeight="1" x14ac:dyDescent="0.35">
      <c r="A3" s="232" t="s">
        <v>123</v>
      </c>
      <c r="B3" s="72" t="s">
        <v>124</v>
      </c>
      <c r="C3" s="72" t="s">
        <v>125</v>
      </c>
      <c r="D3" s="72" t="s">
        <v>126</v>
      </c>
      <c r="E3" s="89" t="s">
        <v>127</v>
      </c>
      <c r="F3" s="74" t="s">
        <v>128</v>
      </c>
      <c r="G3" s="74" t="s">
        <v>129</v>
      </c>
      <c r="H3" s="76"/>
      <c r="I3" s="79"/>
      <c r="J3" s="217"/>
      <c r="K3" s="218" t="s">
        <v>130</v>
      </c>
      <c r="L3" s="218" t="s">
        <v>131</v>
      </c>
      <c r="M3" s="219" t="s">
        <v>132</v>
      </c>
      <c r="AA3" s="191" t="e">
        <f>IF(OR(I3="Fail",ISBLANK(I3)),INDEX('Issue Code Table'!C:C,MATCH(L:L,'Issue Code Table'!A:A,0)),IF(K3="Critical",6,IF(K3="Significant",5,IF(K3="Moderate",3,2))))</f>
        <v>#N/A</v>
      </c>
    </row>
    <row r="4" spans="1:27" ht="212.25" customHeight="1" x14ac:dyDescent="0.35">
      <c r="A4" s="232" t="s">
        <v>133</v>
      </c>
      <c r="B4" s="72" t="s">
        <v>134</v>
      </c>
      <c r="C4" s="72" t="s">
        <v>135</v>
      </c>
      <c r="D4" s="237" t="s">
        <v>136</v>
      </c>
      <c r="E4" s="89" t="s">
        <v>137</v>
      </c>
      <c r="F4" s="236" t="s">
        <v>138</v>
      </c>
      <c r="G4" s="89" t="s">
        <v>139</v>
      </c>
      <c r="H4" s="218"/>
      <c r="I4" s="79"/>
      <c r="J4" s="218"/>
      <c r="K4" s="218" t="s">
        <v>140</v>
      </c>
      <c r="L4" s="218" t="s">
        <v>141</v>
      </c>
      <c r="M4" s="218" t="s">
        <v>142</v>
      </c>
      <c r="AA4" s="191" t="e">
        <f>IF(OR(I4="Fail",ISBLANK(I4)),INDEX('Issue Code Table'!C:C,MATCH(L:L,'Issue Code Table'!A:A,0)),IF(K4="Critical",6,IF(K4="Significant",5,IF(K4="Moderate",3,2))))</f>
        <v>#N/A</v>
      </c>
    </row>
    <row r="5" spans="1:27" ht="199.5" customHeight="1" x14ac:dyDescent="0.35">
      <c r="A5" s="232" t="s">
        <v>143</v>
      </c>
      <c r="B5" s="72" t="s">
        <v>144</v>
      </c>
      <c r="C5" s="72" t="s">
        <v>145</v>
      </c>
      <c r="D5" s="72" t="s">
        <v>146</v>
      </c>
      <c r="E5" s="72" t="s">
        <v>147</v>
      </c>
      <c r="F5" s="72" t="s">
        <v>148</v>
      </c>
      <c r="G5" s="72" t="s">
        <v>149</v>
      </c>
      <c r="H5" s="84"/>
      <c r="I5" s="79"/>
      <c r="J5" s="188" t="s">
        <v>150</v>
      </c>
      <c r="K5" s="188" t="s">
        <v>151</v>
      </c>
      <c r="L5" s="218" t="s">
        <v>152</v>
      </c>
      <c r="M5" s="219" t="s">
        <v>153</v>
      </c>
      <c r="AA5" s="191">
        <f>IF(OR(I5="Fail",ISBLANK(I5)),INDEX('Issue Code Table'!C:C,MATCH(L:L,'Issue Code Table'!A:A,0)),IF(K5="Critical",6,IF(K5="Significant",5,IF(K5="Moderate",3,2))))</f>
        <v>2</v>
      </c>
    </row>
    <row r="6" spans="1:27" ht="75.75" customHeight="1" x14ac:dyDescent="0.35">
      <c r="A6" s="232" t="s">
        <v>154</v>
      </c>
      <c r="B6" s="218" t="s">
        <v>155</v>
      </c>
      <c r="C6" s="218" t="s">
        <v>156</v>
      </c>
      <c r="D6" s="72" t="s">
        <v>146</v>
      </c>
      <c r="E6" s="218" t="s">
        <v>157</v>
      </c>
      <c r="F6" s="218" t="s">
        <v>158</v>
      </c>
      <c r="G6" s="218" t="s">
        <v>159</v>
      </c>
      <c r="H6" s="84"/>
      <c r="I6" s="79"/>
      <c r="J6" s="217"/>
      <c r="K6" s="245" t="s">
        <v>140</v>
      </c>
      <c r="L6" s="246" t="s">
        <v>2252</v>
      </c>
      <c r="M6" s="247" t="s">
        <v>160</v>
      </c>
      <c r="N6" s="155"/>
      <c r="AA6" s="191" t="e">
        <f>IF(OR(I6="Fail",ISBLANK(I6)),INDEX('Issue Code Table'!C:C,MATCH(L:L,'Issue Code Table'!A:A,0)),IF(K6="Critical",6,IF(K6="Significant",5,IF(K6="Moderate",3,2))))</f>
        <v>#N/A</v>
      </c>
    </row>
    <row r="7" spans="1:27" ht="75.75" customHeight="1" x14ac:dyDescent="0.35">
      <c r="A7" s="232" t="s">
        <v>161</v>
      </c>
      <c r="B7" s="218" t="s">
        <v>162</v>
      </c>
      <c r="C7" s="218" t="s">
        <v>163</v>
      </c>
      <c r="D7" s="72" t="s">
        <v>146</v>
      </c>
      <c r="E7" s="218" t="s">
        <v>164</v>
      </c>
      <c r="F7" s="218" t="s">
        <v>165</v>
      </c>
      <c r="G7" s="218" t="s">
        <v>166</v>
      </c>
      <c r="H7" s="84"/>
      <c r="I7" s="79"/>
      <c r="J7" s="217"/>
      <c r="K7" s="245" t="s">
        <v>140</v>
      </c>
      <c r="L7" s="247" t="s">
        <v>167</v>
      </c>
      <c r="M7" s="247" t="s">
        <v>168</v>
      </c>
      <c r="N7" s="155"/>
      <c r="AA7" s="191">
        <f>IF(OR(I7="Fail",ISBLANK(I7)),INDEX('Issue Code Table'!C:C,MATCH(L:L,'Issue Code Table'!A:A,0)),IF(K7="Critical",6,IF(K7="Significant",5,IF(K7="Moderate",3,2))))</f>
        <v>6</v>
      </c>
    </row>
    <row r="8" spans="1:27" ht="186" customHeight="1" x14ac:dyDescent="0.35">
      <c r="A8" s="232" t="s">
        <v>169</v>
      </c>
      <c r="B8" s="72" t="s">
        <v>170</v>
      </c>
      <c r="C8" s="72" t="s">
        <v>171</v>
      </c>
      <c r="D8" s="72" t="s">
        <v>146</v>
      </c>
      <c r="E8" s="72" t="s">
        <v>172</v>
      </c>
      <c r="F8" s="72" t="s">
        <v>173</v>
      </c>
      <c r="G8" s="72" t="s">
        <v>174</v>
      </c>
      <c r="H8" s="84"/>
      <c r="I8" s="79"/>
      <c r="J8" s="188" t="s">
        <v>150</v>
      </c>
      <c r="K8" s="188" t="s">
        <v>151</v>
      </c>
      <c r="L8" s="218" t="s">
        <v>175</v>
      </c>
      <c r="M8" s="219" t="s">
        <v>176</v>
      </c>
      <c r="AA8" s="191" t="e">
        <f>IF(OR(I8="Fail",ISBLANK(I8)),INDEX('Issue Code Table'!C:C,MATCH(L:L,'Issue Code Table'!A:A,0)),IF(K8="Critical",6,IF(K8="Significant",5,IF(K8="Moderate",3,2))))</f>
        <v>#N/A</v>
      </c>
    </row>
    <row r="9" spans="1:27" ht="112.5" x14ac:dyDescent="0.35">
      <c r="A9" s="232" t="s">
        <v>177</v>
      </c>
      <c r="B9" s="72" t="s">
        <v>178</v>
      </c>
      <c r="C9" s="72" t="s">
        <v>179</v>
      </c>
      <c r="D9" s="72" t="s">
        <v>180</v>
      </c>
      <c r="E9" s="72" t="s">
        <v>181</v>
      </c>
      <c r="F9" s="72" t="s">
        <v>182</v>
      </c>
      <c r="G9" s="72" t="s">
        <v>183</v>
      </c>
      <c r="H9" s="84"/>
      <c r="I9" s="79"/>
      <c r="J9" s="188" t="s">
        <v>150</v>
      </c>
      <c r="K9" s="188" t="s">
        <v>151</v>
      </c>
      <c r="L9" s="218" t="s">
        <v>184</v>
      </c>
      <c r="M9" s="219" t="s">
        <v>185</v>
      </c>
      <c r="AA9" s="191" t="e">
        <f>IF(OR(I9="Fail",ISBLANK(I9)),INDEX('Issue Code Table'!C:C,MATCH(L:L,'Issue Code Table'!A:A,0)),IF(K9="Critical",6,IF(K9="Significant",5,IF(K9="Moderate",3,2))))</f>
        <v>#N/A</v>
      </c>
    </row>
    <row r="10" spans="1:27" ht="62.5" x14ac:dyDescent="0.35">
      <c r="A10" s="232" t="s">
        <v>186</v>
      </c>
      <c r="B10" s="72" t="s">
        <v>187</v>
      </c>
      <c r="C10" s="72" t="s">
        <v>188</v>
      </c>
      <c r="D10" s="72" t="s">
        <v>146</v>
      </c>
      <c r="E10" s="72" t="s">
        <v>189</v>
      </c>
      <c r="F10" s="73" t="s">
        <v>190</v>
      </c>
      <c r="G10" s="72" t="s">
        <v>191</v>
      </c>
      <c r="H10" s="84"/>
      <c r="I10" s="79"/>
      <c r="J10" s="188" t="s">
        <v>150</v>
      </c>
      <c r="K10" s="188" t="s">
        <v>140</v>
      </c>
      <c r="L10" s="218" t="s">
        <v>192</v>
      </c>
      <c r="M10" s="219" t="s">
        <v>193</v>
      </c>
      <c r="AA10" s="191">
        <f>IF(OR(I10="Fail",ISBLANK(I10)),INDEX('Issue Code Table'!C:C,MATCH(L:L,'Issue Code Table'!A:A,0)),IF(K10="Critical",6,IF(K10="Significant",5,IF(K10="Moderate",3,2))))</f>
        <v>4</v>
      </c>
    </row>
    <row r="11" spans="1:27" ht="144.75" customHeight="1" x14ac:dyDescent="0.35">
      <c r="A11" s="232" t="s">
        <v>194</v>
      </c>
      <c r="B11" s="72" t="s">
        <v>195</v>
      </c>
      <c r="C11" s="72" t="s">
        <v>196</v>
      </c>
      <c r="D11" s="72" t="s">
        <v>146</v>
      </c>
      <c r="E11" s="72" t="s">
        <v>197</v>
      </c>
      <c r="F11" s="72" t="s">
        <v>198</v>
      </c>
      <c r="G11" s="72" t="s">
        <v>199</v>
      </c>
      <c r="H11" s="84"/>
      <c r="I11" s="79"/>
      <c r="J11" s="188" t="s">
        <v>150</v>
      </c>
      <c r="K11" s="188" t="s">
        <v>140</v>
      </c>
      <c r="L11" s="218" t="s">
        <v>200</v>
      </c>
      <c r="M11" s="219" t="s">
        <v>201</v>
      </c>
      <c r="AA11" s="191">
        <f>IF(OR(I11="Fail",ISBLANK(I11)),INDEX('Issue Code Table'!C:C,MATCH(L:L,'Issue Code Table'!A:A,0)),IF(K11="Critical",6,IF(K11="Significant",5,IF(K11="Moderate",3,2))))</f>
        <v>5</v>
      </c>
    </row>
    <row r="12" spans="1:27" ht="100" x14ac:dyDescent="0.35">
      <c r="A12" s="232" t="s">
        <v>202</v>
      </c>
      <c r="B12" s="72" t="s">
        <v>203</v>
      </c>
      <c r="C12" s="72" t="s">
        <v>204</v>
      </c>
      <c r="D12" s="72" t="s">
        <v>146</v>
      </c>
      <c r="E12" s="74" t="s">
        <v>205</v>
      </c>
      <c r="F12" s="74" t="s">
        <v>206</v>
      </c>
      <c r="G12" s="74" t="s">
        <v>207</v>
      </c>
      <c r="H12" s="84"/>
      <c r="I12" s="79"/>
      <c r="J12" s="188" t="s">
        <v>150</v>
      </c>
      <c r="K12" s="188" t="s">
        <v>151</v>
      </c>
      <c r="L12" s="218" t="s">
        <v>208</v>
      </c>
      <c r="M12" s="219" t="s">
        <v>209</v>
      </c>
      <c r="N12" s="155"/>
      <c r="O12" s="155"/>
      <c r="P12" s="155"/>
      <c r="Q12" s="155"/>
      <c r="R12" s="155"/>
      <c r="S12" s="155"/>
      <c r="AA12" s="191">
        <f>IF(OR(I12="Fail",ISBLANK(I12)),INDEX('Issue Code Table'!C:C,MATCH(L:L,'Issue Code Table'!A:A,0)),IF(K12="Critical",6,IF(K12="Significant",5,IF(K12="Moderate",3,2))))</f>
        <v>2</v>
      </c>
    </row>
    <row r="13" spans="1:27" x14ac:dyDescent="0.35">
      <c r="A13" s="154"/>
      <c r="B13" s="223" t="s">
        <v>210</v>
      </c>
      <c r="C13" s="154"/>
      <c r="D13" s="154"/>
      <c r="E13" s="154"/>
      <c r="F13" s="154"/>
      <c r="G13" s="154"/>
      <c r="H13" s="154"/>
      <c r="I13" s="154"/>
      <c r="J13" s="154"/>
      <c r="K13" s="154"/>
      <c r="L13" s="154"/>
      <c r="M13" s="154"/>
      <c r="AA13" s="154"/>
    </row>
    <row r="14" spans="1:27" hidden="1" x14ac:dyDescent="0.35">
      <c r="G14" s="80" t="s">
        <v>59</v>
      </c>
    </row>
    <row r="15" spans="1:27" hidden="1" x14ac:dyDescent="0.35">
      <c r="G15" s="80" t="s">
        <v>60</v>
      </c>
    </row>
    <row r="16" spans="1:27" hidden="1" x14ac:dyDescent="0.35">
      <c r="G16" s="80" t="s">
        <v>48</v>
      </c>
    </row>
    <row r="17" spans="7:7" hidden="1" x14ac:dyDescent="0.35">
      <c r="G17" s="80" t="s">
        <v>211</v>
      </c>
    </row>
    <row r="18" spans="7:7" hidden="1" x14ac:dyDescent="0.35"/>
    <row r="19" spans="7:7" hidden="1" x14ac:dyDescent="0.35">
      <c r="G19" s="80" t="s">
        <v>212</v>
      </c>
    </row>
    <row r="20" spans="7:7" hidden="1" x14ac:dyDescent="0.35">
      <c r="G20" s="80" t="s">
        <v>130</v>
      </c>
    </row>
    <row r="21" spans="7:7" hidden="1" x14ac:dyDescent="0.35">
      <c r="G21" s="80" t="s">
        <v>140</v>
      </c>
    </row>
    <row r="22" spans="7:7" hidden="1" x14ac:dyDescent="0.35">
      <c r="G22" s="80" t="s">
        <v>151</v>
      </c>
    </row>
    <row r="23" spans="7:7" hidden="1" x14ac:dyDescent="0.35">
      <c r="G23" s="80" t="s">
        <v>213</v>
      </c>
    </row>
    <row r="24" spans="7:7" hidden="1" x14ac:dyDescent="0.35"/>
    <row r="25" spans="7:7" hidden="1" x14ac:dyDescent="0.35"/>
    <row r="26" spans="7:7" hidden="1" x14ac:dyDescent="0.35"/>
    <row r="27" spans="7:7" hidden="1" x14ac:dyDescent="0.35"/>
    <row r="28" spans="7:7" hidden="1" x14ac:dyDescent="0.35"/>
    <row r="29" spans="7:7" hidden="1" x14ac:dyDescent="0.35"/>
    <row r="30" spans="7:7" hidden="1" x14ac:dyDescent="0.35"/>
    <row r="31" spans="7:7" hidden="1" x14ac:dyDescent="0.35"/>
  </sheetData>
  <protectedRanges>
    <protectedRange password="E1A2" sqref="AA2" name="Range1"/>
    <protectedRange password="E1A2" sqref="L2:M2" name="Range1_1"/>
    <protectedRange password="E1A2" sqref="AA3:AA12" name="Range1_1_1"/>
    <protectedRange password="E1A2" sqref="L4:M4" name="Range1_2"/>
    <protectedRange password="E1A2" sqref="N6:N7" name="Range1_3"/>
    <protectedRange password="E1A2" sqref="M6" name="Range1_1_2_1"/>
  </protectedRanges>
  <autoFilter ref="A2:L2" xr:uid="{00000000-0009-0000-0000-000003000000}"/>
  <phoneticPr fontId="13" type="noConversion"/>
  <conditionalFormatting sqref="H3">
    <cfRule type="cellIs" dxfId="16" priority="16" stopIfTrue="1" operator="equal">
      <formula>"Pass"</formula>
    </cfRule>
    <cfRule type="cellIs" dxfId="15" priority="17" stopIfTrue="1" operator="equal">
      <formula>"Info"</formula>
    </cfRule>
  </conditionalFormatting>
  <conditionalFormatting sqref="H3">
    <cfRule type="cellIs" dxfId="14" priority="15" stopIfTrue="1" operator="equal">
      <formula>"Fail"</formula>
    </cfRule>
  </conditionalFormatting>
  <conditionalFormatting sqref="I3:I5 I8:I12">
    <cfRule type="cellIs" dxfId="13" priority="7" stopIfTrue="1" operator="equal">
      <formula>"Info"</formula>
    </cfRule>
    <cfRule type="cellIs" dxfId="12" priority="11" stopIfTrue="1" operator="equal">
      <formula>"Fail"</formula>
    </cfRule>
    <cfRule type="cellIs" dxfId="11" priority="12" stopIfTrue="1" operator="equal">
      <formula>"Pass"</formula>
    </cfRule>
  </conditionalFormatting>
  <conditionalFormatting sqref="L3:L12">
    <cfRule type="expression" dxfId="10" priority="10" stopIfTrue="1">
      <formula>ISERROR(AA3)</formula>
    </cfRule>
  </conditionalFormatting>
  <conditionalFormatting sqref="I6:I7">
    <cfRule type="cellIs" dxfId="9" priority="1" operator="equal">
      <formula>"Fail"</formula>
    </cfRule>
    <cfRule type="cellIs" dxfId="8" priority="2" operator="equal">
      <formula>"Pass"</formula>
    </cfRule>
    <cfRule type="cellIs" dxfId="7" priority="3" operator="equal">
      <formula>"Info"</formula>
    </cfRule>
  </conditionalFormatting>
  <dataValidations count="2">
    <dataValidation type="list" allowBlank="1" showInputMessage="1" showErrorMessage="1" sqref="I3:I12" xr:uid="{00000000-0002-0000-0300-000000000000}">
      <formula1>$G$14:$G$17</formula1>
    </dataValidation>
    <dataValidation type="list" allowBlank="1" showInputMessage="1" showErrorMessage="1" sqref="K3:K12" xr:uid="{00000000-0002-0000-0300-000001000000}">
      <formula1>$G$20:$G$23</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9" tint="-0.249977111117893"/>
  </sheetPr>
  <dimension ref="A1:AA131"/>
  <sheetViews>
    <sheetView zoomScale="80" zoomScaleNormal="80" workbookViewId="0">
      <selection activeCell="C3" sqref="C3"/>
    </sheetView>
  </sheetViews>
  <sheetFormatPr defaultColWidth="9.1796875" defaultRowHeight="14.5" x14ac:dyDescent="0.35"/>
  <cols>
    <col min="1" max="1" width="8.54296875" style="70" customWidth="1"/>
    <col min="2" max="2" width="10" style="70" customWidth="1"/>
    <col min="3" max="3" width="14" style="78" customWidth="1"/>
    <col min="4" max="4" width="12.26953125" style="70" customWidth="1"/>
    <col min="5" max="5" width="16.1796875" style="70" customWidth="1"/>
    <col min="6" max="6" width="26.54296875" style="70" customWidth="1"/>
    <col min="7" max="7" width="48.7265625" style="70" customWidth="1"/>
    <col min="8" max="8" width="42" style="70" customWidth="1"/>
    <col min="9" max="9" width="25.7265625" style="70" customWidth="1"/>
    <col min="10" max="10" width="12.1796875" style="70" customWidth="1"/>
    <col min="11" max="11" width="29.26953125" style="70" hidden="1" customWidth="1"/>
    <col min="12" max="12" width="23" style="70" customWidth="1"/>
    <col min="13" max="13" width="14.26953125" customWidth="1"/>
    <col min="14" max="14" width="15.26953125" style="93" customWidth="1"/>
    <col min="15" max="15" width="39.1796875" style="93" customWidth="1"/>
    <col min="16" max="16" width="4.1796875" style="70" customWidth="1"/>
    <col min="17" max="17" width="14.81640625" style="70" customWidth="1"/>
    <col min="18" max="18" width="23" style="70" customWidth="1"/>
    <col min="19" max="19" width="43.81640625" style="70" customWidth="1"/>
    <col min="20" max="20" width="50.26953125" style="70" customWidth="1"/>
    <col min="21" max="21" width="65.54296875" style="70" hidden="1" customWidth="1"/>
    <col min="22" max="22" width="31.26953125" hidden="1" customWidth="1"/>
    <col min="23" max="23" width="21.1796875" customWidth="1"/>
    <col min="24" max="24" width="8.81640625" customWidth="1"/>
    <col min="25" max="25" width="9.1796875" style="70"/>
    <col min="26" max="26" width="8.81640625" customWidth="1"/>
    <col min="27" max="27" width="25" style="70" hidden="1" customWidth="1"/>
    <col min="28" max="16384" width="9.1796875" style="70"/>
  </cols>
  <sheetData>
    <row r="1" spans="1:27" s="1" customFormat="1" x14ac:dyDescent="0.35">
      <c r="A1" s="36" t="s">
        <v>58</v>
      </c>
      <c r="B1" s="37"/>
      <c r="C1" s="37"/>
      <c r="D1" s="37"/>
      <c r="E1" s="37"/>
      <c r="F1" s="37"/>
      <c r="G1" s="37"/>
      <c r="H1" s="37"/>
      <c r="I1" s="37"/>
      <c r="J1" s="37"/>
      <c r="K1" s="213"/>
      <c r="L1" s="214"/>
      <c r="M1" s="214"/>
      <c r="N1" s="214"/>
      <c r="O1" s="214"/>
      <c r="P1" s="214"/>
      <c r="Q1" s="214"/>
      <c r="R1" s="214"/>
      <c r="S1" s="214"/>
      <c r="T1" s="214"/>
      <c r="U1" s="214"/>
      <c r="V1" s="214"/>
      <c r="Z1" s="33"/>
      <c r="AA1" s="37"/>
    </row>
    <row r="2" spans="1:27" ht="39" x14ac:dyDescent="0.35">
      <c r="A2" s="69" t="s">
        <v>109</v>
      </c>
      <c r="B2" s="69" t="s">
        <v>110</v>
      </c>
      <c r="C2" s="69" t="s">
        <v>111</v>
      </c>
      <c r="D2" s="69" t="s">
        <v>112</v>
      </c>
      <c r="E2" s="69" t="s">
        <v>214</v>
      </c>
      <c r="F2" s="69" t="s">
        <v>113</v>
      </c>
      <c r="G2" s="69" t="s">
        <v>114</v>
      </c>
      <c r="H2" s="71" t="s">
        <v>115</v>
      </c>
      <c r="I2" s="71" t="s">
        <v>116</v>
      </c>
      <c r="J2" s="71" t="s">
        <v>117</v>
      </c>
      <c r="K2" s="77" t="s">
        <v>215</v>
      </c>
      <c r="L2" s="71" t="s">
        <v>118</v>
      </c>
      <c r="M2" s="157" t="s">
        <v>119</v>
      </c>
      <c r="N2" s="157" t="s">
        <v>120</v>
      </c>
      <c r="O2" s="216" t="s">
        <v>121</v>
      </c>
      <c r="P2" s="248"/>
      <c r="Q2" s="238" t="s">
        <v>216</v>
      </c>
      <c r="R2" s="238" t="s">
        <v>217</v>
      </c>
      <c r="S2" s="238" t="s">
        <v>218</v>
      </c>
      <c r="T2" s="238" t="s">
        <v>219</v>
      </c>
      <c r="U2" s="243" t="s">
        <v>220</v>
      </c>
      <c r="V2" s="243" t="s">
        <v>221</v>
      </c>
      <c r="Y2" s="88"/>
      <c r="AA2" s="157" t="s">
        <v>122</v>
      </c>
    </row>
    <row r="3" spans="1:27" ht="148.5" customHeight="1" x14ac:dyDescent="0.35">
      <c r="A3" s="232" t="s">
        <v>222</v>
      </c>
      <c r="B3" s="232" t="s">
        <v>223</v>
      </c>
      <c r="C3" s="233" t="s">
        <v>224</v>
      </c>
      <c r="D3" s="232" t="s">
        <v>225</v>
      </c>
      <c r="E3" s="232" t="s">
        <v>226</v>
      </c>
      <c r="F3" s="232" t="s">
        <v>227</v>
      </c>
      <c r="G3" s="232" t="s">
        <v>2270</v>
      </c>
      <c r="H3" s="232" t="s">
        <v>2269</v>
      </c>
      <c r="I3" s="75"/>
      <c r="J3" s="79"/>
      <c r="K3" s="85" t="s">
        <v>228</v>
      </c>
      <c r="L3" s="75"/>
      <c r="M3" s="75" t="s">
        <v>151</v>
      </c>
      <c r="N3" s="76" t="s">
        <v>229</v>
      </c>
      <c r="O3" s="244" t="s">
        <v>230</v>
      </c>
      <c r="P3" s="189"/>
      <c r="Q3" s="75">
        <v>3.1</v>
      </c>
      <c r="R3" s="75" t="s">
        <v>231</v>
      </c>
      <c r="S3" s="232" t="s">
        <v>232</v>
      </c>
      <c r="T3" s="232" t="s">
        <v>2271</v>
      </c>
      <c r="U3" s="232" t="s">
        <v>2272</v>
      </c>
      <c r="V3" s="232"/>
      <c r="Y3" s="88"/>
      <c r="AA3" s="191">
        <f>IF(OR(J3="Fail",ISBLANK(J3)),INDEX('Issue Code Table'!C:C,MATCH(N:N,'Issue Code Table'!A:A,0)),IF(M3="Critical",6,IF(M3="Significant",5,IF(M3="Moderate",3,2))))</f>
        <v>4</v>
      </c>
    </row>
    <row r="4" spans="1:27" ht="148.5" customHeight="1" x14ac:dyDescent="0.35">
      <c r="A4" s="232" t="s">
        <v>233</v>
      </c>
      <c r="B4" s="232" t="s">
        <v>223</v>
      </c>
      <c r="C4" s="233" t="s">
        <v>224</v>
      </c>
      <c r="D4" s="232" t="s">
        <v>225</v>
      </c>
      <c r="E4" s="232" t="s">
        <v>234</v>
      </c>
      <c r="F4" s="232" t="s">
        <v>235</v>
      </c>
      <c r="G4" s="232" t="s">
        <v>236</v>
      </c>
      <c r="H4" s="232" t="s">
        <v>237</v>
      </c>
      <c r="I4" s="75"/>
      <c r="J4" s="79"/>
      <c r="K4" s="85" t="s">
        <v>238</v>
      </c>
      <c r="L4" s="75"/>
      <c r="M4" s="75" t="s">
        <v>140</v>
      </c>
      <c r="N4" s="76" t="s">
        <v>239</v>
      </c>
      <c r="O4" s="244" t="s">
        <v>240</v>
      </c>
      <c r="P4" s="189"/>
      <c r="Q4" s="75">
        <v>3.1</v>
      </c>
      <c r="R4" s="75" t="s">
        <v>241</v>
      </c>
      <c r="S4" s="232" t="s">
        <v>242</v>
      </c>
      <c r="T4" s="232" t="s">
        <v>243</v>
      </c>
      <c r="U4" s="232" t="s">
        <v>244</v>
      </c>
      <c r="V4" s="232" t="s">
        <v>245</v>
      </c>
      <c r="Y4" s="88"/>
      <c r="AA4" s="191">
        <f>IF(OR(J4="Fail",ISBLANK(J4)),INDEX('Issue Code Table'!C:C,MATCH(N:N,'Issue Code Table'!A:A,0)),IF(M4="Critical",6,IF(M4="Significant",5,IF(M4="Moderate",3,2))))</f>
        <v>5</v>
      </c>
    </row>
    <row r="5" spans="1:27" ht="148.5" customHeight="1" x14ac:dyDescent="0.35">
      <c r="A5" s="232" t="s">
        <v>246</v>
      </c>
      <c r="B5" s="232" t="s">
        <v>223</v>
      </c>
      <c r="C5" s="233" t="s">
        <v>224</v>
      </c>
      <c r="D5" s="232" t="s">
        <v>247</v>
      </c>
      <c r="E5" s="232" t="s">
        <v>248</v>
      </c>
      <c r="F5" s="232" t="s">
        <v>249</v>
      </c>
      <c r="G5" s="232" t="s">
        <v>250</v>
      </c>
      <c r="H5" s="232" t="s">
        <v>251</v>
      </c>
      <c r="I5" s="75"/>
      <c r="J5" s="79"/>
      <c r="K5" s="85" t="s">
        <v>252</v>
      </c>
      <c r="L5" s="75" t="s">
        <v>253</v>
      </c>
      <c r="M5" s="75" t="s">
        <v>140</v>
      </c>
      <c r="N5" s="76" t="s">
        <v>254</v>
      </c>
      <c r="O5" s="244" t="s">
        <v>255</v>
      </c>
      <c r="P5" s="189"/>
      <c r="Q5" s="75">
        <v>3.1</v>
      </c>
      <c r="R5" s="75" t="s">
        <v>256</v>
      </c>
      <c r="S5" s="232" t="s">
        <v>257</v>
      </c>
      <c r="T5" s="232" t="s">
        <v>258</v>
      </c>
      <c r="U5" s="232" t="s">
        <v>2292</v>
      </c>
      <c r="V5" s="232" t="s">
        <v>259</v>
      </c>
      <c r="Y5" s="88"/>
      <c r="AA5" s="191">
        <f>IF(OR(J5="Fail",ISBLANK(J5)),INDEX('Issue Code Table'!C:C,MATCH(N:N,'Issue Code Table'!A:A,0)),IF(M5="Critical",6,IF(M5="Significant",5,IF(M5="Moderate",3,2))))</f>
        <v>5</v>
      </c>
    </row>
    <row r="6" spans="1:27" ht="148.5" customHeight="1" x14ac:dyDescent="0.35">
      <c r="A6" s="232" t="s">
        <v>260</v>
      </c>
      <c r="B6" s="232" t="s">
        <v>223</v>
      </c>
      <c r="C6" s="233" t="s">
        <v>224</v>
      </c>
      <c r="D6" s="232" t="s">
        <v>225</v>
      </c>
      <c r="E6" s="232" t="s">
        <v>261</v>
      </c>
      <c r="F6" s="232" t="s">
        <v>262</v>
      </c>
      <c r="G6" s="232" t="s">
        <v>263</v>
      </c>
      <c r="H6" s="232" t="s">
        <v>264</v>
      </c>
      <c r="I6" s="75"/>
      <c r="J6" s="79"/>
      <c r="K6" s="85" t="s">
        <v>265</v>
      </c>
      <c r="L6" s="75"/>
      <c r="M6" s="75" t="s">
        <v>140</v>
      </c>
      <c r="N6" s="76" t="s">
        <v>266</v>
      </c>
      <c r="O6" s="244" t="s">
        <v>267</v>
      </c>
      <c r="P6" s="189"/>
      <c r="Q6" s="75">
        <v>3.1</v>
      </c>
      <c r="R6" s="75" t="s">
        <v>268</v>
      </c>
      <c r="S6" s="232" t="s">
        <v>269</v>
      </c>
      <c r="T6" s="232" t="s">
        <v>270</v>
      </c>
      <c r="U6" s="232" t="s">
        <v>271</v>
      </c>
      <c r="V6" s="232" t="s">
        <v>272</v>
      </c>
      <c r="Y6" s="88"/>
      <c r="AA6" s="191">
        <f>IF(OR(J6="Fail",ISBLANK(J6)),INDEX('Issue Code Table'!C:C,MATCH(N:N,'Issue Code Table'!A:A,0)),IF(M6="Critical",6,IF(M6="Significant",5,IF(M6="Moderate",3,2))))</f>
        <v>6</v>
      </c>
    </row>
    <row r="7" spans="1:27" ht="148.5" customHeight="1" x14ac:dyDescent="0.35">
      <c r="A7" s="232" t="s">
        <v>273</v>
      </c>
      <c r="B7" s="232" t="s">
        <v>223</v>
      </c>
      <c r="C7" s="233" t="s">
        <v>224</v>
      </c>
      <c r="D7" s="232" t="s">
        <v>225</v>
      </c>
      <c r="E7" s="232" t="s">
        <v>274</v>
      </c>
      <c r="F7" s="232" t="s">
        <v>275</v>
      </c>
      <c r="G7" s="232" t="s">
        <v>276</v>
      </c>
      <c r="H7" s="232" t="s">
        <v>277</v>
      </c>
      <c r="I7" s="75"/>
      <c r="J7" s="79"/>
      <c r="K7" s="85" t="s">
        <v>278</v>
      </c>
      <c r="L7" s="75"/>
      <c r="M7" s="75" t="s">
        <v>151</v>
      </c>
      <c r="N7" s="76" t="s">
        <v>229</v>
      </c>
      <c r="O7" s="244" t="s">
        <v>230</v>
      </c>
      <c r="P7" s="189"/>
      <c r="Q7" s="75">
        <v>3.1</v>
      </c>
      <c r="R7" s="75" t="s">
        <v>279</v>
      </c>
      <c r="S7" s="232" t="s">
        <v>280</v>
      </c>
      <c r="T7" s="232" t="s">
        <v>2276</v>
      </c>
      <c r="U7" s="232" t="s">
        <v>2277</v>
      </c>
      <c r="V7" s="232"/>
      <c r="Y7" s="88"/>
      <c r="AA7" s="191">
        <f>IF(OR(J7="Fail",ISBLANK(J7)),INDEX('Issue Code Table'!C:C,MATCH(N:N,'Issue Code Table'!A:A,0)),IF(M7="Critical",6,IF(M7="Significant",5,IF(M7="Moderate",3,2))))</f>
        <v>4</v>
      </c>
    </row>
    <row r="8" spans="1:27" ht="148.5" customHeight="1" x14ac:dyDescent="0.35">
      <c r="A8" s="232" t="s">
        <v>281</v>
      </c>
      <c r="B8" s="232" t="s">
        <v>223</v>
      </c>
      <c r="C8" s="233" t="s">
        <v>224</v>
      </c>
      <c r="D8" s="232" t="s">
        <v>225</v>
      </c>
      <c r="E8" s="232" t="s">
        <v>282</v>
      </c>
      <c r="F8" s="232" t="s">
        <v>283</v>
      </c>
      <c r="G8" s="232" t="s">
        <v>284</v>
      </c>
      <c r="H8" s="232" t="s">
        <v>285</v>
      </c>
      <c r="I8" s="75"/>
      <c r="J8" s="79"/>
      <c r="K8" s="85" t="s">
        <v>286</v>
      </c>
      <c r="L8" s="75"/>
      <c r="M8" s="75" t="s">
        <v>151</v>
      </c>
      <c r="N8" s="76" t="s">
        <v>229</v>
      </c>
      <c r="O8" s="244" t="s">
        <v>230</v>
      </c>
      <c r="P8" s="189"/>
      <c r="Q8" s="75">
        <v>3.1</v>
      </c>
      <c r="R8" s="75" t="s">
        <v>287</v>
      </c>
      <c r="S8" s="232" t="s">
        <v>288</v>
      </c>
      <c r="T8" s="232" t="s">
        <v>2278</v>
      </c>
      <c r="U8" s="232" t="s">
        <v>2279</v>
      </c>
      <c r="V8" s="232"/>
      <c r="Y8" s="88"/>
      <c r="AA8" s="191">
        <f>IF(OR(J8="Fail",ISBLANK(J8)),INDEX('Issue Code Table'!C:C,MATCH(N:N,'Issue Code Table'!A:A,0)),IF(M8="Critical",6,IF(M8="Significant",5,IF(M8="Moderate",3,2))))</f>
        <v>4</v>
      </c>
    </row>
    <row r="9" spans="1:27" ht="148.5" customHeight="1" x14ac:dyDescent="0.35">
      <c r="A9" s="232" t="s">
        <v>289</v>
      </c>
      <c r="B9" s="232" t="s">
        <v>223</v>
      </c>
      <c r="C9" s="233" t="s">
        <v>224</v>
      </c>
      <c r="D9" s="232" t="s">
        <v>225</v>
      </c>
      <c r="E9" s="232" t="s">
        <v>290</v>
      </c>
      <c r="F9" s="232" t="s">
        <v>291</v>
      </c>
      <c r="G9" s="232" t="s">
        <v>292</v>
      </c>
      <c r="H9" s="232" t="s">
        <v>293</v>
      </c>
      <c r="I9" s="75"/>
      <c r="J9" s="79"/>
      <c r="K9" s="85" t="s">
        <v>294</v>
      </c>
      <c r="L9" s="75"/>
      <c r="M9" s="75" t="s">
        <v>151</v>
      </c>
      <c r="N9" s="76" t="s">
        <v>229</v>
      </c>
      <c r="O9" s="244" t="s">
        <v>230</v>
      </c>
      <c r="P9" s="189"/>
      <c r="Q9" s="75">
        <v>3.1</v>
      </c>
      <c r="R9" s="75" t="s">
        <v>295</v>
      </c>
      <c r="S9" s="232" t="s">
        <v>296</v>
      </c>
      <c r="T9" s="232" t="s">
        <v>297</v>
      </c>
      <c r="U9" s="232" t="s">
        <v>298</v>
      </c>
      <c r="V9" s="232"/>
      <c r="Y9" s="88"/>
      <c r="AA9" s="191">
        <f>IF(OR(J9="Fail",ISBLANK(J9)),INDEX('Issue Code Table'!C:C,MATCH(N:N,'Issue Code Table'!A:A,0)),IF(M9="Critical",6,IF(M9="Significant",5,IF(M9="Moderate",3,2))))</f>
        <v>4</v>
      </c>
    </row>
    <row r="10" spans="1:27" ht="148.5" customHeight="1" x14ac:dyDescent="0.35">
      <c r="A10" s="232" t="s">
        <v>299</v>
      </c>
      <c r="B10" s="232" t="s">
        <v>223</v>
      </c>
      <c r="C10" s="233" t="s">
        <v>224</v>
      </c>
      <c r="D10" s="232" t="s">
        <v>225</v>
      </c>
      <c r="E10" s="232" t="s">
        <v>300</v>
      </c>
      <c r="F10" s="232" t="s">
        <v>301</v>
      </c>
      <c r="G10" s="232" t="s">
        <v>302</v>
      </c>
      <c r="H10" s="232" t="s">
        <v>303</v>
      </c>
      <c r="I10" s="75"/>
      <c r="J10" s="79"/>
      <c r="K10" s="85" t="s">
        <v>304</v>
      </c>
      <c r="L10" s="75" t="s">
        <v>305</v>
      </c>
      <c r="M10" s="75" t="s">
        <v>151</v>
      </c>
      <c r="N10" s="76" t="s">
        <v>306</v>
      </c>
      <c r="O10" s="244" t="s">
        <v>307</v>
      </c>
      <c r="P10" s="189"/>
      <c r="Q10" s="75">
        <v>3.1</v>
      </c>
      <c r="R10" s="75" t="s">
        <v>308</v>
      </c>
      <c r="S10" s="232" t="s">
        <v>309</v>
      </c>
      <c r="T10" s="232" t="s">
        <v>310</v>
      </c>
      <c r="U10" s="232" t="s">
        <v>311</v>
      </c>
      <c r="V10" s="232"/>
      <c r="Y10" s="88"/>
      <c r="AA10" s="191">
        <f>IF(OR(J10="Fail",ISBLANK(J10)),INDEX('Issue Code Table'!C:C,MATCH(N:N,'Issue Code Table'!A:A,0)),IF(M10="Critical",6,IF(M10="Significant",5,IF(M10="Moderate",3,2))))</f>
        <v>3</v>
      </c>
    </row>
    <row r="11" spans="1:27" ht="148.5" customHeight="1" x14ac:dyDescent="0.35">
      <c r="A11" s="232" t="s">
        <v>312</v>
      </c>
      <c r="B11" s="232" t="s">
        <v>223</v>
      </c>
      <c r="C11" s="233" t="s">
        <v>224</v>
      </c>
      <c r="D11" s="232" t="s">
        <v>225</v>
      </c>
      <c r="E11" s="232" t="s">
        <v>313</v>
      </c>
      <c r="F11" s="232" t="s">
        <v>314</v>
      </c>
      <c r="G11" s="232" t="s">
        <v>315</v>
      </c>
      <c r="H11" s="232" t="s">
        <v>316</v>
      </c>
      <c r="I11" s="75"/>
      <c r="J11" s="79"/>
      <c r="K11" s="85" t="s">
        <v>317</v>
      </c>
      <c r="L11" s="75" t="s">
        <v>318</v>
      </c>
      <c r="M11" s="75" t="s">
        <v>151</v>
      </c>
      <c r="N11" s="76" t="s">
        <v>306</v>
      </c>
      <c r="O11" s="244" t="s">
        <v>307</v>
      </c>
      <c r="P11" s="189"/>
      <c r="Q11" s="75">
        <v>3.1</v>
      </c>
      <c r="R11" s="75" t="s">
        <v>319</v>
      </c>
      <c r="S11" s="232" t="s">
        <v>320</v>
      </c>
      <c r="T11" s="232" t="s">
        <v>321</v>
      </c>
      <c r="U11" s="232" t="s">
        <v>322</v>
      </c>
      <c r="V11" s="232"/>
      <c r="Y11" s="88"/>
      <c r="AA11" s="191">
        <f>IF(OR(J11="Fail",ISBLANK(J11)),INDEX('Issue Code Table'!C:C,MATCH(N:N,'Issue Code Table'!A:A,0)),IF(M11="Critical",6,IF(M11="Significant",5,IF(M11="Moderate",3,2))))</f>
        <v>3</v>
      </c>
    </row>
    <row r="12" spans="1:27" ht="148.5" customHeight="1" x14ac:dyDescent="0.35">
      <c r="A12" s="232" t="s">
        <v>323</v>
      </c>
      <c r="B12" s="232" t="s">
        <v>223</v>
      </c>
      <c r="C12" s="233" t="s">
        <v>224</v>
      </c>
      <c r="D12" s="232" t="s">
        <v>225</v>
      </c>
      <c r="E12" s="232" t="s">
        <v>324</v>
      </c>
      <c r="F12" s="232" t="s">
        <v>325</v>
      </c>
      <c r="G12" s="232" t="s">
        <v>326</v>
      </c>
      <c r="H12" s="232" t="s">
        <v>327</v>
      </c>
      <c r="I12" s="75"/>
      <c r="J12" s="79"/>
      <c r="K12" s="85" t="s">
        <v>328</v>
      </c>
      <c r="L12" s="75"/>
      <c r="M12" s="75" t="s">
        <v>151</v>
      </c>
      <c r="N12" s="76" t="s">
        <v>229</v>
      </c>
      <c r="O12" s="244" t="s">
        <v>230</v>
      </c>
      <c r="P12" s="189"/>
      <c r="Q12" s="75">
        <v>3.1</v>
      </c>
      <c r="R12" s="75" t="s">
        <v>329</v>
      </c>
      <c r="S12" s="232" t="s">
        <v>330</v>
      </c>
      <c r="T12" s="232" t="s">
        <v>331</v>
      </c>
      <c r="U12" s="232" t="s">
        <v>332</v>
      </c>
      <c r="V12" s="232"/>
      <c r="Y12" s="88"/>
      <c r="AA12" s="191">
        <f>IF(OR(J12="Fail",ISBLANK(J12)),INDEX('Issue Code Table'!C:C,MATCH(N:N,'Issue Code Table'!A:A,0)),IF(M12="Critical",6,IF(M12="Significant",5,IF(M12="Moderate",3,2))))</f>
        <v>4</v>
      </c>
    </row>
    <row r="13" spans="1:27" s="88" customFormat="1" ht="148.5" customHeight="1" x14ac:dyDescent="0.25">
      <c r="A13" s="232" t="s">
        <v>333</v>
      </c>
      <c r="B13" s="232" t="s">
        <v>223</v>
      </c>
      <c r="C13" s="233" t="s">
        <v>224</v>
      </c>
      <c r="D13" s="232" t="s">
        <v>225</v>
      </c>
      <c r="E13" s="232" t="s">
        <v>334</v>
      </c>
      <c r="F13" s="232" t="s">
        <v>335</v>
      </c>
      <c r="G13" s="232" t="s">
        <v>336</v>
      </c>
      <c r="H13" s="232" t="s">
        <v>337</v>
      </c>
      <c r="I13" s="75"/>
      <c r="J13" s="79"/>
      <c r="K13" s="85" t="s">
        <v>338</v>
      </c>
      <c r="L13" s="75"/>
      <c r="M13" s="75" t="s">
        <v>151</v>
      </c>
      <c r="N13" s="76" t="s">
        <v>229</v>
      </c>
      <c r="O13" s="244" t="s">
        <v>230</v>
      </c>
      <c r="P13" s="189"/>
      <c r="Q13" s="75">
        <v>3.1</v>
      </c>
      <c r="R13" s="75" t="s">
        <v>339</v>
      </c>
      <c r="S13" s="232" t="s">
        <v>340</v>
      </c>
      <c r="T13" s="232" t="s">
        <v>2275</v>
      </c>
      <c r="U13" s="232" t="s">
        <v>2280</v>
      </c>
      <c r="V13" s="232"/>
      <c r="AA13" s="191">
        <f>IF(OR(J13="Fail",ISBLANK(J13)),INDEX('Issue Code Table'!C:C,MATCH(N:N,'Issue Code Table'!A:A,0)),IF(M13="Critical",6,IF(M13="Significant",5,IF(M13="Moderate",3,2))))</f>
        <v>4</v>
      </c>
    </row>
    <row r="14" spans="1:27" s="88" customFormat="1" ht="148.5" customHeight="1" x14ac:dyDescent="0.25">
      <c r="A14" s="232" t="s">
        <v>341</v>
      </c>
      <c r="B14" s="232" t="s">
        <v>223</v>
      </c>
      <c r="C14" s="233" t="s">
        <v>224</v>
      </c>
      <c r="D14" s="232" t="s">
        <v>225</v>
      </c>
      <c r="E14" s="232" t="s">
        <v>342</v>
      </c>
      <c r="F14" s="232" t="s">
        <v>343</v>
      </c>
      <c r="G14" s="232" t="s">
        <v>344</v>
      </c>
      <c r="H14" s="232" t="s">
        <v>345</v>
      </c>
      <c r="I14" s="75"/>
      <c r="J14" s="79"/>
      <c r="K14" s="85" t="s">
        <v>346</v>
      </c>
      <c r="L14" s="75"/>
      <c r="M14" s="75" t="s">
        <v>151</v>
      </c>
      <c r="N14" s="76" t="s">
        <v>229</v>
      </c>
      <c r="O14" s="244" t="s">
        <v>230</v>
      </c>
      <c r="P14" s="189"/>
      <c r="Q14" s="75">
        <v>3.1</v>
      </c>
      <c r="R14" s="75" t="s">
        <v>347</v>
      </c>
      <c r="S14" s="232" t="s">
        <v>348</v>
      </c>
      <c r="T14" s="232" t="s">
        <v>2281</v>
      </c>
      <c r="U14" s="232" t="s">
        <v>2282</v>
      </c>
      <c r="V14" s="232"/>
      <c r="AA14" s="191">
        <f>IF(OR(J14="Fail",ISBLANK(J14)),INDEX('Issue Code Table'!C:C,MATCH(N:N,'Issue Code Table'!A:A,0)),IF(M14="Critical",6,IF(M14="Significant",5,IF(M14="Moderate",3,2))))</f>
        <v>4</v>
      </c>
    </row>
    <row r="15" spans="1:27" s="88" customFormat="1" ht="148.5" customHeight="1" x14ac:dyDescent="0.25">
      <c r="A15" s="232" t="s">
        <v>349</v>
      </c>
      <c r="B15" s="232" t="s">
        <v>223</v>
      </c>
      <c r="C15" s="233" t="s">
        <v>224</v>
      </c>
      <c r="D15" s="232" t="s">
        <v>225</v>
      </c>
      <c r="E15" s="232" t="s">
        <v>350</v>
      </c>
      <c r="F15" s="232" t="s">
        <v>351</v>
      </c>
      <c r="G15" s="232" t="s">
        <v>352</v>
      </c>
      <c r="H15" s="232" t="s">
        <v>353</v>
      </c>
      <c r="I15" s="75"/>
      <c r="J15" s="79"/>
      <c r="K15" s="85" t="s">
        <v>354</v>
      </c>
      <c r="L15" s="75"/>
      <c r="M15" s="75" t="s">
        <v>151</v>
      </c>
      <c r="N15" s="76" t="s">
        <v>229</v>
      </c>
      <c r="O15" s="244" t="s">
        <v>230</v>
      </c>
      <c r="P15" s="189"/>
      <c r="Q15" s="75">
        <v>3.1</v>
      </c>
      <c r="R15" s="75" t="s">
        <v>355</v>
      </c>
      <c r="S15" s="232" t="s">
        <v>356</v>
      </c>
      <c r="T15" s="232" t="s">
        <v>2274</v>
      </c>
      <c r="U15" s="232" t="s">
        <v>2273</v>
      </c>
      <c r="V15" s="232"/>
      <c r="AA15" s="191">
        <f>IF(OR(J15="Fail",ISBLANK(J15)),INDEX('Issue Code Table'!C:C,MATCH(N:N,'Issue Code Table'!A:A,0)),IF(M15="Critical",6,IF(M15="Significant",5,IF(M15="Moderate",3,2))))</f>
        <v>4</v>
      </c>
    </row>
    <row r="16" spans="1:27" s="88" customFormat="1" ht="148.5" customHeight="1" x14ac:dyDescent="0.25">
      <c r="A16" s="232" t="s">
        <v>357</v>
      </c>
      <c r="B16" s="232" t="s">
        <v>223</v>
      </c>
      <c r="C16" s="233" t="s">
        <v>224</v>
      </c>
      <c r="D16" s="232" t="s">
        <v>225</v>
      </c>
      <c r="E16" s="232" t="s">
        <v>358</v>
      </c>
      <c r="F16" s="232" t="s">
        <v>359</v>
      </c>
      <c r="G16" s="232" t="s">
        <v>360</v>
      </c>
      <c r="H16" s="232" t="s">
        <v>361</v>
      </c>
      <c r="I16" s="75"/>
      <c r="J16" s="79"/>
      <c r="K16" s="85" t="s">
        <v>362</v>
      </c>
      <c r="L16" s="75"/>
      <c r="M16" s="75" t="s">
        <v>151</v>
      </c>
      <c r="N16" s="76" t="s">
        <v>229</v>
      </c>
      <c r="O16" s="244" t="s">
        <v>230</v>
      </c>
      <c r="P16" s="189"/>
      <c r="Q16" s="75">
        <v>3.1</v>
      </c>
      <c r="R16" s="75" t="s">
        <v>363</v>
      </c>
      <c r="S16" s="232" t="s">
        <v>364</v>
      </c>
      <c r="T16" s="232" t="s">
        <v>2283</v>
      </c>
      <c r="U16" s="232" t="s">
        <v>2284</v>
      </c>
      <c r="V16" s="232"/>
      <c r="AA16" s="191">
        <f>IF(OR(J16="Fail",ISBLANK(J16)),INDEX('Issue Code Table'!C:C,MATCH(N:N,'Issue Code Table'!A:A,0)),IF(M16="Critical",6,IF(M16="Significant",5,IF(M16="Moderate",3,2))))</f>
        <v>4</v>
      </c>
    </row>
    <row r="17" spans="1:27" s="88" customFormat="1" ht="148.5" customHeight="1" x14ac:dyDescent="0.25">
      <c r="A17" s="232" t="s">
        <v>365</v>
      </c>
      <c r="B17" s="232" t="s">
        <v>366</v>
      </c>
      <c r="C17" s="234" t="s">
        <v>367</v>
      </c>
      <c r="D17" s="232" t="s">
        <v>225</v>
      </c>
      <c r="E17" s="232" t="s">
        <v>368</v>
      </c>
      <c r="F17" s="232" t="s">
        <v>369</v>
      </c>
      <c r="G17" s="232" t="s">
        <v>370</v>
      </c>
      <c r="H17" s="232" t="s">
        <v>371</v>
      </c>
      <c r="I17" s="75"/>
      <c r="J17" s="79"/>
      <c r="K17" s="75" t="s">
        <v>372</v>
      </c>
      <c r="L17" s="75"/>
      <c r="M17" s="75" t="s">
        <v>140</v>
      </c>
      <c r="N17" s="76" t="s">
        <v>167</v>
      </c>
      <c r="O17" s="244" t="s">
        <v>168</v>
      </c>
      <c r="P17" s="189"/>
      <c r="Q17" s="75">
        <v>3.1</v>
      </c>
      <c r="R17" s="75" t="s">
        <v>373</v>
      </c>
      <c r="S17" s="232" t="s">
        <v>374</v>
      </c>
      <c r="T17" s="232" t="s">
        <v>375</v>
      </c>
      <c r="U17" s="232" t="s">
        <v>376</v>
      </c>
      <c r="V17" s="232" t="s">
        <v>377</v>
      </c>
      <c r="AA17" s="191">
        <f>IF(OR(J17="Fail",ISBLANK(J17)),INDEX('Issue Code Table'!C:C,MATCH(N:N,'Issue Code Table'!A:A,0)),IF(M17="Critical",6,IF(M17="Significant",5,IF(M17="Moderate",3,2))))</f>
        <v>6</v>
      </c>
    </row>
    <row r="18" spans="1:27" ht="148.5" customHeight="1" x14ac:dyDescent="0.35">
      <c r="A18" s="232" t="s">
        <v>378</v>
      </c>
      <c r="B18" s="232" t="s">
        <v>379</v>
      </c>
      <c r="C18" s="234" t="s">
        <v>380</v>
      </c>
      <c r="D18" s="232" t="s">
        <v>225</v>
      </c>
      <c r="E18" s="232" t="s">
        <v>381</v>
      </c>
      <c r="F18" s="232" t="s">
        <v>382</v>
      </c>
      <c r="G18" s="232" t="s">
        <v>383</v>
      </c>
      <c r="H18" s="232" t="s">
        <v>384</v>
      </c>
      <c r="I18" s="75"/>
      <c r="J18" s="79"/>
      <c r="K18" s="85" t="s">
        <v>385</v>
      </c>
      <c r="L18" s="75" t="s">
        <v>386</v>
      </c>
      <c r="M18" s="75" t="s">
        <v>140</v>
      </c>
      <c r="N18" s="76" t="s">
        <v>387</v>
      </c>
      <c r="O18" s="244" t="s">
        <v>388</v>
      </c>
      <c r="P18" s="189"/>
      <c r="Q18" s="75">
        <v>3.2</v>
      </c>
      <c r="R18" s="75" t="s">
        <v>389</v>
      </c>
      <c r="S18" s="232" t="s">
        <v>390</v>
      </c>
      <c r="T18" s="232" t="s">
        <v>391</v>
      </c>
      <c r="U18" s="232" t="s">
        <v>392</v>
      </c>
      <c r="V18" s="232" t="s">
        <v>393</v>
      </c>
      <c r="Y18" s="88"/>
      <c r="AA18" s="191">
        <f>IF(OR(J18="Fail",ISBLANK(J18)),INDEX('Issue Code Table'!C:C,MATCH(N:N,'Issue Code Table'!A:A,0)),IF(M18="Critical",6,IF(M18="Significant",5,IF(M18="Moderate",3,2))))</f>
        <v>5</v>
      </c>
    </row>
    <row r="19" spans="1:27" ht="148.5" customHeight="1" x14ac:dyDescent="0.35">
      <c r="A19" s="232" t="s">
        <v>394</v>
      </c>
      <c r="B19" s="232" t="s">
        <v>379</v>
      </c>
      <c r="C19" s="234" t="s">
        <v>380</v>
      </c>
      <c r="D19" s="232" t="s">
        <v>225</v>
      </c>
      <c r="E19" s="232" t="s">
        <v>395</v>
      </c>
      <c r="F19" s="232" t="s">
        <v>396</v>
      </c>
      <c r="G19" s="232" t="s">
        <v>397</v>
      </c>
      <c r="H19" s="232" t="s">
        <v>398</v>
      </c>
      <c r="I19" s="75"/>
      <c r="J19" s="79"/>
      <c r="K19" s="87" t="s">
        <v>399</v>
      </c>
      <c r="L19" s="75"/>
      <c r="M19" s="75" t="s">
        <v>151</v>
      </c>
      <c r="N19" s="76" t="s">
        <v>400</v>
      </c>
      <c r="O19" s="244" t="s">
        <v>401</v>
      </c>
      <c r="P19" s="189"/>
      <c r="Q19" s="75">
        <v>3.2</v>
      </c>
      <c r="R19" s="75" t="s">
        <v>402</v>
      </c>
      <c r="S19" s="232" t="s">
        <v>403</v>
      </c>
      <c r="T19" s="232" t="s">
        <v>404</v>
      </c>
      <c r="U19" s="232" t="s">
        <v>405</v>
      </c>
      <c r="V19" s="232"/>
      <c r="Y19" s="88"/>
      <c r="AA19" s="191">
        <f>IF(OR(J19="Fail",ISBLANK(J19)),INDEX('Issue Code Table'!C:C,MATCH(N:N,'Issue Code Table'!A:A,0)),IF(M19="Critical",6,IF(M19="Significant",5,IF(M19="Moderate",3,2))))</f>
        <v>4</v>
      </c>
    </row>
    <row r="20" spans="1:27" ht="148.5" customHeight="1" x14ac:dyDescent="0.35">
      <c r="A20" s="232" t="s">
        <v>406</v>
      </c>
      <c r="B20" s="232" t="s">
        <v>379</v>
      </c>
      <c r="C20" s="234" t="s">
        <v>380</v>
      </c>
      <c r="D20" s="232" t="s">
        <v>225</v>
      </c>
      <c r="E20" s="232" t="s">
        <v>407</v>
      </c>
      <c r="F20" s="232" t="s">
        <v>408</v>
      </c>
      <c r="G20" s="232" t="s">
        <v>409</v>
      </c>
      <c r="H20" s="232" t="s">
        <v>410</v>
      </c>
      <c r="I20" s="75"/>
      <c r="J20" s="79"/>
      <c r="K20" s="87" t="s">
        <v>411</v>
      </c>
      <c r="L20" s="75"/>
      <c r="M20" s="75" t="s">
        <v>151</v>
      </c>
      <c r="N20" s="76" t="s">
        <v>400</v>
      </c>
      <c r="O20" s="244" t="s">
        <v>401</v>
      </c>
      <c r="P20" s="189"/>
      <c r="Q20" s="75">
        <v>3.2</v>
      </c>
      <c r="R20" s="75" t="s">
        <v>412</v>
      </c>
      <c r="S20" s="232" t="s">
        <v>413</v>
      </c>
      <c r="T20" s="232" t="s">
        <v>414</v>
      </c>
      <c r="U20" s="232" t="s">
        <v>415</v>
      </c>
      <c r="V20" s="232"/>
      <c r="Y20" s="88"/>
      <c r="AA20" s="191">
        <f>IF(OR(J20="Fail",ISBLANK(J20)),INDEX('Issue Code Table'!C:C,MATCH(N:N,'Issue Code Table'!A:A,0)),IF(M20="Critical",6,IF(M20="Significant",5,IF(M20="Moderate",3,2))))</f>
        <v>4</v>
      </c>
    </row>
    <row r="21" spans="1:27" ht="148.5" customHeight="1" x14ac:dyDescent="0.35">
      <c r="A21" s="232" t="s">
        <v>416</v>
      </c>
      <c r="B21" s="232" t="s">
        <v>379</v>
      </c>
      <c r="C21" s="234" t="s">
        <v>380</v>
      </c>
      <c r="D21" s="232" t="s">
        <v>225</v>
      </c>
      <c r="E21" s="232" t="s">
        <v>417</v>
      </c>
      <c r="F21" s="232" t="s">
        <v>418</v>
      </c>
      <c r="G21" s="232" t="s">
        <v>419</v>
      </c>
      <c r="H21" s="232" t="s">
        <v>420</v>
      </c>
      <c r="I21" s="75"/>
      <c r="J21" s="79"/>
      <c r="K21" s="85" t="s">
        <v>421</v>
      </c>
      <c r="L21" s="75"/>
      <c r="M21" s="75" t="s">
        <v>140</v>
      </c>
      <c r="N21" s="76" t="s">
        <v>387</v>
      </c>
      <c r="O21" s="244" t="s">
        <v>388</v>
      </c>
      <c r="P21" s="189"/>
      <c r="Q21" s="75">
        <v>3.2</v>
      </c>
      <c r="R21" s="75" t="s">
        <v>422</v>
      </c>
      <c r="S21" s="232" t="s">
        <v>423</v>
      </c>
      <c r="T21" s="232" t="s">
        <v>424</v>
      </c>
      <c r="U21" s="232" t="s">
        <v>425</v>
      </c>
      <c r="V21" s="232" t="s">
        <v>426</v>
      </c>
      <c r="Y21" s="88"/>
      <c r="AA21" s="191">
        <f>IF(OR(J21="Fail",ISBLANK(J21)),INDEX('Issue Code Table'!C:C,MATCH(N:N,'Issue Code Table'!A:A,0)),IF(M21="Critical",6,IF(M21="Significant",5,IF(M21="Moderate",3,2))))</f>
        <v>5</v>
      </c>
    </row>
    <row r="22" spans="1:27" ht="148.5" customHeight="1" x14ac:dyDescent="0.35">
      <c r="A22" s="232" t="s">
        <v>427</v>
      </c>
      <c r="B22" s="232" t="s">
        <v>428</v>
      </c>
      <c r="C22" s="233" t="s">
        <v>429</v>
      </c>
      <c r="D22" s="232" t="s">
        <v>225</v>
      </c>
      <c r="E22" s="232" t="s">
        <v>430</v>
      </c>
      <c r="F22" s="232" t="s">
        <v>431</v>
      </c>
      <c r="G22" s="232" t="s">
        <v>432</v>
      </c>
      <c r="H22" s="232" t="s">
        <v>433</v>
      </c>
      <c r="I22" s="75"/>
      <c r="J22" s="79"/>
      <c r="K22" s="85" t="s">
        <v>434</v>
      </c>
      <c r="L22" s="75"/>
      <c r="M22" s="75" t="s">
        <v>140</v>
      </c>
      <c r="N22" s="76" t="s">
        <v>435</v>
      </c>
      <c r="O22" s="244" t="s">
        <v>436</v>
      </c>
      <c r="P22" s="189"/>
      <c r="Q22" s="75">
        <v>3.2</v>
      </c>
      <c r="R22" s="75" t="s">
        <v>437</v>
      </c>
      <c r="S22" s="232" t="s">
        <v>438</v>
      </c>
      <c r="T22" s="232" t="s">
        <v>439</v>
      </c>
      <c r="U22" s="232" t="s">
        <v>440</v>
      </c>
      <c r="V22" s="232" t="s">
        <v>441</v>
      </c>
      <c r="Y22" s="88"/>
      <c r="AA22" s="191">
        <f>IF(OR(J22="Fail",ISBLANK(J22)),INDEX('Issue Code Table'!C:C,MATCH(N:N,'Issue Code Table'!A:A,0)),IF(M22="Critical",6,IF(M22="Significant",5,IF(M22="Moderate",3,2))))</f>
        <v>6</v>
      </c>
    </row>
    <row r="23" spans="1:27" ht="148.5" customHeight="1" x14ac:dyDescent="0.35">
      <c r="A23" s="232" t="s">
        <v>442</v>
      </c>
      <c r="B23" s="232" t="s">
        <v>443</v>
      </c>
      <c r="C23" s="233" t="s">
        <v>444</v>
      </c>
      <c r="D23" s="232" t="s">
        <v>225</v>
      </c>
      <c r="E23" s="232" t="s">
        <v>445</v>
      </c>
      <c r="F23" s="232" t="s">
        <v>446</v>
      </c>
      <c r="G23" s="232" t="s">
        <v>447</v>
      </c>
      <c r="H23" s="232" t="s">
        <v>448</v>
      </c>
      <c r="I23" s="75"/>
      <c r="J23" s="79"/>
      <c r="K23" s="85" t="s">
        <v>449</v>
      </c>
      <c r="L23" s="75"/>
      <c r="M23" s="75" t="s">
        <v>140</v>
      </c>
      <c r="N23" s="76" t="s">
        <v>450</v>
      </c>
      <c r="O23" s="244" t="s">
        <v>451</v>
      </c>
      <c r="P23" s="189"/>
      <c r="Q23" s="75">
        <v>3.2</v>
      </c>
      <c r="R23" s="75" t="s">
        <v>452</v>
      </c>
      <c r="S23" s="232" t="s">
        <v>453</v>
      </c>
      <c r="T23" s="232" t="s">
        <v>454</v>
      </c>
      <c r="U23" s="232" t="s">
        <v>455</v>
      </c>
      <c r="V23" s="232" t="s">
        <v>456</v>
      </c>
      <c r="Y23" s="88"/>
      <c r="AA23" s="191">
        <f>IF(OR(J23="Fail",ISBLANK(J23)),INDEX('Issue Code Table'!C:C,MATCH(N:N,'Issue Code Table'!A:A,0)),IF(M23="Critical",6,IF(M23="Significant",5,IF(M23="Moderate",3,2))))</f>
        <v>5</v>
      </c>
    </row>
    <row r="24" spans="1:27" s="88" customFormat="1" ht="148.5" customHeight="1" x14ac:dyDescent="0.25">
      <c r="A24" s="232" t="s">
        <v>457</v>
      </c>
      <c r="B24" s="232" t="s">
        <v>443</v>
      </c>
      <c r="C24" s="233" t="s">
        <v>444</v>
      </c>
      <c r="D24" s="232" t="s">
        <v>225</v>
      </c>
      <c r="E24" s="232" t="s">
        <v>458</v>
      </c>
      <c r="F24" s="232" t="s">
        <v>459</v>
      </c>
      <c r="G24" s="232" t="s">
        <v>460</v>
      </c>
      <c r="H24" s="232" t="s">
        <v>461</v>
      </c>
      <c r="I24" s="75"/>
      <c r="J24" s="79"/>
      <c r="K24" s="85" t="s">
        <v>462</v>
      </c>
      <c r="L24" s="75"/>
      <c r="M24" s="75" t="s">
        <v>140</v>
      </c>
      <c r="N24" s="76" t="s">
        <v>167</v>
      </c>
      <c r="O24" s="244" t="s">
        <v>168</v>
      </c>
      <c r="P24" s="189"/>
      <c r="Q24" s="75">
        <v>3.3</v>
      </c>
      <c r="R24" s="75" t="s">
        <v>463</v>
      </c>
      <c r="S24" s="232" t="s">
        <v>464</v>
      </c>
      <c r="T24" s="232" t="s">
        <v>465</v>
      </c>
      <c r="U24" s="232" t="s">
        <v>466</v>
      </c>
      <c r="V24" s="232" t="s">
        <v>467</v>
      </c>
      <c r="AA24" s="191">
        <f>IF(OR(J24="Fail",ISBLANK(J24)),INDEX('Issue Code Table'!C:C,MATCH(N:N,'Issue Code Table'!A:A,0)),IF(M24="Critical",6,IF(M24="Significant",5,IF(M24="Moderate",3,2))))</f>
        <v>6</v>
      </c>
    </row>
    <row r="25" spans="1:27" s="88" customFormat="1" ht="148.5" customHeight="1" x14ac:dyDescent="0.25">
      <c r="A25" s="232" t="s">
        <v>468</v>
      </c>
      <c r="B25" s="232" t="s">
        <v>443</v>
      </c>
      <c r="C25" s="233" t="s">
        <v>444</v>
      </c>
      <c r="D25" s="232" t="s">
        <v>225</v>
      </c>
      <c r="E25" s="232" t="s">
        <v>469</v>
      </c>
      <c r="F25" s="232" t="s">
        <v>470</v>
      </c>
      <c r="G25" s="232" t="s">
        <v>471</v>
      </c>
      <c r="H25" s="232" t="s">
        <v>472</v>
      </c>
      <c r="I25" s="75"/>
      <c r="J25" s="79"/>
      <c r="K25" s="85" t="s">
        <v>473</v>
      </c>
      <c r="L25" s="75"/>
      <c r="M25" s="75" t="s">
        <v>140</v>
      </c>
      <c r="N25" s="76" t="s">
        <v>167</v>
      </c>
      <c r="O25" s="244" t="s">
        <v>168</v>
      </c>
      <c r="P25" s="189"/>
      <c r="Q25" s="75">
        <v>3.3</v>
      </c>
      <c r="R25" s="75" t="s">
        <v>474</v>
      </c>
      <c r="S25" s="232" t="s">
        <v>475</v>
      </c>
      <c r="T25" s="232" t="s">
        <v>476</v>
      </c>
      <c r="U25" s="232" t="s">
        <v>477</v>
      </c>
      <c r="V25" s="232" t="s">
        <v>467</v>
      </c>
      <c r="AA25" s="191">
        <f>IF(OR(J25="Fail",ISBLANK(J25)),INDEX('Issue Code Table'!C:C,MATCH(N:N,'Issue Code Table'!A:A,0)),IF(M25="Critical",6,IF(M25="Significant",5,IF(M25="Moderate",3,2))))</f>
        <v>6</v>
      </c>
    </row>
    <row r="26" spans="1:27" s="88" customFormat="1" ht="148.5" customHeight="1" x14ac:dyDescent="0.25">
      <c r="A26" s="232" t="s">
        <v>478</v>
      </c>
      <c r="B26" s="232" t="s">
        <v>443</v>
      </c>
      <c r="C26" s="233" t="s">
        <v>444</v>
      </c>
      <c r="D26" s="232" t="s">
        <v>225</v>
      </c>
      <c r="E26" s="232" t="s">
        <v>479</v>
      </c>
      <c r="F26" s="232" t="s">
        <v>480</v>
      </c>
      <c r="G26" s="232" t="s">
        <v>481</v>
      </c>
      <c r="H26" s="232" t="s">
        <v>482</v>
      </c>
      <c r="I26" s="75"/>
      <c r="J26" s="79"/>
      <c r="K26" s="85" t="s">
        <v>483</v>
      </c>
      <c r="L26" s="75"/>
      <c r="M26" s="75" t="s">
        <v>140</v>
      </c>
      <c r="N26" s="76" t="s">
        <v>200</v>
      </c>
      <c r="O26" s="244" t="s">
        <v>201</v>
      </c>
      <c r="P26" s="189"/>
      <c r="Q26" s="75">
        <v>3.3</v>
      </c>
      <c r="R26" s="75" t="s">
        <v>484</v>
      </c>
      <c r="S26" s="232" t="s">
        <v>485</v>
      </c>
      <c r="T26" s="232" t="s">
        <v>486</v>
      </c>
      <c r="U26" s="232" t="s">
        <v>487</v>
      </c>
      <c r="V26" s="232" t="s">
        <v>467</v>
      </c>
      <c r="AA26" s="191">
        <f>IF(OR(J26="Fail",ISBLANK(J26)),INDEX('Issue Code Table'!C:C,MATCH(N:N,'Issue Code Table'!A:A,0)),IF(M26="Critical",6,IF(M26="Significant",5,IF(M26="Moderate",3,2))))</f>
        <v>5</v>
      </c>
    </row>
    <row r="27" spans="1:27" s="88" customFormat="1" ht="148.5" customHeight="1" x14ac:dyDescent="0.25">
      <c r="A27" s="232" t="s">
        <v>488</v>
      </c>
      <c r="B27" s="232" t="s">
        <v>443</v>
      </c>
      <c r="C27" s="233" t="s">
        <v>444</v>
      </c>
      <c r="D27" s="232" t="s">
        <v>225</v>
      </c>
      <c r="E27" s="232" t="s">
        <v>489</v>
      </c>
      <c r="F27" s="232" t="s">
        <v>490</v>
      </c>
      <c r="G27" s="232" t="s">
        <v>491</v>
      </c>
      <c r="H27" s="232" t="s">
        <v>492</v>
      </c>
      <c r="I27" s="75"/>
      <c r="J27" s="79"/>
      <c r="K27" s="85" t="s">
        <v>493</v>
      </c>
      <c r="L27" s="75"/>
      <c r="M27" s="75" t="s">
        <v>140</v>
      </c>
      <c r="N27" s="76" t="s">
        <v>200</v>
      </c>
      <c r="O27" s="244" t="s">
        <v>201</v>
      </c>
      <c r="P27" s="189"/>
      <c r="Q27" s="75">
        <v>3.3</v>
      </c>
      <c r="R27" s="75" t="s">
        <v>494</v>
      </c>
      <c r="S27" s="232" t="s">
        <v>495</v>
      </c>
      <c r="T27" s="232" t="s">
        <v>496</v>
      </c>
      <c r="U27" s="232" t="s">
        <v>497</v>
      </c>
      <c r="V27" s="232" t="s">
        <v>467</v>
      </c>
      <c r="AA27" s="191">
        <f>IF(OR(J27="Fail",ISBLANK(J27)),INDEX('Issue Code Table'!C:C,MATCH(N:N,'Issue Code Table'!A:A,0)),IF(M27="Critical",6,IF(M27="Significant",5,IF(M27="Moderate",3,2))))</f>
        <v>5</v>
      </c>
    </row>
    <row r="28" spans="1:27" s="88" customFormat="1" ht="148.5" customHeight="1" x14ac:dyDescent="0.25">
      <c r="A28" s="232" t="s">
        <v>498</v>
      </c>
      <c r="B28" s="232" t="s">
        <v>443</v>
      </c>
      <c r="C28" s="233" t="s">
        <v>444</v>
      </c>
      <c r="D28" s="232" t="s">
        <v>225</v>
      </c>
      <c r="E28" s="232" t="s">
        <v>499</v>
      </c>
      <c r="F28" s="232" t="s">
        <v>500</v>
      </c>
      <c r="G28" s="232" t="s">
        <v>501</v>
      </c>
      <c r="H28" s="232" t="s">
        <v>502</v>
      </c>
      <c r="I28" s="75"/>
      <c r="J28" s="79"/>
      <c r="K28" s="85" t="s">
        <v>503</v>
      </c>
      <c r="L28" s="75"/>
      <c r="M28" s="75" t="s">
        <v>140</v>
      </c>
      <c r="N28" s="76" t="s">
        <v>200</v>
      </c>
      <c r="O28" s="244" t="s">
        <v>201</v>
      </c>
      <c r="P28" s="189"/>
      <c r="Q28" s="75">
        <v>3.3</v>
      </c>
      <c r="R28" s="75" t="s">
        <v>504</v>
      </c>
      <c r="S28" s="232" t="s">
        <v>505</v>
      </c>
      <c r="T28" s="232" t="s">
        <v>506</v>
      </c>
      <c r="U28" s="232" t="s">
        <v>507</v>
      </c>
      <c r="V28" s="232" t="s">
        <v>467</v>
      </c>
      <c r="AA28" s="191">
        <f>IF(OR(J28="Fail",ISBLANK(J28)),INDEX('Issue Code Table'!C:C,MATCH(N:N,'Issue Code Table'!A:A,0)),IF(M28="Critical",6,IF(M28="Significant",5,IF(M28="Moderate",3,2))))</f>
        <v>5</v>
      </c>
    </row>
    <row r="29" spans="1:27" s="88" customFormat="1" ht="148.5" customHeight="1" x14ac:dyDescent="0.25">
      <c r="A29" s="232" t="s">
        <v>508</v>
      </c>
      <c r="B29" s="232" t="s">
        <v>443</v>
      </c>
      <c r="C29" s="233" t="s">
        <v>444</v>
      </c>
      <c r="D29" s="232" t="s">
        <v>225</v>
      </c>
      <c r="E29" s="232" t="s">
        <v>509</v>
      </c>
      <c r="F29" s="232" t="s">
        <v>510</v>
      </c>
      <c r="G29" s="232" t="s">
        <v>511</v>
      </c>
      <c r="H29" s="232" t="s">
        <v>512</v>
      </c>
      <c r="I29" s="75"/>
      <c r="J29" s="79"/>
      <c r="K29" s="85" t="s">
        <v>513</v>
      </c>
      <c r="L29" s="75"/>
      <c r="M29" s="75" t="s">
        <v>140</v>
      </c>
      <c r="N29" s="76" t="s">
        <v>200</v>
      </c>
      <c r="O29" s="244" t="s">
        <v>201</v>
      </c>
      <c r="P29" s="189"/>
      <c r="Q29" s="75">
        <v>3.3</v>
      </c>
      <c r="R29" s="75" t="s">
        <v>514</v>
      </c>
      <c r="S29" s="232" t="s">
        <v>515</v>
      </c>
      <c r="T29" s="232" t="s">
        <v>516</v>
      </c>
      <c r="U29" s="232" t="s">
        <v>517</v>
      </c>
      <c r="V29" s="232" t="s">
        <v>467</v>
      </c>
      <c r="AA29" s="191">
        <f>IF(OR(J29="Fail",ISBLANK(J29)),INDEX('Issue Code Table'!C:C,MATCH(N:N,'Issue Code Table'!A:A,0)),IF(M29="Critical",6,IF(M29="Significant",5,IF(M29="Moderate",3,2))))</f>
        <v>5</v>
      </c>
    </row>
    <row r="30" spans="1:27" s="88" customFormat="1" ht="148.5" customHeight="1" x14ac:dyDescent="0.25">
      <c r="A30" s="232" t="s">
        <v>518</v>
      </c>
      <c r="B30" s="232" t="s">
        <v>443</v>
      </c>
      <c r="C30" s="233" t="s">
        <v>444</v>
      </c>
      <c r="D30" s="232" t="s">
        <v>225</v>
      </c>
      <c r="E30" s="232" t="s">
        <v>519</v>
      </c>
      <c r="F30" s="232" t="s">
        <v>520</v>
      </c>
      <c r="G30" s="232" t="s">
        <v>521</v>
      </c>
      <c r="H30" s="232" t="s">
        <v>522</v>
      </c>
      <c r="I30" s="75"/>
      <c r="J30" s="79"/>
      <c r="K30" s="85" t="s">
        <v>523</v>
      </c>
      <c r="L30" s="75"/>
      <c r="M30" s="75" t="s">
        <v>140</v>
      </c>
      <c r="N30" s="76" t="s">
        <v>200</v>
      </c>
      <c r="O30" s="244" t="s">
        <v>201</v>
      </c>
      <c r="P30" s="189"/>
      <c r="Q30" s="75">
        <v>3.3</v>
      </c>
      <c r="R30" s="75" t="s">
        <v>524</v>
      </c>
      <c r="S30" s="232" t="s">
        <v>525</v>
      </c>
      <c r="T30" s="232" t="s">
        <v>526</v>
      </c>
      <c r="U30" s="232" t="s">
        <v>527</v>
      </c>
      <c r="V30" s="232" t="s">
        <v>467</v>
      </c>
      <c r="AA30" s="191">
        <f>IF(OR(J30="Fail",ISBLANK(J30)),INDEX('Issue Code Table'!C:C,MATCH(N:N,'Issue Code Table'!A:A,0)),IF(M30="Critical",6,IF(M30="Significant",5,IF(M30="Moderate",3,2))))</f>
        <v>5</v>
      </c>
    </row>
    <row r="31" spans="1:27" s="88" customFormat="1" ht="148.5" customHeight="1" x14ac:dyDescent="0.25">
      <c r="A31" s="232" t="s">
        <v>528</v>
      </c>
      <c r="B31" s="232" t="s">
        <v>443</v>
      </c>
      <c r="C31" s="233" t="s">
        <v>444</v>
      </c>
      <c r="D31" s="232" t="s">
        <v>225</v>
      </c>
      <c r="E31" s="232" t="s">
        <v>529</v>
      </c>
      <c r="F31" s="232" t="s">
        <v>530</v>
      </c>
      <c r="G31" s="232" t="s">
        <v>531</v>
      </c>
      <c r="H31" s="232" t="s">
        <v>532</v>
      </c>
      <c r="I31" s="75"/>
      <c r="J31" s="79"/>
      <c r="K31" s="85" t="s">
        <v>533</v>
      </c>
      <c r="L31" s="75"/>
      <c r="M31" s="75" t="s">
        <v>140</v>
      </c>
      <c r="N31" s="76" t="s">
        <v>200</v>
      </c>
      <c r="O31" s="244" t="s">
        <v>201</v>
      </c>
      <c r="P31" s="189"/>
      <c r="Q31" s="75">
        <v>3.3</v>
      </c>
      <c r="R31" s="75" t="s">
        <v>534</v>
      </c>
      <c r="S31" s="232" t="s">
        <v>535</v>
      </c>
      <c r="T31" s="232" t="s">
        <v>536</v>
      </c>
      <c r="U31" s="232" t="s">
        <v>537</v>
      </c>
      <c r="V31" s="232" t="s">
        <v>467</v>
      </c>
      <c r="AA31" s="191">
        <f>IF(OR(J31="Fail",ISBLANK(J31)),INDEX('Issue Code Table'!C:C,MATCH(N:N,'Issue Code Table'!A:A,0)),IF(M31="Critical",6,IF(M31="Significant",5,IF(M31="Moderate",3,2))))</f>
        <v>5</v>
      </c>
    </row>
    <row r="32" spans="1:27" s="88" customFormat="1" ht="148.5" customHeight="1" x14ac:dyDescent="0.25">
      <c r="A32" s="232" t="s">
        <v>538</v>
      </c>
      <c r="B32" s="232" t="s">
        <v>443</v>
      </c>
      <c r="C32" s="233" t="s">
        <v>444</v>
      </c>
      <c r="D32" s="232" t="s">
        <v>225</v>
      </c>
      <c r="E32" s="232" t="s">
        <v>539</v>
      </c>
      <c r="F32" s="232" t="s">
        <v>540</v>
      </c>
      <c r="G32" s="232" t="s">
        <v>541</v>
      </c>
      <c r="H32" s="232" t="s">
        <v>542</v>
      </c>
      <c r="I32" s="75"/>
      <c r="J32" s="79"/>
      <c r="K32" s="85" t="s">
        <v>543</v>
      </c>
      <c r="L32" s="75"/>
      <c r="M32" s="75" t="s">
        <v>140</v>
      </c>
      <c r="N32" s="76" t="s">
        <v>200</v>
      </c>
      <c r="O32" s="244" t="s">
        <v>201</v>
      </c>
      <c r="P32" s="189"/>
      <c r="Q32" s="75">
        <v>3.3</v>
      </c>
      <c r="R32" s="75" t="s">
        <v>544</v>
      </c>
      <c r="S32" s="232" t="s">
        <v>545</v>
      </c>
      <c r="T32" s="232" t="s">
        <v>546</v>
      </c>
      <c r="U32" s="232" t="s">
        <v>547</v>
      </c>
      <c r="V32" s="232" t="s">
        <v>467</v>
      </c>
      <c r="AA32" s="191">
        <f>IF(OR(J32="Fail",ISBLANK(J32)),INDEX('Issue Code Table'!C:C,MATCH(N:N,'Issue Code Table'!A:A,0)),IF(M32="Critical",6,IF(M32="Significant",5,IF(M32="Moderate",3,2))))</f>
        <v>5</v>
      </c>
    </row>
    <row r="33" spans="1:27" s="88" customFormat="1" ht="148.5" customHeight="1" x14ac:dyDescent="0.25">
      <c r="A33" s="232" t="s">
        <v>548</v>
      </c>
      <c r="B33" s="232" t="s">
        <v>443</v>
      </c>
      <c r="C33" s="233" t="s">
        <v>444</v>
      </c>
      <c r="D33" s="232" t="s">
        <v>225</v>
      </c>
      <c r="E33" s="232" t="s">
        <v>549</v>
      </c>
      <c r="F33" s="232" t="s">
        <v>550</v>
      </c>
      <c r="G33" s="232" t="s">
        <v>551</v>
      </c>
      <c r="H33" s="232" t="s">
        <v>552</v>
      </c>
      <c r="I33" s="75"/>
      <c r="J33" s="79"/>
      <c r="K33" s="85" t="s">
        <v>553</v>
      </c>
      <c r="L33" s="75"/>
      <c r="M33" s="75" t="s">
        <v>140</v>
      </c>
      <c r="N33" s="76" t="s">
        <v>200</v>
      </c>
      <c r="O33" s="244" t="s">
        <v>201</v>
      </c>
      <c r="P33" s="189"/>
      <c r="Q33" s="75">
        <v>3.3</v>
      </c>
      <c r="R33" s="75" t="s">
        <v>554</v>
      </c>
      <c r="S33" s="232" t="s">
        <v>555</v>
      </c>
      <c r="T33" s="232" t="s">
        <v>556</v>
      </c>
      <c r="U33" s="232" t="s">
        <v>557</v>
      </c>
      <c r="V33" s="232" t="s">
        <v>467</v>
      </c>
      <c r="AA33" s="191">
        <f>IF(OR(J33="Fail",ISBLANK(J33)),INDEX('Issue Code Table'!C:C,MATCH(N:N,'Issue Code Table'!A:A,0)),IF(M33="Critical",6,IF(M33="Significant",5,IF(M33="Moderate",3,2))))</f>
        <v>5</v>
      </c>
    </row>
    <row r="34" spans="1:27" s="88" customFormat="1" ht="148.5" customHeight="1" x14ac:dyDescent="0.25">
      <c r="A34" s="232" t="s">
        <v>558</v>
      </c>
      <c r="B34" s="232" t="s">
        <v>443</v>
      </c>
      <c r="C34" s="233" t="s">
        <v>444</v>
      </c>
      <c r="D34" s="232" t="s">
        <v>225</v>
      </c>
      <c r="E34" s="232" t="s">
        <v>559</v>
      </c>
      <c r="F34" s="232" t="s">
        <v>560</v>
      </c>
      <c r="G34" s="232" t="s">
        <v>561</v>
      </c>
      <c r="H34" s="232" t="s">
        <v>562</v>
      </c>
      <c r="I34" s="75"/>
      <c r="J34" s="79"/>
      <c r="K34" s="85" t="s">
        <v>563</v>
      </c>
      <c r="L34" s="75"/>
      <c r="M34" s="75" t="s">
        <v>140</v>
      </c>
      <c r="N34" s="76" t="s">
        <v>200</v>
      </c>
      <c r="O34" s="244" t="s">
        <v>201</v>
      </c>
      <c r="P34" s="189"/>
      <c r="Q34" s="75">
        <v>3.3</v>
      </c>
      <c r="R34" s="75" t="s">
        <v>564</v>
      </c>
      <c r="S34" s="232" t="s">
        <v>565</v>
      </c>
      <c r="T34" s="232" t="s">
        <v>566</v>
      </c>
      <c r="U34" s="232" t="s">
        <v>567</v>
      </c>
      <c r="V34" s="232" t="s">
        <v>467</v>
      </c>
      <c r="AA34" s="191">
        <f>IF(OR(J34="Fail",ISBLANK(J34)),INDEX('Issue Code Table'!C:C,MATCH(N:N,'Issue Code Table'!A:A,0)),IF(M34="Critical",6,IF(M34="Significant",5,IF(M34="Moderate",3,2))))</f>
        <v>5</v>
      </c>
    </row>
    <row r="35" spans="1:27" ht="148.5" customHeight="1" x14ac:dyDescent="0.35">
      <c r="A35" s="232" t="s">
        <v>568</v>
      </c>
      <c r="B35" s="232" t="s">
        <v>195</v>
      </c>
      <c r="C35" s="233" t="s">
        <v>196</v>
      </c>
      <c r="D35" s="232" t="s">
        <v>225</v>
      </c>
      <c r="E35" s="232" t="s">
        <v>569</v>
      </c>
      <c r="F35" s="232" t="s">
        <v>570</v>
      </c>
      <c r="G35" s="232" t="s">
        <v>571</v>
      </c>
      <c r="H35" s="232" t="s">
        <v>572</v>
      </c>
      <c r="I35" s="75"/>
      <c r="J35" s="79"/>
      <c r="K35" s="85" t="s">
        <v>573</v>
      </c>
      <c r="L35" s="75"/>
      <c r="M35" s="75" t="s">
        <v>140</v>
      </c>
      <c r="N35" s="76" t="s">
        <v>200</v>
      </c>
      <c r="O35" s="244" t="s">
        <v>201</v>
      </c>
      <c r="P35" s="189"/>
      <c r="Q35" s="75">
        <v>3.3</v>
      </c>
      <c r="R35" s="75" t="s">
        <v>574</v>
      </c>
      <c r="S35" s="232" t="s">
        <v>575</v>
      </c>
      <c r="T35" s="232" t="s">
        <v>576</v>
      </c>
      <c r="U35" s="232" t="s">
        <v>577</v>
      </c>
      <c r="V35" s="232" t="s">
        <v>578</v>
      </c>
      <c r="Y35" s="88"/>
      <c r="AA35" s="191">
        <f>IF(OR(J35="Fail",ISBLANK(J35)),INDEX('Issue Code Table'!C:C,MATCH(N:N,'Issue Code Table'!A:A,0)),IF(M35="Critical",6,IF(M35="Significant",5,IF(M35="Moderate",3,2))))</f>
        <v>5</v>
      </c>
    </row>
    <row r="36" spans="1:27" ht="148.5" customHeight="1" x14ac:dyDescent="0.35">
      <c r="A36" s="232" t="s">
        <v>579</v>
      </c>
      <c r="B36" s="232" t="s">
        <v>195</v>
      </c>
      <c r="C36" s="233" t="s">
        <v>196</v>
      </c>
      <c r="D36" s="232" t="s">
        <v>225</v>
      </c>
      <c r="E36" s="232" t="s">
        <v>580</v>
      </c>
      <c r="F36" s="232" t="s">
        <v>581</v>
      </c>
      <c r="G36" s="232" t="s">
        <v>582</v>
      </c>
      <c r="H36" s="232" t="s">
        <v>583</v>
      </c>
      <c r="I36" s="75"/>
      <c r="J36" s="79"/>
      <c r="K36" s="85" t="s">
        <v>584</v>
      </c>
      <c r="L36" s="75"/>
      <c r="M36" s="75" t="s">
        <v>140</v>
      </c>
      <c r="N36" s="76" t="s">
        <v>585</v>
      </c>
      <c r="O36" s="244" t="s">
        <v>586</v>
      </c>
      <c r="P36" s="189"/>
      <c r="Q36" s="75">
        <v>3.7</v>
      </c>
      <c r="R36" s="75" t="s">
        <v>587</v>
      </c>
      <c r="S36" s="232" t="s">
        <v>588</v>
      </c>
      <c r="T36" s="232" t="s">
        <v>589</v>
      </c>
      <c r="U36" s="232" t="s">
        <v>590</v>
      </c>
      <c r="V36" s="232" t="s">
        <v>591</v>
      </c>
      <c r="Y36" s="88"/>
      <c r="AA36" s="191">
        <f>IF(OR(J36="Fail",ISBLANK(J36)),INDEX('Issue Code Table'!C:C,MATCH(N:N,'Issue Code Table'!A:A,0)),IF(M36="Critical",6,IF(M36="Significant",5,IF(M36="Moderate",3,2))))</f>
        <v>5</v>
      </c>
    </row>
    <row r="37" spans="1:27" ht="148.5" customHeight="1" x14ac:dyDescent="0.35">
      <c r="A37" s="232" t="s">
        <v>592</v>
      </c>
      <c r="B37" s="232" t="s">
        <v>593</v>
      </c>
      <c r="C37" s="234" t="s">
        <v>594</v>
      </c>
      <c r="D37" s="232" t="s">
        <v>247</v>
      </c>
      <c r="E37" s="232" t="s">
        <v>595</v>
      </c>
      <c r="F37" s="232" t="s">
        <v>596</v>
      </c>
      <c r="G37" s="232" t="s">
        <v>597</v>
      </c>
      <c r="H37" s="232" t="s">
        <v>598</v>
      </c>
      <c r="I37" s="85"/>
      <c r="J37" s="79"/>
      <c r="K37" s="85" t="s">
        <v>599</v>
      </c>
      <c r="L37" s="75" t="s">
        <v>600</v>
      </c>
      <c r="M37" s="75" t="s">
        <v>213</v>
      </c>
      <c r="N37" s="76" t="s">
        <v>601</v>
      </c>
      <c r="O37" s="244" t="s">
        <v>602</v>
      </c>
      <c r="P37" s="189"/>
      <c r="Q37" s="75">
        <v>3.7</v>
      </c>
      <c r="R37" s="75" t="s">
        <v>603</v>
      </c>
      <c r="S37" s="232" t="s">
        <v>604</v>
      </c>
      <c r="T37" s="232" t="s">
        <v>605</v>
      </c>
      <c r="U37" s="232" t="s">
        <v>606</v>
      </c>
      <c r="V37" s="232"/>
      <c r="Y37" s="88"/>
      <c r="AA37" s="191">
        <f>IF(OR(J37="Fail",ISBLANK(J37)),INDEX('Issue Code Table'!C:C,MATCH(N:N,'Issue Code Table'!A:A,0)),IF(M37="Critical",6,IF(M37="Significant",5,IF(M37="Moderate",3,2))))</f>
        <v>1</v>
      </c>
    </row>
    <row r="38" spans="1:27" ht="148.5" customHeight="1" x14ac:dyDescent="0.35">
      <c r="A38" s="232" t="s">
        <v>607</v>
      </c>
      <c r="B38" s="232" t="s">
        <v>144</v>
      </c>
      <c r="C38" s="235" t="s">
        <v>608</v>
      </c>
      <c r="D38" s="232" t="s">
        <v>225</v>
      </c>
      <c r="E38" s="232" t="s">
        <v>609</v>
      </c>
      <c r="F38" s="232" t="s">
        <v>610</v>
      </c>
      <c r="G38" s="232" t="s">
        <v>611</v>
      </c>
      <c r="H38" s="232" t="s">
        <v>612</v>
      </c>
      <c r="I38" s="75"/>
      <c r="J38" s="79"/>
      <c r="K38" s="85" t="s">
        <v>613</v>
      </c>
      <c r="L38" s="75"/>
      <c r="M38" s="75" t="s">
        <v>140</v>
      </c>
      <c r="N38" s="76" t="s">
        <v>614</v>
      </c>
      <c r="O38" s="244" t="s">
        <v>615</v>
      </c>
      <c r="P38" s="189"/>
      <c r="Q38" s="75">
        <v>3.7</v>
      </c>
      <c r="R38" s="75" t="s">
        <v>616</v>
      </c>
      <c r="S38" s="232" t="s">
        <v>617</v>
      </c>
      <c r="T38" s="232" t="s">
        <v>618</v>
      </c>
      <c r="U38" s="232" t="s">
        <v>2293</v>
      </c>
      <c r="V38" s="232" t="s">
        <v>619</v>
      </c>
      <c r="Y38" s="88"/>
      <c r="AA38" s="191">
        <f>IF(OR(J38="Fail",ISBLANK(J38)),INDEX('Issue Code Table'!C:C,MATCH(N:N,'Issue Code Table'!A:A,0)),IF(M38="Critical",6,IF(M38="Significant",5,IF(M38="Moderate",3,2))))</f>
        <v>6</v>
      </c>
    </row>
    <row r="39" spans="1:27" ht="148.5" customHeight="1" x14ac:dyDescent="0.35">
      <c r="A39" s="232" t="s">
        <v>620</v>
      </c>
      <c r="B39" s="232" t="s">
        <v>195</v>
      </c>
      <c r="C39" s="233" t="s">
        <v>196</v>
      </c>
      <c r="D39" s="232" t="s">
        <v>225</v>
      </c>
      <c r="E39" s="232" t="s">
        <v>621</v>
      </c>
      <c r="F39" s="232" t="s">
        <v>622</v>
      </c>
      <c r="G39" s="232" t="s">
        <v>623</v>
      </c>
      <c r="H39" s="232" t="s">
        <v>624</v>
      </c>
      <c r="I39" s="75"/>
      <c r="J39" s="79"/>
      <c r="K39" s="85" t="s">
        <v>625</v>
      </c>
      <c r="L39" s="75"/>
      <c r="M39" s="75" t="s">
        <v>140</v>
      </c>
      <c r="N39" s="76" t="s">
        <v>450</v>
      </c>
      <c r="O39" s="244" t="s">
        <v>451</v>
      </c>
      <c r="P39" s="189"/>
      <c r="Q39" s="75">
        <v>3.7</v>
      </c>
      <c r="R39" s="75" t="s">
        <v>626</v>
      </c>
      <c r="S39" s="232" t="s">
        <v>627</v>
      </c>
      <c r="T39" s="232" t="s">
        <v>628</v>
      </c>
      <c r="U39" s="232" t="s">
        <v>629</v>
      </c>
      <c r="V39" s="232" t="s">
        <v>630</v>
      </c>
      <c r="Y39" s="88"/>
      <c r="AA39" s="191">
        <f>IF(OR(J39="Fail",ISBLANK(J39)),INDEX('Issue Code Table'!C:C,MATCH(N:N,'Issue Code Table'!A:A,0)),IF(M39="Critical",6,IF(M39="Significant",5,IF(M39="Moderate",3,2))))</f>
        <v>5</v>
      </c>
    </row>
    <row r="40" spans="1:27" ht="148.5" customHeight="1" x14ac:dyDescent="0.35">
      <c r="A40" s="232" t="s">
        <v>631</v>
      </c>
      <c r="B40" s="232" t="s">
        <v>195</v>
      </c>
      <c r="C40" s="233" t="s">
        <v>196</v>
      </c>
      <c r="D40" s="232" t="s">
        <v>225</v>
      </c>
      <c r="E40" s="232" t="s">
        <v>632</v>
      </c>
      <c r="F40" s="232" t="s">
        <v>633</v>
      </c>
      <c r="G40" s="232" t="s">
        <v>634</v>
      </c>
      <c r="H40" s="232" t="s">
        <v>635</v>
      </c>
      <c r="I40" s="75"/>
      <c r="J40" s="79"/>
      <c r="K40" s="85" t="s">
        <v>636</v>
      </c>
      <c r="L40" s="75"/>
      <c r="M40" s="75" t="s">
        <v>140</v>
      </c>
      <c r="N40" s="76" t="s">
        <v>435</v>
      </c>
      <c r="O40" s="244" t="s">
        <v>436</v>
      </c>
      <c r="P40" s="189"/>
      <c r="Q40" s="75">
        <v>4.2</v>
      </c>
      <c r="R40" s="75" t="s">
        <v>637</v>
      </c>
      <c r="S40" s="232" t="s">
        <v>638</v>
      </c>
      <c r="T40" s="232" t="s">
        <v>639</v>
      </c>
      <c r="U40" s="232" t="s">
        <v>2294</v>
      </c>
      <c r="V40" s="232" t="s">
        <v>640</v>
      </c>
      <c r="Y40" s="88"/>
      <c r="AA40" s="191">
        <f>IF(OR(J40="Fail",ISBLANK(J40)),INDEX('Issue Code Table'!C:C,MATCH(N:N,'Issue Code Table'!A:A,0)),IF(M40="Critical",6,IF(M40="Significant",5,IF(M40="Moderate",3,2))))</f>
        <v>6</v>
      </c>
    </row>
    <row r="41" spans="1:27" ht="148.5" customHeight="1" x14ac:dyDescent="0.35">
      <c r="A41" s="232" t="s">
        <v>641</v>
      </c>
      <c r="B41" s="232" t="s">
        <v>195</v>
      </c>
      <c r="C41" s="233" t="s">
        <v>196</v>
      </c>
      <c r="D41" s="232" t="s">
        <v>225</v>
      </c>
      <c r="E41" s="232" t="s">
        <v>642</v>
      </c>
      <c r="F41" s="232" t="s">
        <v>643</v>
      </c>
      <c r="G41" s="232" t="s">
        <v>644</v>
      </c>
      <c r="H41" s="232" t="s">
        <v>645</v>
      </c>
      <c r="I41" s="75"/>
      <c r="J41" s="79"/>
      <c r="K41" s="85" t="s">
        <v>646</v>
      </c>
      <c r="L41" s="75"/>
      <c r="M41" s="75" t="s">
        <v>140</v>
      </c>
      <c r="N41" s="76" t="s">
        <v>167</v>
      </c>
      <c r="O41" s="244" t="s">
        <v>168</v>
      </c>
      <c r="P41" s="189"/>
      <c r="Q41" s="75">
        <v>4.2</v>
      </c>
      <c r="R41" s="75" t="s">
        <v>647</v>
      </c>
      <c r="S41" s="232" t="s">
        <v>648</v>
      </c>
      <c r="T41" s="232" t="s">
        <v>649</v>
      </c>
      <c r="U41" s="232" t="s">
        <v>2295</v>
      </c>
      <c r="V41" s="232" t="s">
        <v>640</v>
      </c>
      <c r="Y41" s="88"/>
      <c r="AA41" s="191">
        <f>IF(OR(J41="Fail",ISBLANK(J41)),INDEX('Issue Code Table'!C:C,MATCH(N:N,'Issue Code Table'!A:A,0)),IF(M41="Critical",6,IF(M41="Significant",5,IF(M41="Moderate",3,2))))</f>
        <v>6</v>
      </c>
    </row>
    <row r="42" spans="1:27" ht="148.5" customHeight="1" x14ac:dyDescent="0.35">
      <c r="A42" s="232" t="s">
        <v>650</v>
      </c>
      <c r="B42" s="232" t="s">
        <v>195</v>
      </c>
      <c r="C42" s="233" t="s">
        <v>196</v>
      </c>
      <c r="D42" s="232" t="s">
        <v>225</v>
      </c>
      <c r="E42" s="232" t="s">
        <v>651</v>
      </c>
      <c r="F42" s="232" t="s">
        <v>652</v>
      </c>
      <c r="G42" s="232" t="s">
        <v>653</v>
      </c>
      <c r="H42" s="232" t="s">
        <v>645</v>
      </c>
      <c r="I42" s="75"/>
      <c r="J42" s="79"/>
      <c r="K42" s="85" t="s">
        <v>654</v>
      </c>
      <c r="L42" s="75"/>
      <c r="M42" s="75" t="s">
        <v>140</v>
      </c>
      <c r="N42" s="76" t="s">
        <v>167</v>
      </c>
      <c r="O42" s="244" t="s">
        <v>168</v>
      </c>
      <c r="P42" s="189"/>
      <c r="Q42" s="75">
        <v>4.2</v>
      </c>
      <c r="R42" s="75" t="s">
        <v>655</v>
      </c>
      <c r="S42" s="232" t="s">
        <v>656</v>
      </c>
      <c r="T42" s="232" t="s">
        <v>657</v>
      </c>
      <c r="U42" s="232" t="s">
        <v>2296</v>
      </c>
      <c r="V42" s="232" t="s">
        <v>640</v>
      </c>
      <c r="Y42" s="88"/>
      <c r="AA42" s="191">
        <f>IF(OR(J42="Fail",ISBLANK(J42)),INDEX('Issue Code Table'!C:C,MATCH(N:N,'Issue Code Table'!A:A,0)),IF(M42="Critical",6,IF(M42="Significant",5,IF(M42="Moderate",3,2))))</f>
        <v>6</v>
      </c>
    </row>
    <row r="43" spans="1:27" ht="148.5" customHeight="1" x14ac:dyDescent="0.35">
      <c r="A43" s="232" t="s">
        <v>658</v>
      </c>
      <c r="B43" s="232" t="s">
        <v>593</v>
      </c>
      <c r="C43" s="234" t="s">
        <v>594</v>
      </c>
      <c r="D43" s="232" t="s">
        <v>247</v>
      </c>
      <c r="E43" s="232" t="s">
        <v>659</v>
      </c>
      <c r="F43" s="232" t="s">
        <v>660</v>
      </c>
      <c r="G43" s="232" t="s">
        <v>661</v>
      </c>
      <c r="H43" s="232" t="s">
        <v>662</v>
      </c>
      <c r="I43" s="75"/>
      <c r="J43" s="79"/>
      <c r="K43" s="85" t="s">
        <v>663</v>
      </c>
      <c r="L43" s="75" t="s">
        <v>600</v>
      </c>
      <c r="M43" s="75" t="s">
        <v>213</v>
      </c>
      <c r="N43" s="76" t="s">
        <v>601</v>
      </c>
      <c r="O43" s="244" t="s">
        <v>602</v>
      </c>
      <c r="P43" s="189"/>
      <c r="Q43" s="75">
        <v>4.2</v>
      </c>
      <c r="R43" s="75" t="s">
        <v>664</v>
      </c>
      <c r="S43" s="232" t="s">
        <v>665</v>
      </c>
      <c r="T43" s="232" t="s">
        <v>666</v>
      </c>
      <c r="U43" s="232" t="s">
        <v>2297</v>
      </c>
      <c r="V43" s="232"/>
      <c r="Y43" s="88"/>
      <c r="AA43" s="191">
        <f>IF(OR(J43="Fail",ISBLANK(J43)),INDEX('Issue Code Table'!C:C,MATCH(N:N,'Issue Code Table'!A:A,0)),IF(M43="Critical",6,IF(M43="Significant",5,IF(M43="Moderate",3,2))))</f>
        <v>1</v>
      </c>
    </row>
    <row r="44" spans="1:27" ht="148.5" customHeight="1" x14ac:dyDescent="0.35">
      <c r="A44" s="232" t="s">
        <v>667</v>
      </c>
      <c r="B44" s="232" t="s">
        <v>195</v>
      </c>
      <c r="C44" s="233" t="s">
        <v>196</v>
      </c>
      <c r="D44" s="232" t="s">
        <v>225</v>
      </c>
      <c r="E44" s="232" t="s">
        <v>668</v>
      </c>
      <c r="F44" s="232" t="s">
        <v>669</v>
      </c>
      <c r="G44" s="232" t="s">
        <v>670</v>
      </c>
      <c r="H44" s="232" t="s">
        <v>671</v>
      </c>
      <c r="I44" s="75"/>
      <c r="J44" s="79"/>
      <c r="K44" s="85" t="s">
        <v>672</v>
      </c>
      <c r="L44" s="75"/>
      <c r="M44" s="75" t="s">
        <v>140</v>
      </c>
      <c r="N44" s="76" t="s">
        <v>200</v>
      </c>
      <c r="O44" s="244" t="s">
        <v>201</v>
      </c>
      <c r="P44" s="189"/>
      <c r="Q44" s="75">
        <v>4.2</v>
      </c>
      <c r="R44" s="75" t="s">
        <v>673</v>
      </c>
      <c r="S44" s="232" t="s">
        <v>674</v>
      </c>
      <c r="T44" s="232" t="s">
        <v>675</v>
      </c>
      <c r="U44" s="232" t="s">
        <v>2298</v>
      </c>
      <c r="V44" s="232" t="s">
        <v>640</v>
      </c>
      <c r="Y44" s="88"/>
      <c r="AA44" s="191">
        <f>IF(OR(J44="Fail",ISBLANK(J44)),INDEX('Issue Code Table'!C:C,MATCH(N:N,'Issue Code Table'!A:A,0)),IF(M44="Critical",6,IF(M44="Significant",5,IF(M44="Moderate",3,2))))</f>
        <v>5</v>
      </c>
    </row>
    <row r="45" spans="1:27" ht="148.5" customHeight="1" x14ac:dyDescent="0.35">
      <c r="A45" s="232" t="s">
        <v>676</v>
      </c>
      <c r="B45" s="232" t="s">
        <v>443</v>
      </c>
      <c r="C45" s="233" t="s">
        <v>444</v>
      </c>
      <c r="D45" s="232" t="s">
        <v>225</v>
      </c>
      <c r="E45" s="232" t="s">
        <v>677</v>
      </c>
      <c r="F45" s="232" t="s">
        <v>678</v>
      </c>
      <c r="G45" s="232" t="s">
        <v>679</v>
      </c>
      <c r="H45" s="232" t="s">
        <v>680</v>
      </c>
      <c r="I45" s="75"/>
      <c r="J45" s="79"/>
      <c r="K45" s="85" t="s">
        <v>681</v>
      </c>
      <c r="L45" s="75" t="s">
        <v>682</v>
      </c>
      <c r="M45" s="75" t="s">
        <v>140</v>
      </c>
      <c r="N45" s="76" t="s">
        <v>683</v>
      </c>
      <c r="O45" s="244" t="s">
        <v>684</v>
      </c>
      <c r="P45" s="189"/>
      <c r="Q45" s="75">
        <v>4.2</v>
      </c>
      <c r="R45" s="75" t="s">
        <v>685</v>
      </c>
      <c r="S45" s="232" t="s">
        <v>686</v>
      </c>
      <c r="T45" s="232" t="s">
        <v>687</v>
      </c>
      <c r="U45" s="232" t="s">
        <v>2299</v>
      </c>
      <c r="V45" s="232" t="s">
        <v>640</v>
      </c>
      <c r="Y45" s="88"/>
      <c r="AA45" s="191">
        <f>IF(OR(J45="Fail",ISBLANK(J45)),INDEX('Issue Code Table'!C:C,MATCH(N:N,'Issue Code Table'!A:A,0)),IF(M45="Critical",6,IF(M45="Significant",5,IF(M45="Moderate",3,2))))</f>
        <v>7</v>
      </c>
    </row>
    <row r="46" spans="1:27" ht="148.5" customHeight="1" x14ac:dyDescent="0.35">
      <c r="A46" s="232" t="s">
        <v>688</v>
      </c>
      <c r="B46" s="232" t="s">
        <v>689</v>
      </c>
      <c r="C46" s="233" t="s">
        <v>690</v>
      </c>
      <c r="D46" s="232" t="s">
        <v>225</v>
      </c>
      <c r="E46" s="232" t="s">
        <v>691</v>
      </c>
      <c r="F46" s="232" t="s">
        <v>692</v>
      </c>
      <c r="G46" s="232" t="s">
        <v>693</v>
      </c>
      <c r="H46" s="232" t="s">
        <v>694</v>
      </c>
      <c r="I46" s="75"/>
      <c r="J46" s="79"/>
      <c r="K46" s="85" t="s">
        <v>695</v>
      </c>
      <c r="L46" s="75"/>
      <c r="M46" s="75" t="s">
        <v>140</v>
      </c>
      <c r="N46" s="76" t="s">
        <v>450</v>
      </c>
      <c r="O46" s="244" t="s">
        <v>451</v>
      </c>
      <c r="P46" s="189"/>
      <c r="Q46" s="75">
        <v>4.2</v>
      </c>
      <c r="R46" s="75" t="s">
        <v>696</v>
      </c>
      <c r="S46" s="232" t="s">
        <v>697</v>
      </c>
      <c r="T46" s="232" t="s">
        <v>698</v>
      </c>
      <c r="U46" s="232" t="s">
        <v>2300</v>
      </c>
      <c r="V46" s="232" t="s">
        <v>640</v>
      </c>
      <c r="Y46" s="88"/>
      <c r="AA46" s="191">
        <f>IF(OR(J46="Fail",ISBLANK(J46)),INDEX('Issue Code Table'!C:C,MATCH(N:N,'Issue Code Table'!A:A,0)),IF(M46="Critical",6,IF(M46="Significant",5,IF(M46="Moderate",3,2))))</f>
        <v>5</v>
      </c>
    </row>
    <row r="47" spans="1:27" s="88" customFormat="1" ht="148.5" customHeight="1" x14ac:dyDescent="0.25">
      <c r="A47" s="232" t="s">
        <v>699</v>
      </c>
      <c r="B47" s="232" t="s">
        <v>700</v>
      </c>
      <c r="C47" s="232" t="s">
        <v>701</v>
      </c>
      <c r="D47" s="232" t="s">
        <v>225</v>
      </c>
      <c r="E47" s="232" t="s">
        <v>702</v>
      </c>
      <c r="F47" s="232" t="s">
        <v>703</v>
      </c>
      <c r="G47" s="232" t="s">
        <v>704</v>
      </c>
      <c r="H47" s="232" t="s">
        <v>705</v>
      </c>
      <c r="I47" s="75"/>
      <c r="J47" s="79"/>
      <c r="K47" s="85" t="s">
        <v>706</v>
      </c>
      <c r="L47" s="75"/>
      <c r="M47" s="75" t="s">
        <v>151</v>
      </c>
      <c r="N47" s="76" t="s">
        <v>707</v>
      </c>
      <c r="O47" s="244" t="s">
        <v>708</v>
      </c>
      <c r="P47" s="189"/>
      <c r="Q47" s="75">
        <v>4.2</v>
      </c>
      <c r="R47" s="75" t="s">
        <v>709</v>
      </c>
      <c r="S47" s="232" t="s">
        <v>710</v>
      </c>
      <c r="T47" s="232" t="s">
        <v>711</v>
      </c>
      <c r="U47" s="232" t="s">
        <v>2301</v>
      </c>
      <c r="V47" s="232"/>
      <c r="AA47" s="191">
        <f>IF(OR(J47="Fail",ISBLANK(J47)),INDEX('Issue Code Table'!C:C,MATCH(N:N,'Issue Code Table'!A:A,0)),IF(M47="Critical",6,IF(M47="Significant",5,IF(M47="Moderate",3,2))))</f>
        <v>5</v>
      </c>
    </row>
    <row r="48" spans="1:27" s="88" customFormat="1" ht="148.5" customHeight="1" x14ac:dyDescent="0.25">
      <c r="A48" s="232" t="s">
        <v>712</v>
      </c>
      <c r="B48" s="232" t="s">
        <v>379</v>
      </c>
      <c r="C48" s="232" t="s">
        <v>380</v>
      </c>
      <c r="D48" s="232" t="s">
        <v>225</v>
      </c>
      <c r="E48" s="232" t="s">
        <v>713</v>
      </c>
      <c r="F48" s="232" t="s">
        <v>714</v>
      </c>
      <c r="G48" s="232" t="s">
        <v>715</v>
      </c>
      <c r="H48" s="232" t="s">
        <v>716</v>
      </c>
      <c r="I48" s="75"/>
      <c r="J48" s="79"/>
      <c r="K48" s="75" t="s">
        <v>717</v>
      </c>
      <c r="L48" s="75" t="s">
        <v>718</v>
      </c>
      <c r="M48" s="75" t="s">
        <v>140</v>
      </c>
      <c r="N48" s="76" t="s">
        <v>387</v>
      </c>
      <c r="O48" s="244" t="s">
        <v>388</v>
      </c>
      <c r="P48" s="189"/>
      <c r="Q48" s="75">
        <v>4.2</v>
      </c>
      <c r="R48" s="75" t="s">
        <v>719</v>
      </c>
      <c r="S48" s="232" t="s">
        <v>720</v>
      </c>
      <c r="T48" s="232" t="s">
        <v>721</v>
      </c>
      <c r="U48" s="232" t="s">
        <v>2302</v>
      </c>
      <c r="V48" s="232" t="s">
        <v>640</v>
      </c>
      <c r="AA48" s="191">
        <f>IF(OR(J48="Fail",ISBLANK(J48)),INDEX('Issue Code Table'!C:C,MATCH(N:N,'Issue Code Table'!A:A,0)),IF(M48="Critical",6,IF(M48="Significant",5,IF(M48="Moderate",3,2))))</f>
        <v>5</v>
      </c>
    </row>
    <row r="49" spans="1:27" s="88" customFormat="1" ht="148.5" customHeight="1" x14ac:dyDescent="0.25">
      <c r="A49" s="232" t="s">
        <v>722</v>
      </c>
      <c r="B49" s="232" t="s">
        <v>723</v>
      </c>
      <c r="C49" s="232" t="s">
        <v>724</v>
      </c>
      <c r="D49" s="232" t="s">
        <v>225</v>
      </c>
      <c r="E49" s="232" t="s">
        <v>725</v>
      </c>
      <c r="F49" s="232" t="s">
        <v>726</v>
      </c>
      <c r="G49" s="232" t="s">
        <v>2285</v>
      </c>
      <c r="H49" s="89" t="s">
        <v>2286</v>
      </c>
      <c r="I49" s="75"/>
      <c r="J49" s="79"/>
      <c r="K49" s="85" t="s">
        <v>727</v>
      </c>
      <c r="L49" s="89" t="s">
        <v>728</v>
      </c>
      <c r="M49" s="75" t="s">
        <v>151</v>
      </c>
      <c r="N49" s="76" t="s">
        <v>729</v>
      </c>
      <c r="O49" s="244" t="s">
        <v>730</v>
      </c>
      <c r="P49" s="189"/>
      <c r="Q49" s="75">
        <v>4.2</v>
      </c>
      <c r="R49" s="75" t="s">
        <v>731</v>
      </c>
      <c r="S49" s="232" t="s">
        <v>2288</v>
      </c>
      <c r="T49" s="232" t="s">
        <v>2287</v>
      </c>
      <c r="U49" s="232" t="s">
        <v>2303</v>
      </c>
      <c r="V49" s="232"/>
      <c r="AA49" s="191">
        <f>IF(OR(J49="Fail",ISBLANK(J49)),INDEX('Issue Code Table'!C:C,MATCH(N:N,'Issue Code Table'!A:A,0)),IF(M49="Critical",6,IF(M49="Significant",5,IF(M49="Moderate",3,2))))</f>
        <v>4</v>
      </c>
    </row>
    <row r="50" spans="1:27" s="88" customFormat="1" ht="148.5" customHeight="1" x14ac:dyDescent="0.25">
      <c r="A50" s="232" t="s">
        <v>732</v>
      </c>
      <c r="B50" s="232" t="s">
        <v>733</v>
      </c>
      <c r="C50" s="232" t="s">
        <v>734</v>
      </c>
      <c r="D50" s="232" t="s">
        <v>225</v>
      </c>
      <c r="E50" s="232" t="s">
        <v>735</v>
      </c>
      <c r="F50" s="232" t="s">
        <v>736</v>
      </c>
      <c r="G50" s="232" t="s">
        <v>737</v>
      </c>
      <c r="H50" s="232" t="s">
        <v>738</v>
      </c>
      <c r="I50" s="75"/>
      <c r="J50" s="79"/>
      <c r="K50" s="85" t="s">
        <v>739</v>
      </c>
      <c r="L50" s="75"/>
      <c r="M50" s="75" t="s">
        <v>140</v>
      </c>
      <c r="N50" s="76" t="s">
        <v>167</v>
      </c>
      <c r="O50" s="244" t="s">
        <v>168</v>
      </c>
      <c r="P50" s="189"/>
      <c r="Q50" s="75">
        <v>4.2</v>
      </c>
      <c r="R50" s="75" t="s">
        <v>740</v>
      </c>
      <c r="S50" s="232" t="s">
        <v>741</v>
      </c>
      <c r="T50" s="232" t="s">
        <v>742</v>
      </c>
      <c r="U50" s="232" t="s">
        <v>2304</v>
      </c>
      <c r="V50" s="232" t="s">
        <v>640</v>
      </c>
      <c r="AA50" s="191">
        <f>IF(OR(J50="Fail",ISBLANK(J50)),INDEX('Issue Code Table'!C:C,MATCH(N:N,'Issue Code Table'!A:A,0)),IF(M50="Critical",6,IF(M50="Significant",5,IF(M50="Moderate",3,2))))</f>
        <v>6</v>
      </c>
    </row>
    <row r="51" spans="1:27" s="88" customFormat="1" ht="148.5" customHeight="1" x14ac:dyDescent="0.25">
      <c r="A51" s="232" t="s">
        <v>743</v>
      </c>
      <c r="B51" s="232" t="s">
        <v>195</v>
      </c>
      <c r="C51" s="233" t="s">
        <v>196</v>
      </c>
      <c r="D51" s="232" t="s">
        <v>225</v>
      </c>
      <c r="E51" s="232" t="s">
        <v>744</v>
      </c>
      <c r="F51" s="232" t="s">
        <v>745</v>
      </c>
      <c r="G51" s="232" t="s">
        <v>746</v>
      </c>
      <c r="H51" s="232" t="s">
        <v>747</v>
      </c>
      <c r="I51" s="75"/>
      <c r="J51" s="79"/>
      <c r="K51" s="85" t="s">
        <v>748</v>
      </c>
      <c r="L51" s="75"/>
      <c r="M51" s="75" t="s">
        <v>140</v>
      </c>
      <c r="N51" s="76" t="s">
        <v>585</v>
      </c>
      <c r="O51" s="244" t="s">
        <v>586</v>
      </c>
      <c r="P51" s="189"/>
      <c r="Q51" s="75">
        <v>4.2</v>
      </c>
      <c r="R51" s="75" t="s">
        <v>749</v>
      </c>
      <c r="S51" s="232" t="s">
        <v>750</v>
      </c>
      <c r="T51" s="232" t="s">
        <v>751</v>
      </c>
      <c r="U51" s="232" t="s">
        <v>2305</v>
      </c>
      <c r="V51" s="232" t="s">
        <v>640</v>
      </c>
      <c r="AA51" s="191">
        <f>IF(OR(J51="Fail",ISBLANK(J51)),INDEX('Issue Code Table'!C:C,MATCH(N:N,'Issue Code Table'!A:A,0)),IF(M51="Critical",6,IF(M51="Significant",5,IF(M51="Moderate",3,2))))</f>
        <v>5</v>
      </c>
    </row>
    <row r="52" spans="1:27" s="88" customFormat="1" ht="148.5" customHeight="1" x14ac:dyDescent="0.25">
      <c r="A52" s="232" t="s">
        <v>752</v>
      </c>
      <c r="B52" s="232" t="s">
        <v>443</v>
      </c>
      <c r="C52" s="232" t="s">
        <v>444</v>
      </c>
      <c r="D52" s="232" t="s">
        <v>225</v>
      </c>
      <c r="E52" s="232" t="s">
        <v>753</v>
      </c>
      <c r="F52" s="232" t="s">
        <v>754</v>
      </c>
      <c r="G52" s="232" t="s">
        <v>755</v>
      </c>
      <c r="H52" s="232" t="s">
        <v>756</v>
      </c>
      <c r="I52" s="75"/>
      <c r="J52" s="79"/>
      <c r="K52" s="75" t="s">
        <v>757</v>
      </c>
      <c r="L52" s="75"/>
      <c r="M52" s="75" t="s">
        <v>140</v>
      </c>
      <c r="N52" s="76" t="s">
        <v>450</v>
      </c>
      <c r="O52" s="244" t="s">
        <v>451</v>
      </c>
      <c r="P52" s="189"/>
      <c r="Q52" s="75">
        <v>4.2</v>
      </c>
      <c r="R52" s="75" t="s">
        <v>758</v>
      </c>
      <c r="S52" s="232" t="s">
        <v>759</v>
      </c>
      <c r="T52" s="232" t="s">
        <v>760</v>
      </c>
      <c r="U52" s="232" t="s">
        <v>2306</v>
      </c>
      <c r="V52" s="232" t="s">
        <v>640</v>
      </c>
      <c r="AA52" s="191">
        <f>IF(OR(J52="Fail",ISBLANK(J52)),INDEX('Issue Code Table'!C:C,MATCH(N:N,'Issue Code Table'!A:A,0)),IF(M52="Critical",6,IF(M52="Significant",5,IF(M52="Moderate",3,2))))</f>
        <v>5</v>
      </c>
    </row>
    <row r="53" spans="1:27" ht="148.5" customHeight="1" x14ac:dyDescent="0.35">
      <c r="A53" s="232" t="s">
        <v>761</v>
      </c>
      <c r="B53" s="232" t="s">
        <v>195</v>
      </c>
      <c r="C53" s="233" t="s">
        <v>196</v>
      </c>
      <c r="D53" s="232" t="s">
        <v>225</v>
      </c>
      <c r="E53" s="232" t="s">
        <v>762</v>
      </c>
      <c r="F53" s="232" t="s">
        <v>763</v>
      </c>
      <c r="G53" s="232" t="s">
        <v>764</v>
      </c>
      <c r="H53" s="232" t="s">
        <v>765</v>
      </c>
      <c r="I53" s="75"/>
      <c r="J53" s="79"/>
      <c r="K53" s="85" t="s">
        <v>766</v>
      </c>
      <c r="L53" s="75"/>
      <c r="M53" s="75" t="s">
        <v>151</v>
      </c>
      <c r="N53" s="76" t="s">
        <v>767</v>
      </c>
      <c r="O53" s="244" t="s">
        <v>768</v>
      </c>
      <c r="P53" s="189"/>
      <c r="Q53" s="75">
        <v>4.2</v>
      </c>
      <c r="R53" s="75" t="s">
        <v>769</v>
      </c>
      <c r="S53" s="232" t="s">
        <v>770</v>
      </c>
      <c r="T53" s="232" t="s">
        <v>771</v>
      </c>
      <c r="U53" s="232" t="s">
        <v>772</v>
      </c>
      <c r="V53" s="232"/>
      <c r="Y53" s="88"/>
      <c r="AA53" s="191">
        <f>IF(OR(J53="Fail",ISBLANK(J53)),INDEX('Issue Code Table'!C:C,MATCH(N:N,'Issue Code Table'!A:A,0)),IF(M53="Critical",6,IF(M53="Significant",5,IF(M53="Moderate",3,2))))</f>
        <v>4</v>
      </c>
    </row>
    <row r="54" spans="1:27" ht="148.5" customHeight="1" x14ac:dyDescent="0.35">
      <c r="A54" s="232" t="s">
        <v>773</v>
      </c>
      <c r="B54" s="232" t="s">
        <v>195</v>
      </c>
      <c r="C54" s="233" t="s">
        <v>196</v>
      </c>
      <c r="D54" s="232" t="s">
        <v>225</v>
      </c>
      <c r="E54" s="232" t="s">
        <v>774</v>
      </c>
      <c r="F54" s="232" t="s">
        <v>775</v>
      </c>
      <c r="G54" s="232" t="s">
        <v>776</v>
      </c>
      <c r="H54" s="232" t="s">
        <v>777</v>
      </c>
      <c r="I54" s="75"/>
      <c r="J54" s="79"/>
      <c r="K54" s="85" t="s">
        <v>778</v>
      </c>
      <c r="L54" s="75"/>
      <c r="M54" s="75" t="s">
        <v>151</v>
      </c>
      <c r="N54" s="76" t="s">
        <v>767</v>
      </c>
      <c r="O54" s="244" t="s">
        <v>768</v>
      </c>
      <c r="P54" s="189"/>
      <c r="Q54" s="75">
        <v>4.2</v>
      </c>
      <c r="R54" s="75" t="s">
        <v>779</v>
      </c>
      <c r="S54" s="232" t="s">
        <v>780</v>
      </c>
      <c r="T54" s="232" t="s">
        <v>781</v>
      </c>
      <c r="U54" s="232" t="s">
        <v>782</v>
      </c>
      <c r="V54" s="232"/>
      <c r="Y54" s="88"/>
      <c r="AA54" s="191">
        <f>IF(OR(J54="Fail",ISBLANK(J54)),INDEX('Issue Code Table'!C:C,MATCH(N:N,'Issue Code Table'!A:A,0)),IF(M54="Critical",6,IF(M54="Significant",5,IF(M54="Moderate",3,2))))</f>
        <v>4</v>
      </c>
    </row>
    <row r="55" spans="1:27" ht="148.5" customHeight="1" x14ac:dyDescent="0.35">
      <c r="A55" s="232" t="s">
        <v>783</v>
      </c>
      <c r="B55" s="232" t="s">
        <v>593</v>
      </c>
      <c r="C55" s="234" t="s">
        <v>594</v>
      </c>
      <c r="D55" s="232" t="s">
        <v>225</v>
      </c>
      <c r="E55" s="232" t="s">
        <v>784</v>
      </c>
      <c r="F55" s="232" t="s">
        <v>785</v>
      </c>
      <c r="G55" s="232" t="s">
        <v>786</v>
      </c>
      <c r="H55" s="232" t="s">
        <v>787</v>
      </c>
      <c r="I55" s="75"/>
      <c r="J55" s="79"/>
      <c r="K55" s="85" t="s">
        <v>788</v>
      </c>
      <c r="L55" s="75"/>
      <c r="M55" s="75" t="s">
        <v>213</v>
      </c>
      <c r="N55" s="76" t="s">
        <v>601</v>
      </c>
      <c r="O55" s="244" t="s">
        <v>602</v>
      </c>
      <c r="P55" s="189"/>
      <c r="Q55" s="75">
        <v>4.3</v>
      </c>
      <c r="R55" s="75" t="s">
        <v>789</v>
      </c>
      <c r="S55" s="232" t="s">
        <v>790</v>
      </c>
      <c r="T55" s="232" t="s">
        <v>791</v>
      </c>
      <c r="U55" s="232" t="s">
        <v>2307</v>
      </c>
      <c r="V55" s="232"/>
      <c r="Y55" s="88"/>
      <c r="AA55" s="191">
        <f>IF(OR(J55="Fail",ISBLANK(J55)),INDEX('Issue Code Table'!C:C,MATCH(N:N,'Issue Code Table'!A:A,0)),IF(M55="Critical",6,IF(M55="Significant",5,IF(M55="Moderate",3,2))))</f>
        <v>1</v>
      </c>
    </row>
    <row r="56" spans="1:27" ht="148.5" customHeight="1" x14ac:dyDescent="0.35">
      <c r="A56" s="232" t="s">
        <v>792</v>
      </c>
      <c r="B56" s="232" t="s">
        <v>195</v>
      </c>
      <c r="C56" s="233" t="s">
        <v>196</v>
      </c>
      <c r="D56" s="232" t="s">
        <v>225</v>
      </c>
      <c r="E56" s="232" t="s">
        <v>793</v>
      </c>
      <c r="F56" s="232" t="s">
        <v>794</v>
      </c>
      <c r="G56" s="232" t="s">
        <v>795</v>
      </c>
      <c r="H56" s="232" t="s">
        <v>796</v>
      </c>
      <c r="I56" s="75"/>
      <c r="J56" s="79"/>
      <c r="K56" s="85" t="s">
        <v>797</v>
      </c>
      <c r="L56" s="75"/>
      <c r="M56" s="75" t="s">
        <v>151</v>
      </c>
      <c r="N56" s="76" t="s">
        <v>767</v>
      </c>
      <c r="O56" s="244" t="s">
        <v>768</v>
      </c>
      <c r="P56" s="189"/>
      <c r="Q56" s="75">
        <v>4.3</v>
      </c>
      <c r="R56" s="75" t="s">
        <v>798</v>
      </c>
      <c r="S56" s="232" t="s">
        <v>799</v>
      </c>
      <c r="T56" s="232" t="s">
        <v>800</v>
      </c>
      <c r="U56" s="232" t="s">
        <v>2308</v>
      </c>
      <c r="V56" s="232"/>
      <c r="Y56" s="88"/>
      <c r="AA56" s="191">
        <f>IF(OR(J56="Fail",ISBLANK(J56)),INDEX('Issue Code Table'!C:C,MATCH(N:N,'Issue Code Table'!A:A,0)),IF(M56="Critical",6,IF(M56="Significant",5,IF(M56="Moderate",3,2))))</f>
        <v>4</v>
      </c>
    </row>
    <row r="57" spans="1:27" ht="148.5" customHeight="1" x14ac:dyDescent="0.35">
      <c r="A57" s="232" t="s">
        <v>801</v>
      </c>
      <c r="B57" s="232" t="s">
        <v>195</v>
      </c>
      <c r="C57" s="233" t="s">
        <v>196</v>
      </c>
      <c r="D57" s="232" t="s">
        <v>225</v>
      </c>
      <c r="E57" s="232" t="s">
        <v>802</v>
      </c>
      <c r="F57" s="232" t="s">
        <v>2291</v>
      </c>
      <c r="G57" s="232" t="s">
        <v>803</v>
      </c>
      <c r="H57" s="232" t="s">
        <v>804</v>
      </c>
      <c r="I57" s="75"/>
      <c r="J57" s="79"/>
      <c r="K57" s="85" t="s">
        <v>805</v>
      </c>
      <c r="L57" s="75"/>
      <c r="M57" s="75" t="s">
        <v>151</v>
      </c>
      <c r="N57" s="76" t="s">
        <v>767</v>
      </c>
      <c r="O57" s="244" t="s">
        <v>768</v>
      </c>
      <c r="P57" s="189"/>
      <c r="Q57" s="75">
        <v>4.3</v>
      </c>
      <c r="R57" s="75" t="s">
        <v>806</v>
      </c>
      <c r="S57" s="232" t="s">
        <v>807</v>
      </c>
      <c r="T57" s="232" t="s">
        <v>808</v>
      </c>
      <c r="U57" s="232" t="s">
        <v>2309</v>
      </c>
      <c r="V57" s="232"/>
      <c r="Y57" s="88"/>
      <c r="AA57" s="191">
        <f>IF(OR(J57="Fail",ISBLANK(J57)),INDEX('Issue Code Table'!C:C,MATCH(N:N,'Issue Code Table'!A:A,0)),IF(M57="Critical",6,IF(M57="Significant",5,IF(M57="Moderate",3,2))))</f>
        <v>4</v>
      </c>
    </row>
    <row r="58" spans="1:27" ht="148.5" customHeight="1" x14ac:dyDescent="0.35">
      <c r="A58" s="232" t="s">
        <v>809</v>
      </c>
      <c r="B58" s="232" t="s">
        <v>195</v>
      </c>
      <c r="C58" s="233" t="s">
        <v>196</v>
      </c>
      <c r="D58" s="232" t="s">
        <v>225</v>
      </c>
      <c r="E58" s="232" t="s">
        <v>810</v>
      </c>
      <c r="F58" s="232" t="s">
        <v>811</v>
      </c>
      <c r="G58" s="232" t="s">
        <v>812</v>
      </c>
      <c r="H58" s="232" t="s">
        <v>813</v>
      </c>
      <c r="I58" s="75"/>
      <c r="J58" s="79"/>
      <c r="K58" s="85" t="s">
        <v>814</v>
      </c>
      <c r="L58" s="75"/>
      <c r="M58" s="75" t="s">
        <v>151</v>
      </c>
      <c r="N58" s="76" t="s">
        <v>767</v>
      </c>
      <c r="O58" s="244" t="s">
        <v>768</v>
      </c>
      <c r="P58" s="189"/>
      <c r="Q58" s="75">
        <v>4.4000000000000004</v>
      </c>
      <c r="R58" s="75" t="s">
        <v>815</v>
      </c>
      <c r="S58" s="232" t="s">
        <v>816</v>
      </c>
      <c r="T58" s="232" t="s">
        <v>817</v>
      </c>
      <c r="U58" s="232" t="s">
        <v>2310</v>
      </c>
      <c r="V58" s="232"/>
      <c r="Y58" s="88"/>
      <c r="AA58" s="191">
        <f>IF(OR(J58="Fail",ISBLANK(J58)),INDEX('Issue Code Table'!C:C,MATCH(N:N,'Issue Code Table'!A:A,0)),IF(M58="Critical",6,IF(M58="Significant",5,IF(M58="Moderate",3,2))))</f>
        <v>4</v>
      </c>
    </row>
    <row r="59" spans="1:27" ht="148.5" customHeight="1" x14ac:dyDescent="0.35">
      <c r="A59" s="232" t="s">
        <v>818</v>
      </c>
      <c r="B59" s="232" t="s">
        <v>819</v>
      </c>
      <c r="C59" s="233" t="s">
        <v>820</v>
      </c>
      <c r="D59" s="232" t="s">
        <v>225</v>
      </c>
      <c r="E59" s="232" t="s">
        <v>821</v>
      </c>
      <c r="F59" s="232" t="s">
        <v>2265</v>
      </c>
      <c r="G59" s="232" t="s">
        <v>2266</v>
      </c>
      <c r="H59" s="232" t="s">
        <v>2264</v>
      </c>
      <c r="I59" s="75"/>
      <c r="J59" s="79"/>
      <c r="K59" s="85" t="s">
        <v>822</v>
      </c>
      <c r="L59" s="75"/>
      <c r="M59" s="75" t="s">
        <v>151</v>
      </c>
      <c r="N59" s="76" t="s">
        <v>823</v>
      </c>
      <c r="O59" s="244" t="s">
        <v>824</v>
      </c>
      <c r="P59" s="189"/>
      <c r="Q59" s="75">
        <v>4.4000000000000004</v>
      </c>
      <c r="R59" s="75" t="s">
        <v>825</v>
      </c>
      <c r="S59" s="232" t="s">
        <v>2267</v>
      </c>
      <c r="T59" s="232" t="s">
        <v>826</v>
      </c>
      <c r="U59" s="232" t="s">
        <v>2268</v>
      </c>
      <c r="V59" s="232"/>
      <c r="Y59" s="88"/>
      <c r="AA59" s="191">
        <f>IF(OR(J59="Fail",ISBLANK(J59)),INDEX('Issue Code Table'!C:C,MATCH(N:N,'Issue Code Table'!A:A,0)),IF(M59="Critical",6,IF(M59="Significant",5,IF(M59="Moderate",3,2))))</f>
        <v>4</v>
      </c>
    </row>
    <row r="60" spans="1:27" ht="148.5" customHeight="1" x14ac:dyDescent="0.35">
      <c r="A60" s="232" t="s">
        <v>827</v>
      </c>
      <c r="B60" s="232" t="s">
        <v>593</v>
      </c>
      <c r="C60" s="234" t="s">
        <v>594</v>
      </c>
      <c r="D60" s="232" t="s">
        <v>247</v>
      </c>
      <c r="E60" s="232" t="s">
        <v>828</v>
      </c>
      <c r="F60" s="232" t="s">
        <v>829</v>
      </c>
      <c r="G60" s="232" t="s">
        <v>830</v>
      </c>
      <c r="H60" s="232" t="s">
        <v>831</v>
      </c>
      <c r="I60" s="75"/>
      <c r="J60" s="79"/>
      <c r="K60" s="85" t="s">
        <v>832</v>
      </c>
      <c r="L60" s="75" t="s">
        <v>833</v>
      </c>
      <c r="M60" s="75" t="s">
        <v>213</v>
      </c>
      <c r="N60" s="76" t="s">
        <v>601</v>
      </c>
      <c r="O60" s="244" t="s">
        <v>602</v>
      </c>
      <c r="P60" s="189"/>
      <c r="Q60" s="75">
        <v>4.4000000000000004</v>
      </c>
      <c r="R60" s="75" t="s">
        <v>834</v>
      </c>
      <c r="S60" s="232" t="s">
        <v>835</v>
      </c>
      <c r="T60" s="232" t="s">
        <v>836</v>
      </c>
      <c r="U60" s="232" t="s">
        <v>2311</v>
      </c>
      <c r="V60" s="232"/>
      <c r="Y60" s="88"/>
      <c r="AA60" s="191">
        <f>IF(OR(J60="Fail",ISBLANK(J60)),INDEX('Issue Code Table'!C:C,MATCH(N:N,'Issue Code Table'!A:A,0)),IF(M60="Critical",6,IF(M60="Significant",5,IF(M60="Moderate",3,2))))</f>
        <v>1</v>
      </c>
    </row>
    <row r="61" spans="1:27" ht="148.5" customHeight="1" x14ac:dyDescent="0.35">
      <c r="A61" s="232" t="s">
        <v>837</v>
      </c>
      <c r="B61" s="232" t="s">
        <v>195</v>
      </c>
      <c r="C61" s="233" t="s">
        <v>196</v>
      </c>
      <c r="D61" s="232" t="s">
        <v>225</v>
      </c>
      <c r="E61" s="232" t="s">
        <v>838</v>
      </c>
      <c r="F61" s="232" t="s">
        <v>839</v>
      </c>
      <c r="G61" s="232" t="s">
        <v>840</v>
      </c>
      <c r="H61" s="232" t="s">
        <v>841</v>
      </c>
      <c r="I61" s="75"/>
      <c r="J61" s="79"/>
      <c r="K61" s="85" t="s">
        <v>842</v>
      </c>
      <c r="L61" s="75"/>
      <c r="M61" s="75" t="s">
        <v>151</v>
      </c>
      <c r="N61" s="76" t="s">
        <v>767</v>
      </c>
      <c r="O61" s="244" t="s">
        <v>768</v>
      </c>
      <c r="P61" s="189"/>
      <c r="Q61" s="75">
        <v>4.4000000000000004</v>
      </c>
      <c r="R61" s="75" t="s">
        <v>843</v>
      </c>
      <c r="S61" s="232" t="s">
        <v>844</v>
      </c>
      <c r="T61" s="232" t="s">
        <v>845</v>
      </c>
      <c r="U61" s="232" t="s">
        <v>2312</v>
      </c>
      <c r="V61" s="232"/>
      <c r="Y61" s="88"/>
      <c r="AA61" s="191">
        <f>IF(OR(J61="Fail",ISBLANK(J61)),INDEX('Issue Code Table'!C:C,MATCH(N:N,'Issue Code Table'!A:A,0)),IF(M61="Critical",6,IF(M61="Significant",5,IF(M61="Moderate",3,2))))</f>
        <v>4</v>
      </c>
    </row>
    <row r="62" spans="1:27" ht="148.5" customHeight="1" x14ac:dyDescent="0.35">
      <c r="A62" s="232" t="s">
        <v>846</v>
      </c>
      <c r="B62" s="232" t="s">
        <v>195</v>
      </c>
      <c r="C62" s="233" t="s">
        <v>196</v>
      </c>
      <c r="D62" s="232" t="s">
        <v>225</v>
      </c>
      <c r="E62" s="232" t="s">
        <v>847</v>
      </c>
      <c r="F62" s="232" t="s">
        <v>848</v>
      </c>
      <c r="G62" s="232" t="s">
        <v>849</v>
      </c>
      <c r="H62" s="232" t="s">
        <v>850</v>
      </c>
      <c r="I62" s="75"/>
      <c r="J62" s="79"/>
      <c r="K62" s="85" t="s">
        <v>851</v>
      </c>
      <c r="L62" s="75"/>
      <c r="M62" s="75" t="s">
        <v>151</v>
      </c>
      <c r="N62" s="76" t="s">
        <v>767</v>
      </c>
      <c r="O62" s="244" t="s">
        <v>768</v>
      </c>
      <c r="P62" s="189"/>
      <c r="Q62" s="75">
        <v>4.4000000000000004</v>
      </c>
      <c r="R62" s="75" t="s">
        <v>852</v>
      </c>
      <c r="S62" s="232" t="s">
        <v>853</v>
      </c>
      <c r="T62" s="232" t="s">
        <v>854</v>
      </c>
      <c r="U62" s="232" t="s">
        <v>2313</v>
      </c>
      <c r="V62" s="232"/>
      <c r="Y62" s="88"/>
      <c r="AA62" s="191">
        <f>IF(OR(J62="Fail",ISBLANK(J62)),INDEX('Issue Code Table'!C:C,MATCH(N:N,'Issue Code Table'!A:A,0)),IF(M62="Critical",6,IF(M62="Significant",5,IF(M62="Moderate",3,2))))</f>
        <v>4</v>
      </c>
    </row>
    <row r="63" spans="1:27" ht="148.5" customHeight="1" x14ac:dyDescent="0.35">
      <c r="A63" s="232" t="s">
        <v>855</v>
      </c>
      <c r="B63" s="232" t="s">
        <v>195</v>
      </c>
      <c r="C63" s="233" t="s">
        <v>196</v>
      </c>
      <c r="D63" s="232" t="s">
        <v>225</v>
      </c>
      <c r="E63" s="232" t="s">
        <v>856</v>
      </c>
      <c r="F63" s="232" t="s">
        <v>857</v>
      </c>
      <c r="G63" s="232" t="s">
        <v>858</v>
      </c>
      <c r="H63" s="232" t="s">
        <v>859</v>
      </c>
      <c r="I63" s="75"/>
      <c r="J63" s="79"/>
      <c r="K63" s="85" t="s">
        <v>860</v>
      </c>
      <c r="L63" s="75"/>
      <c r="M63" s="75" t="s">
        <v>151</v>
      </c>
      <c r="N63" s="76" t="s">
        <v>767</v>
      </c>
      <c r="O63" s="244" t="s">
        <v>768</v>
      </c>
      <c r="P63" s="189"/>
      <c r="Q63" s="75">
        <v>4.4000000000000004</v>
      </c>
      <c r="R63" s="75" t="s">
        <v>861</v>
      </c>
      <c r="S63" s="232" t="s">
        <v>862</v>
      </c>
      <c r="T63" s="232" t="s">
        <v>863</v>
      </c>
      <c r="U63" s="232" t="s">
        <v>2314</v>
      </c>
      <c r="V63" s="232"/>
      <c r="Y63" s="88"/>
      <c r="AA63" s="191">
        <f>IF(OR(J63="Fail",ISBLANK(J63)),INDEX('Issue Code Table'!C:C,MATCH(N:N,'Issue Code Table'!A:A,0)),IF(M63="Critical",6,IF(M63="Significant",5,IF(M63="Moderate",3,2))))</f>
        <v>4</v>
      </c>
    </row>
    <row r="64" spans="1:27" ht="148.5" customHeight="1" x14ac:dyDescent="0.35">
      <c r="A64" s="232" t="s">
        <v>864</v>
      </c>
      <c r="B64" s="232" t="s">
        <v>195</v>
      </c>
      <c r="C64" s="233" t="s">
        <v>196</v>
      </c>
      <c r="D64" s="232" t="s">
        <v>225</v>
      </c>
      <c r="E64" s="232" t="s">
        <v>865</v>
      </c>
      <c r="F64" s="232" t="s">
        <v>866</v>
      </c>
      <c r="G64" s="232" t="s">
        <v>867</v>
      </c>
      <c r="H64" s="232" t="s">
        <v>868</v>
      </c>
      <c r="I64" s="75"/>
      <c r="J64" s="79"/>
      <c r="K64" s="85" t="s">
        <v>869</v>
      </c>
      <c r="L64" s="75"/>
      <c r="M64" s="75" t="s">
        <v>140</v>
      </c>
      <c r="N64" s="76" t="s">
        <v>585</v>
      </c>
      <c r="O64" s="244" t="s">
        <v>586</v>
      </c>
      <c r="P64" s="189"/>
      <c r="Q64" s="75">
        <v>4.5</v>
      </c>
      <c r="R64" s="75" t="s">
        <v>870</v>
      </c>
      <c r="S64" s="232" t="s">
        <v>871</v>
      </c>
      <c r="T64" s="232" t="s">
        <v>872</v>
      </c>
      <c r="U64" s="232" t="s">
        <v>2315</v>
      </c>
      <c r="V64" s="232" t="s">
        <v>873</v>
      </c>
      <c r="Y64" s="88"/>
      <c r="AA64" s="191">
        <f>IF(OR(J64="Fail",ISBLANK(J64)),INDEX('Issue Code Table'!C:C,MATCH(N:N,'Issue Code Table'!A:A,0)),IF(M64="Critical",6,IF(M64="Significant",5,IF(M64="Moderate",3,2))))</f>
        <v>5</v>
      </c>
    </row>
    <row r="65" spans="1:27" ht="148.5" customHeight="1" x14ac:dyDescent="0.35">
      <c r="A65" s="232" t="s">
        <v>874</v>
      </c>
      <c r="B65" s="232" t="s">
        <v>195</v>
      </c>
      <c r="C65" s="233" t="s">
        <v>196</v>
      </c>
      <c r="D65" s="232" t="s">
        <v>225</v>
      </c>
      <c r="E65" s="232" t="s">
        <v>875</v>
      </c>
      <c r="F65" s="232" t="s">
        <v>876</v>
      </c>
      <c r="G65" s="232" t="s">
        <v>877</v>
      </c>
      <c r="H65" s="232" t="s">
        <v>878</v>
      </c>
      <c r="I65" s="75"/>
      <c r="J65" s="79"/>
      <c r="K65" s="85" t="s">
        <v>879</v>
      </c>
      <c r="L65" s="75"/>
      <c r="M65" s="75" t="s">
        <v>140</v>
      </c>
      <c r="N65" s="76" t="s">
        <v>585</v>
      </c>
      <c r="O65" s="244" t="s">
        <v>586</v>
      </c>
      <c r="P65" s="189"/>
      <c r="Q65" s="75">
        <v>4.5</v>
      </c>
      <c r="R65" s="75" t="s">
        <v>880</v>
      </c>
      <c r="S65" s="232" t="s">
        <v>881</v>
      </c>
      <c r="T65" s="232" t="s">
        <v>882</v>
      </c>
      <c r="U65" s="232" t="s">
        <v>2316</v>
      </c>
      <c r="V65" s="232" t="s">
        <v>883</v>
      </c>
      <c r="Y65" s="88"/>
      <c r="AA65" s="191">
        <f>IF(OR(J65="Fail",ISBLANK(J65)),INDEX('Issue Code Table'!C:C,MATCH(N:N,'Issue Code Table'!A:A,0)),IF(M65="Critical",6,IF(M65="Significant",5,IF(M65="Moderate",3,2))))</f>
        <v>5</v>
      </c>
    </row>
    <row r="66" spans="1:27" ht="148.5" customHeight="1" x14ac:dyDescent="0.35">
      <c r="A66" s="232" t="s">
        <v>884</v>
      </c>
      <c r="B66" s="232" t="s">
        <v>195</v>
      </c>
      <c r="C66" s="233" t="s">
        <v>196</v>
      </c>
      <c r="D66" s="232" t="s">
        <v>225</v>
      </c>
      <c r="E66" s="232" t="s">
        <v>885</v>
      </c>
      <c r="F66" s="232" t="s">
        <v>886</v>
      </c>
      <c r="G66" s="232" t="s">
        <v>887</v>
      </c>
      <c r="H66" s="232" t="s">
        <v>888</v>
      </c>
      <c r="I66" s="75"/>
      <c r="J66" s="79"/>
      <c r="K66" s="85" t="s">
        <v>889</v>
      </c>
      <c r="L66" s="75"/>
      <c r="M66" s="75" t="s">
        <v>140</v>
      </c>
      <c r="N66" s="76" t="s">
        <v>200</v>
      </c>
      <c r="O66" s="244" t="s">
        <v>201</v>
      </c>
      <c r="P66" s="189"/>
      <c r="Q66" s="75">
        <v>4.5</v>
      </c>
      <c r="R66" s="75" t="s">
        <v>890</v>
      </c>
      <c r="S66" s="232" t="s">
        <v>891</v>
      </c>
      <c r="T66" s="232" t="s">
        <v>892</v>
      </c>
      <c r="U66" s="232" t="s">
        <v>2317</v>
      </c>
      <c r="V66" s="232" t="s">
        <v>893</v>
      </c>
      <c r="Y66" s="88"/>
      <c r="AA66" s="191">
        <f>IF(OR(J66="Fail",ISBLANK(J66)),INDEX('Issue Code Table'!C:C,MATCH(N:N,'Issue Code Table'!A:A,0)),IF(M66="Critical",6,IF(M66="Significant",5,IF(M66="Moderate",3,2))))</f>
        <v>5</v>
      </c>
    </row>
    <row r="67" spans="1:27" ht="148.5" customHeight="1" x14ac:dyDescent="0.35">
      <c r="A67" s="232" t="s">
        <v>894</v>
      </c>
      <c r="B67" s="232" t="s">
        <v>144</v>
      </c>
      <c r="C67" s="235" t="s">
        <v>145</v>
      </c>
      <c r="D67" s="232" t="s">
        <v>225</v>
      </c>
      <c r="E67" s="232" t="s">
        <v>895</v>
      </c>
      <c r="F67" s="232" t="s">
        <v>896</v>
      </c>
      <c r="G67" s="232" t="s">
        <v>897</v>
      </c>
      <c r="H67" s="232" t="s">
        <v>898</v>
      </c>
      <c r="I67" s="75"/>
      <c r="J67" s="79"/>
      <c r="K67" s="86" t="s">
        <v>899</v>
      </c>
      <c r="L67" s="75"/>
      <c r="M67" s="75" t="s">
        <v>140</v>
      </c>
      <c r="N67" s="76" t="s">
        <v>900</v>
      </c>
      <c r="O67" s="244" t="s">
        <v>901</v>
      </c>
      <c r="P67" s="189"/>
      <c r="Q67" s="85">
        <v>4.0999999999999996</v>
      </c>
      <c r="R67" s="75" t="s">
        <v>902</v>
      </c>
      <c r="S67" s="232" t="s">
        <v>903</v>
      </c>
      <c r="T67" s="232" t="s">
        <v>904</v>
      </c>
      <c r="U67" s="232" t="s">
        <v>2318</v>
      </c>
      <c r="V67" s="232" t="s">
        <v>905</v>
      </c>
      <c r="Y67" s="88"/>
      <c r="AA67" s="191">
        <f>IF(OR(J67="Fail",ISBLANK(J67)),INDEX('Issue Code Table'!C:C,MATCH(N:N,'Issue Code Table'!A:A,0)),IF(M67="Critical",6,IF(M67="Significant",5,IF(M67="Moderate",3,2))))</f>
        <v>6</v>
      </c>
    </row>
    <row r="68" spans="1:27" ht="148.5" customHeight="1" x14ac:dyDescent="0.35">
      <c r="A68" s="232" t="s">
        <v>906</v>
      </c>
      <c r="B68" s="232" t="s">
        <v>443</v>
      </c>
      <c r="C68" s="233" t="s">
        <v>444</v>
      </c>
      <c r="D68" s="232" t="s">
        <v>247</v>
      </c>
      <c r="E68" s="232" t="s">
        <v>907</v>
      </c>
      <c r="F68" s="232" t="s">
        <v>908</v>
      </c>
      <c r="G68" s="232" t="s">
        <v>909</v>
      </c>
      <c r="H68" s="232" t="s">
        <v>910</v>
      </c>
      <c r="I68" s="75"/>
      <c r="J68" s="79"/>
      <c r="K68" s="85" t="s">
        <v>911</v>
      </c>
      <c r="L68" s="75"/>
      <c r="M68" s="75" t="s">
        <v>140</v>
      </c>
      <c r="N68" s="76" t="s">
        <v>900</v>
      </c>
      <c r="O68" s="244" t="s">
        <v>901</v>
      </c>
      <c r="P68" s="189"/>
      <c r="Q68" s="85">
        <v>4.0999999999999996</v>
      </c>
      <c r="R68" s="75" t="s">
        <v>912</v>
      </c>
      <c r="S68" s="232" t="s">
        <v>913</v>
      </c>
      <c r="T68" s="232" t="s">
        <v>914</v>
      </c>
      <c r="U68" s="232" t="s">
        <v>2319</v>
      </c>
      <c r="V68" s="232" t="s">
        <v>915</v>
      </c>
      <c r="Y68" s="88"/>
      <c r="AA68" s="191">
        <f>IF(OR(J68="Fail",ISBLANK(J68)),INDEX('Issue Code Table'!C:C,MATCH(N:N,'Issue Code Table'!A:A,0)),IF(M68="Critical",6,IF(M68="Significant",5,IF(M68="Moderate",3,2))))</f>
        <v>6</v>
      </c>
    </row>
    <row r="69" spans="1:27" ht="148.5" customHeight="1" x14ac:dyDescent="0.35">
      <c r="A69" s="232" t="s">
        <v>916</v>
      </c>
      <c r="B69" s="232" t="s">
        <v>443</v>
      </c>
      <c r="C69" s="233" t="s">
        <v>444</v>
      </c>
      <c r="D69" s="232" t="s">
        <v>225</v>
      </c>
      <c r="E69" s="232" t="s">
        <v>917</v>
      </c>
      <c r="F69" s="232" t="s">
        <v>918</v>
      </c>
      <c r="G69" s="232" t="s">
        <v>919</v>
      </c>
      <c r="H69" s="232" t="s">
        <v>920</v>
      </c>
      <c r="I69" s="75"/>
      <c r="J69" s="79"/>
      <c r="K69" s="85" t="s">
        <v>921</v>
      </c>
      <c r="L69" s="75"/>
      <c r="M69" s="75" t="s">
        <v>151</v>
      </c>
      <c r="N69" s="76" t="s">
        <v>767</v>
      </c>
      <c r="O69" s="244" t="s">
        <v>768</v>
      </c>
      <c r="P69" s="189"/>
      <c r="Q69" s="75">
        <v>4.1100000000000003</v>
      </c>
      <c r="R69" s="75" t="s">
        <v>922</v>
      </c>
      <c r="S69" s="232" t="s">
        <v>923</v>
      </c>
      <c r="T69" s="232" t="s">
        <v>924</v>
      </c>
      <c r="U69" s="232" t="s">
        <v>2320</v>
      </c>
      <c r="V69" s="232"/>
      <c r="Y69" s="88"/>
      <c r="AA69" s="191">
        <f>IF(OR(J69="Fail",ISBLANK(J69)),INDEX('Issue Code Table'!C:C,MATCH(N:N,'Issue Code Table'!A:A,0)),IF(M69="Critical",6,IF(M69="Significant",5,IF(M69="Moderate",3,2))))</f>
        <v>4</v>
      </c>
    </row>
    <row r="70" spans="1:27" ht="148.5" customHeight="1" x14ac:dyDescent="0.35">
      <c r="A70" s="232" t="s">
        <v>925</v>
      </c>
      <c r="B70" s="232" t="s">
        <v>443</v>
      </c>
      <c r="C70" s="233" t="s">
        <v>444</v>
      </c>
      <c r="D70" s="232" t="s">
        <v>225</v>
      </c>
      <c r="E70" s="232" t="s">
        <v>926</v>
      </c>
      <c r="F70" s="232" t="s">
        <v>927</v>
      </c>
      <c r="G70" s="232" t="s">
        <v>928</v>
      </c>
      <c r="H70" s="232" t="s">
        <v>929</v>
      </c>
      <c r="I70" s="75"/>
      <c r="J70" s="79"/>
      <c r="K70" s="85" t="s">
        <v>930</v>
      </c>
      <c r="L70" s="75"/>
      <c r="M70" s="75" t="s">
        <v>151</v>
      </c>
      <c r="N70" s="76" t="s">
        <v>767</v>
      </c>
      <c r="O70" s="244" t="s">
        <v>768</v>
      </c>
      <c r="P70" s="189"/>
      <c r="Q70" s="75">
        <v>4.1100000000000003</v>
      </c>
      <c r="R70" s="75" t="s">
        <v>931</v>
      </c>
      <c r="S70" s="232" t="s">
        <v>932</v>
      </c>
      <c r="T70" s="232" t="s">
        <v>933</v>
      </c>
      <c r="U70" s="232" t="s">
        <v>2321</v>
      </c>
      <c r="V70" s="232"/>
      <c r="Y70" s="88"/>
      <c r="AA70" s="191">
        <f>IF(OR(J70="Fail",ISBLANK(J70)),INDEX('Issue Code Table'!C:C,MATCH(N:N,'Issue Code Table'!A:A,0)),IF(M70="Critical",6,IF(M70="Significant",5,IF(M70="Moderate",3,2))))</f>
        <v>4</v>
      </c>
    </row>
    <row r="71" spans="1:27" ht="148.5" customHeight="1" x14ac:dyDescent="0.35">
      <c r="A71" s="232" t="s">
        <v>934</v>
      </c>
      <c r="B71" s="232" t="s">
        <v>443</v>
      </c>
      <c r="C71" s="233" t="s">
        <v>444</v>
      </c>
      <c r="D71" s="232" t="s">
        <v>225</v>
      </c>
      <c r="E71" s="232" t="s">
        <v>935</v>
      </c>
      <c r="F71" s="232" t="s">
        <v>936</v>
      </c>
      <c r="G71" s="232" t="s">
        <v>937</v>
      </c>
      <c r="H71" s="232" t="s">
        <v>929</v>
      </c>
      <c r="I71" s="75"/>
      <c r="J71" s="79"/>
      <c r="K71" s="85" t="s">
        <v>938</v>
      </c>
      <c r="L71" s="75"/>
      <c r="M71" s="75" t="s">
        <v>151</v>
      </c>
      <c r="N71" s="76" t="s">
        <v>767</v>
      </c>
      <c r="O71" s="244" t="s">
        <v>768</v>
      </c>
      <c r="P71" s="189"/>
      <c r="Q71" s="75">
        <v>4.1100000000000003</v>
      </c>
      <c r="R71" s="75" t="s">
        <v>939</v>
      </c>
      <c r="S71" s="232" t="s">
        <v>940</v>
      </c>
      <c r="T71" s="232" t="s">
        <v>941</v>
      </c>
      <c r="U71" s="232" t="s">
        <v>2322</v>
      </c>
      <c r="V71" s="232"/>
      <c r="Y71" s="88"/>
      <c r="AA71" s="191">
        <f>IF(OR(J71="Fail",ISBLANK(J71)),INDEX('Issue Code Table'!C:C,MATCH(N:N,'Issue Code Table'!A:A,0)),IF(M71="Critical",6,IF(M71="Significant",5,IF(M71="Moderate",3,2))))</f>
        <v>4</v>
      </c>
    </row>
    <row r="72" spans="1:27" ht="148.5" customHeight="1" x14ac:dyDescent="0.35">
      <c r="A72" s="232" t="s">
        <v>942</v>
      </c>
      <c r="B72" s="232" t="s">
        <v>443</v>
      </c>
      <c r="C72" s="233" t="s">
        <v>444</v>
      </c>
      <c r="D72" s="232" t="s">
        <v>225</v>
      </c>
      <c r="E72" s="232" t="s">
        <v>943</v>
      </c>
      <c r="F72" s="232" t="s">
        <v>944</v>
      </c>
      <c r="G72" s="232" t="s">
        <v>945</v>
      </c>
      <c r="H72" s="232" t="s">
        <v>946</v>
      </c>
      <c r="I72" s="75"/>
      <c r="J72" s="79"/>
      <c r="K72" s="85" t="s">
        <v>947</v>
      </c>
      <c r="L72" s="75"/>
      <c r="M72" s="75" t="s">
        <v>151</v>
      </c>
      <c r="N72" s="76" t="s">
        <v>767</v>
      </c>
      <c r="O72" s="244" t="s">
        <v>768</v>
      </c>
      <c r="P72" s="189"/>
      <c r="Q72" s="75">
        <v>4.1100000000000003</v>
      </c>
      <c r="R72" s="75" t="s">
        <v>948</v>
      </c>
      <c r="S72" s="232" t="s">
        <v>949</v>
      </c>
      <c r="T72" s="232" t="s">
        <v>950</v>
      </c>
      <c r="U72" s="232" t="s">
        <v>2323</v>
      </c>
      <c r="V72" s="232"/>
      <c r="Y72" s="88"/>
      <c r="AA72" s="191">
        <f>IF(OR(J72="Fail",ISBLANK(J72)),INDEX('Issue Code Table'!C:C,MATCH(N:N,'Issue Code Table'!A:A,0)),IF(M72="Critical",6,IF(M72="Significant",5,IF(M72="Moderate",3,2))))</f>
        <v>4</v>
      </c>
    </row>
    <row r="73" spans="1:27" ht="148.5" customHeight="1" x14ac:dyDescent="0.35">
      <c r="A73" s="232" t="s">
        <v>951</v>
      </c>
      <c r="B73" s="232" t="s">
        <v>443</v>
      </c>
      <c r="C73" s="233" t="s">
        <v>444</v>
      </c>
      <c r="D73" s="232" t="s">
        <v>225</v>
      </c>
      <c r="E73" s="232" t="s">
        <v>952</v>
      </c>
      <c r="F73" s="232" t="s">
        <v>953</v>
      </c>
      <c r="G73" s="232" t="s">
        <v>954</v>
      </c>
      <c r="H73" s="232" t="s">
        <v>955</v>
      </c>
      <c r="I73" s="75"/>
      <c r="J73" s="79"/>
      <c r="K73" s="85" t="s">
        <v>956</v>
      </c>
      <c r="L73" s="75"/>
      <c r="M73" s="75" t="s">
        <v>151</v>
      </c>
      <c r="N73" s="76" t="s">
        <v>767</v>
      </c>
      <c r="O73" s="244" t="s">
        <v>768</v>
      </c>
      <c r="P73" s="189"/>
      <c r="Q73" s="75">
        <v>4.1100000000000003</v>
      </c>
      <c r="R73" s="75" t="s">
        <v>957</v>
      </c>
      <c r="S73" s="232" t="s">
        <v>958</v>
      </c>
      <c r="T73" s="232" t="s">
        <v>959</v>
      </c>
      <c r="U73" s="232" t="s">
        <v>2324</v>
      </c>
      <c r="V73" s="232"/>
      <c r="Y73" s="88"/>
      <c r="AA73" s="191">
        <f>IF(OR(J73="Fail",ISBLANK(J73)),INDEX('Issue Code Table'!C:C,MATCH(N:N,'Issue Code Table'!A:A,0)),IF(M73="Critical",6,IF(M73="Significant",5,IF(M73="Moderate",3,2))))</f>
        <v>4</v>
      </c>
    </row>
    <row r="74" spans="1:27" ht="148.5" customHeight="1" x14ac:dyDescent="0.35">
      <c r="A74" s="232" t="s">
        <v>960</v>
      </c>
      <c r="B74" s="232" t="s">
        <v>443</v>
      </c>
      <c r="C74" s="233" t="s">
        <v>444</v>
      </c>
      <c r="D74" s="232" t="s">
        <v>225</v>
      </c>
      <c r="E74" s="232" t="s">
        <v>961</v>
      </c>
      <c r="F74" s="232" t="s">
        <v>962</v>
      </c>
      <c r="G74" s="232" t="s">
        <v>963</v>
      </c>
      <c r="H74" s="232" t="s">
        <v>964</v>
      </c>
      <c r="I74" s="75"/>
      <c r="J74" s="79"/>
      <c r="K74" s="85" t="s">
        <v>965</v>
      </c>
      <c r="L74" s="75"/>
      <c r="M74" s="75" t="s">
        <v>151</v>
      </c>
      <c r="N74" s="76" t="s">
        <v>767</v>
      </c>
      <c r="O74" s="244" t="s">
        <v>768</v>
      </c>
      <c r="P74" s="189"/>
      <c r="Q74" s="75">
        <v>4.1100000000000003</v>
      </c>
      <c r="R74" s="75" t="s">
        <v>966</v>
      </c>
      <c r="S74" s="232" t="s">
        <v>967</v>
      </c>
      <c r="T74" s="232" t="s">
        <v>968</v>
      </c>
      <c r="U74" s="232" t="s">
        <v>969</v>
      </c>
      <c r="V74" s="232"/>
      <c r="Y74" s="88"/>
      <c r="AA74" s="191">
        <f>IF(OR(J74="Fail",ISBLANK(J74)),INDEX('Issue Code Table'!C:C,MATCH(N:N,'Issue Code Table'!A:A,0)),IF(M74="Critical",6,IF(M74="Significant",5,IF(M74="Moderate",3,2))))</f>
        <v>4</v>
      </c>
    </row>
    <row r="75" spans="1:27" ht="148.5" customHeight="1" x14ac:dyDescent="0.35">
      <c r="A75" s="232" t="s">
        <v>970</v>
      </c>
      <c r="B75" s="232" t="s">
        <v>443</v>
      </c>
      <c r="C75" s="233" t="s">
        <v>444</v>
      </c>
      <c r="D75" s="232" t="s">
        <v>225</v>
      </c>
      <c r="E75" s="232" t="s">
        <v>971</v>
      </c>
      <c r="F75" s="232" t="s">
        <v>972</v>
      </c>
      <c r="G75" s="232" t="s">
        <v>973</v>
      </c>
      <c r="H75" s="232" t="s">
        <v>974</v>
      </c>
      <c r="I75" s="75"/>
      <c r="J75" s="79"/>
      <c r="K75" s="85" t="s">
        <v>975</v>
      </c>
      <c r="L75" s="75"/>
      <c r="M75" s="75" t="s">
        <v>151</v>
      </c>
      <c r="N75" s="76" t="s">
        <v>767</v>
      </c>
      <c r="O75" s="244" t="s">
        <v>768</v>
      </c>
      <c r="P75" s="189"/>
      <c r="Q75" s="75">
        <v>4.1100000000000003</v>
      </c>
      <c r="R75" s="75" t="s">
        <v>976</v>
      </c>
      <c r="S75" s="232" t="s">
        <v>977</v>
      </c>
      <c r="T75" s="232" t="s">
        <v>978</v>
      </c>
      <c r="U75" s="232" t="s">
        <v>979</v>
      </c>
      <c r="V75" s="232"/>
      <c r="Y75" s="88"/>
      <c r="AA75" s="191">
        <f>IF(OR(J75="Fail",ISBLANK(J75)),INDEX('Issue Code Table'!C:C,MATCH(N:N,'Issue Code Table'!A:A,0)),IF(M75="Critical",6,IF(M75="Significant",5,IF(M75="Moderate",3,2))))</f>
        <v>4</v>
      </c>
    </row>
    <row r="76" spans="1:27" ht="148.5" customHeight="1" x14ac:dyDescent="0.35">
      <c r="A76" s="232" t="s">
        <v>980</v>
      </c>
      <c r="B76" s="232" t="s">
        <v>443</v>
      </c>
      <c r="C76" s="233" t="s">
        <v>444</v>
      </c>
      <c r="D76" s="232" t="s">
        <v>225</v>
      </c>
      <c r="E76" s="232" t="s">
        <v>981</v>
      </c>
      <c r="F76" s="232" t="s">
        <v>982</v>
      </c>
      <c r="G76" s="232" t="s">
        <v>983</v>
      </c>
      <c r="H76" s="232" t="s">
        <v>984</v>
      </c>
      <c r="I76" s="75"/>
      <c r="J76" s="79"/>
      <c r="K76" s="85" t="s">
        <v>985</v>
      </c>
      <c r="L76" s="75"/>
      <c r="M76" s="75" t="s">
        <v>151</v>
      </c>
      <c r="N76" s="76" t="s">
        <v>767</v>
      </c>
      <c r="O76" s="244" t="s">
        <v>768</v>
      </c>
      <c r="P76" s="189"/>
      <c r="Q76" s="75">
        <v>4.1100000000000003</v>
      </c>
      <c r="R76" s="75" t="s">
        <v>986</v>
      </c>
      <c r="S76" s="232" t="s">
        <v>987</v>
      </c>
      <c r="T76" s="232" t="s">
        <v>988</v>
      </c>
      <c r="U76" s="232" t="s">
        <v>2325</v>
      </c>
      <c r="V76" s="232"/>
      <c r="Y76" s="88"/>
      <c r="AA76" s="191">
        <f>IF(OR(J76="Fail",ISBLANK(J76)),INDEX('Issue Code Table'!C:C,MATCH(N:N,'Issue Code Table'!A:A,0)),IF(M76="Critical",6,IF(M76="Significant",5,IF(M76="Moderate",3,2))))</f>
        <v>4</v>
      </c>
    </row>
    <row r="77" spans="1:27" ht="148.5" customHeight="1" x14ac:dyDescent="0.35">
      <c r="A77" s="232" t="s">
        <v>989</v>
      </c>
      <c r="B77" s="232" t="s">
        <v>443</v>
      </c>
      <c r="C77" s="233" t="s">
        <v>444</v>
      </c>
      <c r="D77" s="232" t="s">
        <v>225</v>
      </c>
      <c r="E77" s="232" t="s">
        <v>990</v>
      </c>
      <c r="F77" s="232" t="s">
        <v>991</v>
      </c>
      <c r="G77" s="232" t="s">
        <v>992</v>
      </c>
      <c r="H77" s="232" t="s">
        <v>993</v>
      </c>
      <c r="I77" s="75"/>
      <c r="J77" s="79"/>
      <c r="K77" s="85" t="s">
        <v>994</v>
      </c>
      <c r="L77" s="75"/>
      <c r="M77" s="75" t="s">
        <v>151</v>
      </c>
      <c r="N77" s="76" t="s">
        <v>767</v>
      </c>
      <c r="O77" s="244" t="s">
        <v>768</v>
      </c>
      <c r="P77" s="189"/>
      <c r="Q77" s="75">
        <v>4.1100000000000003</v>
      </c>
      <c r="R77" s="75" t="s">
        <v>995</v>
      </c>
      <c r="S77" s="232" t="s">
        <v>996</v>
      </c>
      <c r="T77" s="232" t="s">
        <v>997</v>
      </c>
      <c r="U77" s="232" t="s">
        <v>2326</v>
      </c>
      <c r="V77" s="232"/>
      <c r="Y77" s="88"/>
      <c r="AA77" s="191">
        <f>IF(OR(J77="Fail",ISBLANK(J77)),INDEX('Issue Code Table'!C:C,MATCH(N:N,'Issue Code Table'!A:A,0)),IF(M77="Critical",6,IF(M77="Significant",5,IF(M77="Moderate",3,2))))</f>
        <v>4</v>
      </c>
    </row>
    <row r="78" spans="1:27" ht="148.5" customHeight="1" x14ac:dyDescent="0.35">
      <c r="A78" s="232" t="s">
        <v>998</v>
      </c>
      <c r="B78" s="232" t="s">
        <v>443</v>
      </c>
      <c r="C78" s="233" t="s">
        <v>444</v>
      </c>
      <c r="D78" s="232" t="s">
        <v>225</v>
      </c>
      <c r="E78" s="232" t="s">
        <v>999</v>
      </c>
      <c r="F78" s="232" t="s">
        <v>1000</v>
      </c>
      <c r="G78" s="232" t="s">
        <v>1001</v>
      </c>
      <c r="H78" s="232" t="s">
        <v>1002</v>
      </c>
      <c r="I78" s="75"/>
      <c r="J78" s="79"/>
      <c r="K78" s="85" t="s">
        <v>1003</v>
      </c>
      <c r="L78" s="75"/>
      <c r="M78" s="75" t="s">
        <v>151</v>
      </c>
      <c r="N78" s="76" t="s">
        <v>767</v>
      </c>
      <c r="O78" s="244" t="s">
        <v>768</v>
      </c>
      <c r="P78" s="189"/>
      <c r="Q78" s="75">
        <v>4.1100000000000003</v>
      </c>
      <c r="R78" s="75" t="s">
        <v>1004</v>
      </c>
      <c r="S78" s="232" t="s">
        <v>1005</v>
      </c>
      <c r="T78" s="232" t="s">
        <v>1006</v>
      </c>
      <c r="U78" s="232" t="s">
        <v>2327</v>
      </c>
      <c r="V78" s="232"/>
      <c r="Y78" s="88"/>
      <c r="AA78" s="191">
        <f>IF(OR(J78="Fail",ISBLANK(J78)),INDEX('Issue Code Table'!C:C,MATCH(N:N,'Issue Code Table'!A:A,0)),IF(M78="Critical",6,IF(M78="Significant",5,IF(M78="Moderate",3,2))))</f>
        <v>4</v>
      </c>
    </row>
    <row r="79" spans="1:27" ht="148.5" customHeight="1" x14ac:dyDescent="0.35">
      <c r="A79" s="232" t="s">
        <v>1007</v>
      </c>
      <c r="B79" s="232" t="s">
        <v>443</v>
      </c>
      <c r="C79" s="233" t="s">
        <v>444</v>
      </c>
      <c r="D79" s="232" t="s">
        <v>225</v>
      </c>
      <c r="E79" s="232" t="s">
        <v>1008</v>
      </c>
      <c r="F79" s="232" t="s">
        <v>1009</v>
      </c>
      <c r="G79" s="232" t="s">
        <v>1010</v>
      </c>
      <c r="H79" s="232" t="s">
        <v>1011</v>
      </c>
      <c r="I79" s="75"/>
      <c r="J79" s="79"/>
      <c r="K79" s="85" t="s">
        <v>1012</v>
      </c>
      <c r="L79" s="75"/>
      <c r="M79" s="75" t="s">
        <v>151</v>
      </c>
      <c r="N79" s="76" t="s">
        <v>767</v>
      </c>
      <c r="O79" s="244" t="s">
        <v>768</v>
      </c>
      <c r="P79" s="189"/>
      <c r="Q79" s="75">
        <v>4.1100000000000003</v>
      </c>
      <c r="R79" s="75" t="s">
        <v>1013</v>
      </c>
      <c r="S79" s="232" t="s">
        <v>1014</v>
      </c>
      <c r="T79" s="232" t="s">
        <v>1015</v>
      </c>
      <c r="U79" s="232" t="s">
        <v>2328</v>
      </c>
      <c r="V79" s="232"/>
      <c r="Y79" s="88"/>
      <c r="AA79" s="191">
        <f>IF(OR(J79="Fail",ISBLANK(J79)),INDEX('Issue Code Table'!C:C,MATCH(N:N,'Issue Code Table'!A:A,0)),IF(M79="Critical",6,IF(M79="Significant",5,IF(M79="Moderate",3,2))))</f>
        <v>4</v>
      </c>
    </row>
    <row r="80" spans="1:27" ht="148.5" customHeight="1" x14ac:dyDescent="0.35">
      <c r="A80" s="232" t="s">
        <v>1016</v>
      </c>
      <c r="B80" s="232" t="s">
        <v>443</v>
      </c>
      <c r="C80" s="233" t="s">
        <v>444</v>
      </c>
      <c r="D80" s="232" t="s">
        <v>225</v>
      </c>
      <c r="E80" s="232" t="s">
        <v>1017</v>
      </c>
      <c r="F80" s="232" t="s">
        <v>1018</v>
      </c>
      <c r="G80" s="232" t="s">
        <v>1019</v>
      </c>
      <c r="H80" s="232" t="s">
        <v>1020</v>
      </c>
      <c r="I80" s="75"/>
      <c r="J80" s="79"/>
      <c r="K80" s="85" t="s">
        <v>1021</v>
      </c>
      <c r="L80" s="75"/>
      <c r="M80" s="75" t="s">
        <v>151</v>
      </c>
      <c r="N80" s="76" t="s">
        <v>767</v>
      </c>
      <c r="O80" s="244" t="s">
        <v>768</v>
      </c>
      <c r="P80" s="189"/>
      <c r="Q80" s="75">
        <v>4.1100000000000003</v>
      </c>
      <c r="R80" s="75" t="s">
        <v>1022</v>
      </c>
      <c r="S80" s="232" t="s">
        <v>1023</v>
      </c>
      <c r="T80" s="232" t="s">
        <v>1024</v>
      </c>
      <c r="U80" s="232" t="s">
        <v>1025</v>
      </c>
      <c r="V80" s="232"/>
      <c r="Y80" s="88"/>
      <c r="AA80" s="191">
        <f>IF(OR(J80="Fail",ISBLANK(J80)),INDEX('Issue Code Table'!C:C,MATCH(N:N,'Issue Code Table'!A:A,0)),IF(M80="Critical",6,IF(M80="Significant",5,IF(M80="Moderate",3,2))))</f>
        <v>4</v>
      </c>
    </row>
    <row r="81" spans="1:27" ht="148.5" customHeight="1" x14ac:dyDescent="0.35">
      <c r="A81" s="232" t="s">
        <v>1026</v>
      </c>
      <c r="B81" s="232" t="s">
        <v>443</v>
      </c>
      <c r="C81" s="233" t="s">
        <v>444</v>
      </c>
      <c r="D81" s="232" t="s">
        <v>225</v>
      </c>
      <c r="E81" s="232" t="s">
        <v>1027</v>
      </c>
      <c r="F81" s="232" t="s">
        <v>1028</v>
      </c>
      <c r="G81" s="232" t="s">
        <v>1029</v>
      </c>
      <c r="H81" s="232" t="s">
        <v>1030</v>
      </c>
      <c r="I81" s="75"/>
      <c r="J81" s="79"/>
      <c r="K81" s="85" t="s">
        <v>1031</v>
      </c>
      <c r="L81" s="75"/>
      <c r="M81" s="75" t="s">
        <v>151</v>
      </c>
      <c r="N81" s="76" t="s">
        <v>767</v>
      </c>
      <c r="O81" s="244" t="s">
        <v>768</v>
      </c>
      <c r="P81" s="189"/>
      <c r="Q81" s="75">
        <v>4.1100000000000003</v>
      </c>
      <c r="R81" s="75" t="s">
        <v>1032</v>
      </c>
      <c r="S81" s="232" t="s">
        <v>1033</v>
      </c>
      <c r="T81" s="232" t="s">
        <v>1034</v>
      </c>
      <c r="U81" s="232" t="s">
        <v>1035</v>
      </c>
      <c r="V81" s="232"/>
      <c r="Y81" s="88"/>
      <c r="AA81" s="191">
        <f>IF(OR(J81="Fail",ISBLANK(J81)),INDEX('Issue Code Table'!C:C,MATCH(N:N,'Issue Code Table'!A:A,0)),IF(M81="Critical",6,IF(M81="Significant",5,IF(M81="Moderate",3,2))))</f>
        <v>4</v>
      </c>
    </row>
    <row r="82" spans="1:27" ht="148.5" customHeight="1" x14ac:dyDescent="0.35">
      <c r="A82" s="232" t="s">
        <v>1036</v>
      </c>
      <c r="B82" s="232" t="s">
        <v>443</v>
      </c>
      <c r="C82" s="233" t="s">
        <v>444</v>
      </c>
      <c r="D82" s="232" t="s">
        <v>225</v>
      </c>
      <c r="E82" s="232" t="s">
        <v>1037</v>
      </c>
      <c r="F82" s="232" t="s">
        <v>1038</v>
      </c>
      <c r="G82" s="232" t="s">
        <v>1039</v>
      </c>
      <c r="H82" s="232" t="s">
        <v>1040</v>
      </c>
      <c r="I82" s="75"/>
      <c r="J82" s="79"/>
      <c r="K82" s="85" t="s">
        <v>1041</v>
      </c>
      <c r="L82" s="75"/>
      <c r="M82" s="75" t="s">
        <v>151</v>
      </c>
      <c r="N82" s="76" t="s">
        <v>767</v>
      </c>
      <c r="O82" s="244" t="s">
        <v>768</v>
      </c>
      <c r="P82" s="189"/>
      <c r="Q82" s="75">
        <v>4.1100000000000003</v>
      </c>
      <c r="R82" s="75" t="s">
        <v>1042</v>
      </c>
      <c r="S82" s="232" t="s">
        <v>1043</v>
      </c>
      <c r="T82" s="232" t="s">
        <v>1044</v>
      </c>
      <c r="U82" s="232" t="s">
        <v>1045</v>
      </c>
      <c r="V82" s="232"/>
      <c r="Y82" s="88"/>
      <c r="AA82" s="191">
        <f>IF(OR(J82="Fail",ISBLANK(J82)),INDEX('Issue Code Table'!C:C,MATCH(N:N,'Issue Code Table'!A:A,0)),IF(M82="Critical",6,IF(M82="Significant",5,IF(M82="Moderate",3,2))))</f>
        <v>4</v>
      </c>
    </row>
    <row r="83" spans="1:27" ht="148.5" customHeight="1" x14ac:dyDescent="0.35">
      <c r="A83" s="232" t="s">
        <v>1046</v>
      </c>
      <c r="B83" s="232" t="s">
        <v>443</v>
      </c>
      <c r="C83" s="233" t="s">
        <v>444</v>
      </c>
      <c r="D83" s="232" t="s">
        <v>225</v>
      </c>
      <c r="E83" s="232" t="s">
        <v>1047</v>
      </c>
      <c r="F83" s="232" t="s">
        <v>1048</v>
      </c>
      <c r="G83" s="232" t="s">
        <v>1049</v>
      </c>
      <c r="H83" s="232" t="s">
        <v>1050</v>
      </c>
      <c r="I83" s="75"/>
      <c r="J83" s="79"/>
      <c r="K83" s="85" t="s">
        <v>1051</v>
      </c>
      <c r="L83" s="75"/>
      <c r="M83" s="75" t="s">
        <v>151</v>
      </c>
      <c r="N83" s="76" t="s">
        <v>767</v>
      </c>
      <c r="O83" s="244" t="s">
        <v>768</v>
      </c>
      <c r="P83" s="189"/>
      <c r="Q83" s="75">
        <v>4.1100000000000003</v>
      </c>
      <c r="R83" s="75" t="s">
        <v>1052</v>
      </c>
      <c r="S83" s="232" t="s">
        <v>1053</v>
      </c>
      <c r="T83" s="232" t="s">
        <v>1054</v>
      </c>
      <c r="U83" s="232" t="s">
        <v>1055</v>
      </c>
      <c r="V83" s="232"/>
      <c r="Y83" s="88"/>
      <c r="AA83" s="191">
        <f>IF(OR(J83="Fail",ISBLANK(J83)),INDEX('Issue Code Table'!C:C,MATCH(N:N,'Issue Code Table'!A:A,0)),IF(M83="Critical",6,IF(M83="Significant",5,IF(M83="Moderate",3,2))))</f>
        <v>4</v>
      </c>
    </row>
    <row r="84" spans="1:27" ht="148.5" customHeight="1" x14ac:dyDescent="0.35">
      <c r="A84" s="232" t="s">
        <v>1056</v>
      </c>
      <c r="B84" s="232" t="s">
        <v>443</v>
      </c>
      <c r="C84" s="233" t="s">
        <v>444</v>
      </c>
      <c r="D84" s="232" t="s">
        <v>225</v>
      </c>
      <c r="E84" s="232" t="s">
        <v>1057</v>
      </c>
      <c r="F84" s="232" t="s">
        <v>1058</v>
      </c>
      <c r="G84" s="232" t="s">
        <v>1059</v>
      </c>
      <c r="H84" s="232" t="s">
        <v>1060</v>
      </c>
      <c r="I84" s="75"/>
      <c r="J84" s="79"/>
      <c r="K84" s="85" t="s">
        <v>1061</v>
      </c>
      <c r="L84" s="75"/>
      <c r="M84" s="75" t="s">
        <v>151</v>
      </c>
      <c r="N84" s="76" t="s">
        <v>767</v>
      </c>
      <c r="O84" s="244" t="s">
        <v>768</v>
      </c>
      <c r="P84" s="189"/>
      <c r="Q84" s="75">
        <v>4.1100000000000003</v>
      </c>
      <c r="R84" s="75" t="s">
        <v>1062</v>
      </c>
      <c r="S84" s="232" t="s">
        <v>1063</v>
      </c>
      <c r="T84" s="232" t="s">
        <v>1064</v>
      </c>
      <c r="U84" s="232" t="s">
        <v>1065</v>
      </c>
      <c r="V84" s="232"/>
      <c r="Y84" s="88"/>
      <c r="AA84" s="191">
        <f>IF(OR(J84="Fail",ISBLANK(J84)),INDEX('Issue Code Table'!C:C,MATCH(N:N,'Issue Code Table'!A:A,0)),IF(M84="Critical",6,IF(M84="Significant",5,IF(M84="Moderate",3,2))))</f>
        <v>4</v>
      </c>
    </row>
    <row r="85" spans="1:27" ht="148.5" customHeight="1" x14ac:dyDescent="0.35">
      <c r="A85" s="232" t="s">
        <v>1066</v>
      </c>
      <c r="B85" s="232" t="s">
        <v>443</v>
      </c>
      <c r="C85" s="233" t="s">
        <v>444</v>
      </c>
      <c r="D85" s="232" t="s">
        <v>225</v>
      </c>
      <c r="E85" s="232" t="s">
        <v>1067</v>
      </c>
      <c r="F85" s="232" t="s">
        <v>1068</v>
      </c>
      <c r="G85" s="232" t="s">
        <v>1069</v>
      </c>
      <c r="H85" s="232" t="s">
        <v>1070</v>
      </c>
      <c r="I85" s="75"/>
      <c r="J85" s="79"/>
      <c r="K85" s="85" t="s">
        <v>1071</v>
      </c>
      <c r="L85" s="75"/>
      <c r="M85" s="75" t="s">
        <v>151</v>
      </c>
      <c r="N85" s="76" t="s">
        <v>767</v>
      </c>
      <c r="O85" s="244" t="s">
        <v>768</v>
      </c>
      <c r="P85" s="189"/>
      <c r="Q85" s="75">
        <v>4.1100000000000003</v>
      </c>
      <c r="R85" s="75" t="s">
        <v>1072</v>
      </c>
      <c r="S85" s="232" t="s">
        <v>1073</v>
      </c>
      <c r="T85" s="232" t="s">
        <v>1074</v>
      </c>
      <c r="U85" s="232" t="s">
        <v>2329</v>
      </c>
      <c r="V85" s="232"/>
      <c r="Y85" s="88"/>
      <c r="AA85" s="191">
        <f>IF(OR(J85="Fail",ISBLANK(J85)),INDEX('Issue Code Table'!C:C,MATCH(N:N,'Issue Code Table'!A:A,0)),IF(M85="Critical",6,IF(M85="Significant",5,IF(M85="Moderate",3,2))))</f>
        <v>4</v>
      </c>
    </row>
    <row r="86" spans="1:27" ht="148.5" customHeight="1" x14ac:dyDescent="0.35">
      <c r="A86" s="232" t="s">
        <v>1075</v>
      </c>
      <c r="B86" s="232" t="s">
        <v>443</v>
      </c>
      <c r="C86" s="233" t="s">
        <v>444</v>
      </c>
      <c r="D86" s="232" t="s">
        <v>225</v>
      </c>
      <c r="E86" s="232" t="s">
        <v>1076</v>
      </c>
      <c r="F86" s="232" t="s">
        <v>1077</v>
      </c>
      <c r="G86" s="232" t="s">
        <v>1078</v>
      </c>
      <c r="H86" s="232" t="s">
        <v>1079</v>
      </c>
      <c r="I86" s="75"/>
      <c r="J86" s="79"/>
      <c r="K86" s="85" t="s">
        <v>1080</v>
      </c>
      <c r="L86" s="75" t="s">
        <v>1081</v>
      </c>
      <c r="M86" s="75" t="s">
        <v>140</v>
      </c>
      <c r="N86" s="76" t="s">
        <v>767</v>
      </c>
      <c r="O86" s="244" t="s">
        <v>768</v>
      </c>
      <c r="P86" s="189"/>
      <c r="Q86" s="75">
        <v>4.1100000000000003</v>
      </c>
      <c r="R86" s="75" t="s">
        <v>1082</v>
      </c>
      <c r="S86" s="232" t="s">
        <v>1083</v>
      </c>
      <c r="T86" s="232" t="s">
        <v>1084</v>
      </c>
      <c r="U86" s="232" t="s">
        <v>2330</v>
      </c>
      <c r="V86" s="232" t="s">
        <v>1085</v>
      </c>
      <c r="Y86" s="88"/>
      <c r="AA86" s="191">
        <f>IF(OR(J86="Fail",ISBLANK(J86)),INDEX('Issue Code Table'!C:C,MATCH(N:N,'Issue Code Table'!A:A,0)),IF(M86="Critical",6,IF(M86="Significant",5,IF(M86="Moderate",3,2))))</f>
        <v>4</v>
      </c>
    </row>
    <row r="87" spans="1:27" ht="148.5" customHeight="1" x14ac:dyDescent="0.35">
      <c r="A87" s="232" t="s">
        <v>1086</v>
      </c>
      <c r="B87" s="232" t="s">
        <v>443</v>
      </c>
      <c r="C87" s="233" t="s">
        <v>444</v>
      </c>
      <c r="D87" s="232" t="s">
        <v>225</v>
      </c>
      <c r="E87" s="232" t="s">
        <v>1087</v>
      </c>
      <c r="F87" s="232" t="s">
        <v>1088</v>
      </c>
      <c r="G87" s="232" t="s">
        <v>1089</v>
      </c>
      <c r="H87" s="232" t="s">
        <v>1090</v>
      </c>
      <c r="I87" s="75"/>
      <c r="J87" s="79"/>
      <c r="K87" s="85" t="s">
        <v>1091</v>
      </c>
      <c r="L87" s="75"/>
      <c r="M87" s="75" t="s">
        <v>140</v>
      </c>
      <c r="N87" s="76" t="s">
        <v>767</v>
      </c>
      <c r="O87" s="244" t="s">
        <v>768</v>
      </c>
      <c r="P87" s="189"/>
      <c r="Q87" s="75">
        <v>4.1100000000000003</v>
      </c>
      <c r="R87" s="75" t="s">
        <v>1092</v>
      </c>
      <c r="S87" s="232" t="s">
        <v>1093</v>
      </c>
      <c r="T87" s="232" t="s">
        <v>1094</v>
      </c>
      <c r="U87" s="232" t="s">
        <v>2331</v>
      </c>
      <c r="V87" s="232" t="s">
        <v>1095</v>
      </c>
      <c r="Y87" s="88"/>
      <c r="AA87" s="191">
        <f>IF(OR(J87="Fail",ISBLANK(J87)),INDEX('Issue Code Table'!C:C,MATCH(N:N,'Issue Code Table'!A:A,0)),IF(M87="Critical",6,IF(M87="Significant",5,IF(M87="Moderate",3,2))))</f>
        <v>4</v>
      </c>
    </row>
    <row r="88" spans="1:27" ht="148.5" customHeight="1" x14ac:dyDescent="0.35">
      <c r="A88" s="232" t="s">
        <v>1096</v>
      </c>
      <c r="B88" s="232" t="s">
        <v>1097</v>
      </c>
      <c r="C88" s="233" t="s">
        <v>1098</v>
      </c>
      <c r="D88" s="232" t="s">
        <v>225</v>
      </c>
      <c r="E88" s="232" t="s">
        <v>1099</v>
      </c>
      <c r="F88" s="232" t="s">
        <v>1100</v>
      </c>
      <c r="G88" s="232" t="s">
        <v>1101</v>
      </c>
      <c r="H88" s="232" t="s">
        <v>888</v>
      </c>
      <c r="I88" s="75"/>
      <c r="J88" s="79"/>
      <c r="K88" s="85" t="s">
        <v>1102</v>
      </c>
      <c r="L88" s="75"/>
      <c r="M88" s="75" t="s">
        <v>140</v>
      </c>
      <c r="N88" s="76" t="s">
        <v>585</v>
      </c>
      <c r="O88" s="244" t="s">
        <v>586</v>
      </c>
      <c r="P88" s="189"/>
      <c r="Q88" s="75">
        <v>4.1100000000000003</v>
      </c>
      <c r="R88" s="75" t="s">
        <v>1103</v>
      </c>
      <c r="S88" s="232" t="s">
        <v>1104</v>
      </c>
      <c r="T88" s="232" t="s">
        <v>1105</v>
      </c>
      <c r="U88" s="232" t="s">
        <v>1106</v>
      </c>
      <c r="V88" s="232" t="s">
        <v>1107</v>
      </c>
      <c r="Y88" s="88"/>
      <c r="AA88" s="191">
        <f>IF(OR(J88="Fail",ISBLANK(J88)),INDEX('Issue Code Table'!C:C,MATCH(N:N,'Issue Code Table'!A:A,0)),IF(M88="Critical",6,IF(M88="Significant",5,IF(M88="Moderate",3,2))))</f>
        <v>5</v>
      </c>
    </row>
    <row r="89" spans="1:27" ht="148.5" customHeight="1" x14ac:dyDescent="0.35">
      <c r="A89" s="232" t="s">
        <v>1108</v>
      </c>
      <c r="B89" s="232" t="s">
        <v>1097</v>
      </c>
      <c r="C89" s="233" t="s">
        <v>1098</v>
      </c>
      <c r="D89" s="232" t="s">
        <v>225</v>
      </c>
      <c r="E89" s="232" t="s">
        <v>1109</v>
      </c>
      <c r="F89" s="232" t="s">
        <v>1110</v>
      </c>
      <c r="G89" s="232" t="s">
        <v>1111</v>
      </c>
      <c r="H89" s="232" t="s">
        <v>1112</v>
      </c>
      <c r="I89" s="75"/>
      <c r="J89" s="79"/>
      <c r="K89" s="85" t="s">
        <v>1113</v>
      </c>
      <c r="L89" s="75"/>
      <c r="M89" s="75" t="s">
        <v>140</v>
      </c>
      <c r="N89" s="76" t="s">
        <v>450</v>
      </c>
      <c r="O89" s="244" t="s">
        <v>451</v>
      </c>
      <c r="P89" s="189"/>
      <c r="Q89" s="75">
        <v>4.12</v>
      </c>
      <c r="R89" s="75" t="s">
        <v>1114</v>
      </c>
      <c r="S89" s="232" t="s">
        <v>1115</v>
      </c>
      <c r="T89" s="232" t="s">
        <v>1116</v>
      </c>
      <c r="U89" s="232" t="s">
        <v>1117</v>
      </c>
      <c r="V89" s="232" t="s">
        <v>1118</v>
      </c>
      <c r="Y89" s="88"/>
      <c r="AA89" s="191">
        <f>IF(OR(J89="Fail",ISBLANK(J89)),INDEX('Issue Code Table'!C:C,MATCH(N:N,'Issue Code Table'!A:A,0)),IF(M89="Critical",6,IF(M89="Significant",5,IF(M89="Moderate",3,2))))</f>
        <v>5</v>
      </c>
    </row>
    <row r="90" spans="1:27" ht="148.5" customHeight="1" x14ac:dyDescent="0.35">
      <c r="A90" s="232" t="s">
        <v>1119</v>
      </c>
      <c r="B90" s="232" t="s">
        <v>593</v>
      </c>
      <c r="C90" s="234" t="s">
        <v>594</v>
      </c>
      <c r="D90" s="232" t="s">
        <v>247</v>
      </c>
      <c r="E90" s="232" t="s">
        <v>1120</v>
      </c>
      <c r="F90" s="232" t="s">
        <v>1121</v>
      </c>
      <c r="G90" s="232" t="s">
        <v>1122</v>
      </c>
      <c r="H90" s="232" t="s">
        <v>1123</v>
      </c>
      <c r="I90" s="75"/>
      <c r="J90" s="79"/>
      <c r="K90" s="85" t="s">
        <v>832</v>
      </c>
      <c r="L90" s="75" t="s">
        <v>600</v>
      </c>
      <c r="M90" s="75" t="s">
        <v>213</v>
      </c>
      <c r="N90" s="76" t="s">
        <v>601</v>
      </c>
      <c r="O90" s="244" t="s">
        <v>602</v>
      </c>
      <c r="P90" s="189"/>
      <c r="Q90" s="75">
        <v>4.12</v>
      </c>
      <c r="R90" s="75" t="s">
        <v>1124</v>
      </c>
      <c r="S90" s="232" t="s">
        <v>1125</v>
      </c>
      <c r="T90" s="232" t="s">
        <v>1126</v>
      </c>
      <c r="U90" s="232" t="s">
        <v>2332</v>
      </c>
      <c r="V90" s="232"/>
      <c r="Y90" s="88"/>
      <c r="AA90" s="191">
        <f>IF(OR(J90="Fail",ISBLANK(J90)),INDEX('Issue Code Table'!C:C,MATCH(N:N,'Issue Code Table'!A:A,0)),IF(M90="Critical",6,IF(M90="Significant",5,IF(M90="Moderate",3,2))))</f>
        <v>1</v>
      </c>
    </row>
    <row r="91" spans="1:27" ht="148.5" customHeight="1" x14ac:dyDescent="0.35">
      <c r="A91" s="232" t="s">
        <v>1127</v>
      </c>
      <c r="B91" s="232" t="s">
        <v>593</v>
      </c>
      <c r="C91" s="234" t="s">
        <v>594</v>
      </c>
      <c r="D91" s="232" t="s">
        <v>247</v>
      </c>
      <c r="E91" s="232" t="s">
        <v>1128</v>
      </c>
      <c r="F91" s="232" t="s">
        <v>1129</v>
      </c>
      <c r="G91" s="232" t="s">
        <v>1130</v>
      </c>
      <c r="H91" s="232" t="s">
        <v>1131</v>
      </c>
      <c r="I91" s="75"/>
      <c r="J91" s="79"/>
      <c r="K91" s="85" t="s">
        <v>832</v>
      </c>
      <c r="L91" s="75" t="s">
        <v>600</v>
      </c>
      <c r="M91" s="75" t="s">
        <v>213</v>
      </c>
      <c r="N91" s="76" t="s">
        <v>601</v>
      </c>
      <c r="O91" s="244" t="s">
        <v>602</v>
      </c>
      <c r="P91" s="189"/>
      <c r="Q91" s="75">
        <v>4.12</v>
      </c>
      <c r="R91" s="75" t="s">
        <v>1132</v>
      </c>
      <c r="S91" s="232" t="s">
        <v>1133</v>
      </c>
      <c r="T91" s="232" t="s">
        <v>1134</v>
      </c>
      <c r="U91" s="232" t="s">
        <v>2333</v>
      </c>
      <c r="V91" s="232"/>
      <c r="Y91" s="88"/>
      <c r="AA91" s="191">
        <f>IF(OR(J91="Fail",ISBLANK(J91)),INDEX('Issue Code Table'!C:C,MATCH(N:N,'Issue Code Table'!A:A,0)),IF(M91="Critical",6,IF(M91="Significant",5,IF(M91="Moderate",3,2))))</f>
        <v>1</v>
      </c>
    </row>
    <row r="92" spans="1:27" ht="148.5" customHeight="1" x14ac:dyDescent="0.35">
      <c r="A92" s="232" t="s">
        <v>1135</v>
      </c>
      <c r="B92" s="232" t="s">
        <v>195</v>
      </c>
      <c r="C92" s="233" t="s">
        <v>196</v>
      </c>
      <c r="D92" s="232" t="s">
        <v>247</v>
      </c>
      <c r="E92" s="232" t="s">
        <v>1136</v>
      </c>
      <c r="F92" s="232" t="s">
        <v>1137</v>
      </c>
      <c r="G92" s="232" t="s">
        <v>1138</v>
      </c>
      <c r="H92" s="232" t="s">
        <v>1139</v>
      </c>
      <c r="I92" s="75"/>
      <c r="J92" s="79"/>
      <c r="K92" s="85" t="s">
        <v>1140</v>
      </c>
      <c r="L92" s="75"/>
      <c r="M92" s="75" t="s">
        <v>140</v>
      </c>
      <c r="N92" s="76" t="s">
        <v>450</v>
      </c>
      <c r="O92" s="244" t="s">
        <v>451</v>
      </c>
      <c r="P92" s="189"/>
      <c r="Q92" s="75">
        <v>4.12</v>
      </c>
      <c r="R92" s="75" t="s">
        <v>1141</v>
      </c>
      <c r="S92" s="232" t="s">
        <v>1142</v>
      </c>
      <c r="T92" s="232" t="s">
        <v>1143</v>
      </c>
      <c r="U92" s="232" t="s">
        <v>1144</v>
      </c>
      <c r="V92" s="232" t="s">
        <v>1145</v>
      </c>
      <c r="Y92" s="88"/>
      <c r="AA92" s="191">
        <f>IF(OR(J92="Fail",ISBLANK(J92)),INDEX('Issue Code Table'!C:C,MATCH(N:N,'Issue Code Table'!A:A,0)),IF(M92="Critical",6,IF(M92="Significant",5,IF(M92="Moderate",3,2))))</f>
        <v>5</v>
      </c>
    </row>
    <row r="93" spans="1:27" ht="148.5" customHeight="1" x14ac:dyDescent="0.35">
      <c r="A93" s="232" t="s">
        <v>1146</v>
      </c>
      <c r="B93" s="232" t="s">
        <v>195</v>
      </c>
      <c r="C93" s="233" t="s">
        <v>196</v>
      </c>
      <c r="D93" s="232" t="s">
        <v>247</v>
      </c>
      <c r="E93" s="232" t="s">
        <v>1147</v>
      </c>
      <c r="F93" s="232" t="s">
        <v>1148</v>
      </c>
      <c r="G93" s="232" t="s">
        <v>1149</v>
      </c>
      <c r="H93" s="232" t="s">
        <v>1150</v>
      </c>
      <c r="I93" s="75"/>
      <c r="J93" s="79"/>
      <c r="K93" s="85" t="s">
        <v>1151</v>
      </c>
      <c r="L93" s="75"/>
      <c r="M93" s="75" t="s">
        <v>140</v>
      </c>
      <c r="N93" s="76" t="s">
        <v>450</v>
      </c>
      <c r="O93" s="244" t="s">
        <v>451</v>
      </c>
      <c r="P93" s="189"/>
      <c r="Q93" s="75">
        <v>4.12</v>
      </c>
      <c r="R93" s="75" t="s">
        <v>1152</v>
      </c>
      <c r="S93" s="232" t="s">
        <v>1153</v>
      </c>
      <c r="T93" s="232" t="s">
        <v>1154</v>
      </c>
      <c r="U93" s="232" t="s">
        <v>1155</v>
      </c>
      <c r="V93" s="232" t="s">
        <v>1156</v>
      </c>
      <c r="Y93" s="88"/>
      <c r="AA93" s="191">
        <f>IF(OR(J93="Fail",ISBLANK(J93)),INDEX('Issue Code Table'!C:C,MATCH(N:N,'Issue Code Table'!A:A,0)),IF(M93="Critical",6,IF(M93="Significant",5,IF(M93="Moderate",3,2))))</f>
        <v>5</v>
      </c>
    </row>
    <row r="94" spans="1:27" ht="148.5" customHeight="1" x14ac:dyDescent="0.35">
      <c r="A94" s="232" t="s">
        <v>1157</v>
      </c>
      <c r="B94" s="232" t="s">
        <v>443</v>
      </c>
      <c r="C94" s="233" t="s">
        <v>444</v>
      </c>
      <c r="D94" s="232" t="s">
        <v>225</v>
      </c>
      <c r="E94" s="232" t="s">
        <v>1158</v>
      </c>
      <c r="F94" s="232" t="s">
        <v>1159</v>
      </c>
      <c r="G94" s="232" t="s">
        <v>1160</v>
      </c>
      <c r="H94" s="232" t="s">
        <v>888</v>
      </c>
      <c r="I94" s="75"/>
      <c r="J94" s="79"/>
      <c r="K94" s="85" t="s">
        <v>1161</v>
      </c>
      <c r="L94" s="75"/>
      <c r="M94" s="75" t="s">
        <v>140</v>
      </c>
      <c r="N94" s="76" t="s">
        <v>683</v>
      </c>
      <c r="O94" s="244" t="s">
        <v>684</v>
      </c>
      <c r="P94" s="189"/>
      <c r="Q94" s="75">
        <v>4.12</v>
      </c>
      <c r="R94" s="75" t="s">
        <v>1162</v>
      </c>
      <c r="S94" s="232" t="s">
        <v>1163</v>
      </c>
      <c r="T94" s="232" t="s">
        <v>1164</v>
      </c>
      <c r="U94" s="232" t="s">
        <v>1165</v>
      </c>
      <c r="V94" s="232" t="s">
        <v>1166</v>
      </c>
      <c r="Y94" s="88"/>
      <c r="AA94" s="191">
        <f>IF(OR(J94="Fail",ISBLANK(J94)),INDEX('Issue Code Table'!C:C,MATCH(N:N,'Issue Code Table'!A:A,0)),IF(M94="Critical",6,IF(M94="Significant",5,IF(M94="Moderate",3,2))))</f>
        <v>7</v>
      </c>
    </row>
    <row r="95" spans="1:27" ht="148.5" customHeight="1" x14ac:dyDescent="0.35">
      <c r="A95" s="232" t="s">
        <v>1167</v>
      </c>
      <c r="B95" s="232" t="s">
        <v>155</v>
      </c>
      <c r="C95" s="233" t="s">
        <v>156</v>
      </c>
      <c r="D95" s="232" t="s">
        <v>225</v>
      </c>
      <c r="E95" s="232" t="s">
        <v>1168</v>
      </c>
      <c r="F95" s="232" t="s">
        <v>1169</v>
      </c>
      <c r="G95" s="232" t="s">
        <v>1170</v>
      </c>
      <c r="H95" s="232" t="s">
        <v>888</v>
      </c>
      <c r="I95" s="75"/>
      <c r="J95" s="79"/>
      <c r="K95" s="85" t="s">
        <v>1171</v>
      </c>
      <c r="L95" s="75"/>
      <c r="M95" s="75" t="s">
        <v>151</v>
      </c>
      <c r="N95" s="76" t="s">
        <v>1172</v>
      </c>
      <c r="O95" s="244" t="s">
        <v>1173</v>
      </c>
      <c r="P95" s="189"/>
      <c r="Q95" s="75">
        <v>4.12</v>
      </c>
      <c r="R95" s="75" t="s">
        <v>1174</v>
      </c>
      <c r="S95" s="232" t="s">
        <v>1175</v>
      </c>
      <c r="T95" s="232" t="s">
        <v>1176</v>
      </c>
      <c r="U95" s="232" t="s">
        <v>1177</v>
      </c>
      <c r="V95" s="232"/>
      <c r="Y95" s="88"/>
      <c r="AA95" s="191">
        <f>IF(OR(J95="Fail",ISBLANK(J95)),INDEX('Issue Code Table'!C:C,MATCH(N:N,'Issue Code Table'!A:A,0)),IF(M95="Critical",6,IF(M95="Significant",5,IF(M95="Moderate",3,2))))</f>
        <v>7</v>
      </c>
    </row>
    <row r="96" spans="1:27" ht="148.5" customHeight="1" x14ac:dyDescent="0.35">
      <c r="A96" s="232" t="s">
        <v>1178</v>
      </c>
      <c r="B96" s="232" t="s">
        <v>155</v>
      </c>
      <c r="C96" s="233" t="s">
        <v>156</v>
      </c>
      <c r="D96" s="232" t="s">
        <v>225</v>
      </c>
      <c r="E96" s="232" t="s">
        <v>1179</v>
      </c>
      <c r="F96" s="232" t="s">
        <v>1180</v>
      </c>
      <c r="G96" s="232" t="s">
        <v>1181</v>
      </c>
      <c r="H96" s="232" t="s">
        <v>888</v>
      </c>
      <c r="I96" s="75"/>
      <c r="J96" s="79"/>
      <c r="K96" s="85" t="s">
        <v>1182</v>
      </c>
      <c r="L96" s="75"/>
      <c r="M96" s="75" t="s">
        <v>151</v>
      </c>
      <c r="N96" s="76" t="s">
        <v>1172</v>
      </c>
      <c r="O96" s="244" t="s">
        <v>1173</v>
      </c>
      <c r="P96" s="189"/>
      <c r="Q96" s="75">
        <v>4.12</v>
      </c>
      <c r="R96" s="75" t="s">
        <v>1183</v>
      </c>
      <c r="S96" s="232" t="s">
        <v>1184</v>
      </c>
      <c r="T96" s="232" t="s">
        <v>1185</v>
      </c>
      <c r="U96" s="232" t="s">
        <v>2334</v>
      </c>
      <c r="V96" s="232"/>
      <c r="Y96" s="88"/>
      <c r="AA96" s="191">
        <f>IF(OR(J96="Fail",ISBLANK(J96)),INDEX('Issue Code Table'!C:C,MATCH(N:N,'Issue Code Table'!A:A,0)),IF(M96="Critical",6,IF(M96="Significant",5,IF(M96="Moderate",3,2))))</f>
        <v>7</v>
      </c>
    </row>
    <row r="97" spans="1:27" s="88" customFormat="1" ht="148.5" customHeight="1" x14ac:dyDescent="0.25">
      <c r="A97" s="232" t="s">
        <v>1186</v>
      </c>
      <c r="B97" s="232" t="s">
        <v>195</v>
      </c>
      <c r="C97" s="233" t="s">
        <v>196</v>
      </c>
      <c r="D97" s="232" t="s">
        <v>225</v>
      </c>
      <c r="E97" s="232" t="s">
        <v>1187</v>
      </c>
      <c r="F97" s="232" t="s">
        <v>1188</v>
      </c>
      <c r="G97" s="232" t="s">
        <v>1189</v>
      </c>
      <c r="H97" s="232" t="s">
        <v>888</v>
      </c>
      <c r="I97" s="75"/>
      <c r="J97" s="79"/>
      <c r="K97" s="85" t="s">
        <v>1190</v>
      </c>
      <c r="L97" s="75"/>
      <c r="M97" s="75" t="s">
        <v>140</v>
      </c>
      <c r="N97" s="76" t="s">
        <v>450</v>
      </c>
      <c r="O97" s="244" t="s">
        <v>451</v>
      </c>
      <c r="P97" s="189"/>
      <c r="Q97" s="75">
        <v>4.12</v>
      </c>
      <c r="R97" s="75" t="s">
        <v>1191</v>
      </c>
      <c r="S97" s="232" t="s">
        <v>1192</v>
      </c>
      <c r="T97" s="232" t="s">
        <v>1193</v>
      </c>
      <c r="U97" s="232" t="s">
        <v>2335</v>
      </c>
      <c r="V97" s="232" t="s">
        <v>1194</v>
      </c>
      <c r="AA97" s="191">
        <f>IF(OR(J97="Fail",ISBLANK(J97)),INDEX('Issue Code Table'!C:C,MATCH(N:N,'Issue Code Table'!A:A,0)),IF(M97="Critical",6,IF(M97="Significant",5,IF(M97="Moderate",3,2))))</f>
        <v>5</v>
      </c>
    </row>
    <row r="98" spans="1:27" ht="148.5" customHeight="1" x14ac:dyDescent="0.35">
      <c r="A98" s="232" t="s">
        <v>1195</v>
      </c>
      <c r="B98" s="232" t="s">
        <v>195</v>
      </c>
      <c r="C98" s="233" t="s">
        <v>196</v>
      </c>
      <c r="D98" s="232" t="s">
        <v>225</v>
      </c>
      <c r="E98" s="232" t="s">
        <v>1196</v>
      </c>
      <c r="F98" s="232" t="s">
        <v>1197</v>
      </c>
      <c r="G98" s="232" t="s">
        <v>1198</v>
      </c>
      <c r="H98" s="232" t="s">
        <v>888</v>
      </c>
      <c r="I98" s="75"/>
      <c r="J98" s="79"/>
      <c r="K98" s="85" t="s">
        <v>1199</v>
      </c>
      <c r="L98" s="75"/>
      <c r="M98" s="75" t="s">
        <v>140</v>
      </c>
      <c r="N98" s="76" t="s">
        <v>585</v>
      </c>
      <c r="O98" s="244" t="s">
        <v>586</v>
      </c>
      <c r="P98" s="189"/>
      <c r="Q98" s="75">
        <v>4.12</v>
      </c>
      <c r="R98" s="75" t="s">
        <v>1200</v>
      </c>
      <c r="S98" s="232" t="s">
        <v>1201</v>
      </c>
      <c r="T98" s="232" t="s">
        <v>1202</v>
      </c>
      <c r="U98" s="232" t="s">
        <v>1203</v>
      </c>
      <c r="V98" s="232" t="s">
        <v>1204</v>
      </c>
      <c r="Y98" s="88"/>
      <c r="AA98" s="191">
        <f>IF(OR(J98="Fail",ISBLANK(J98)),INDEX('Issue Code Table'!C:C,MATCH(N:N,'Issue Code Table'!A:A,0)),IF(M98="Critical",6,IF(M98="Significant",5,IF(M98="Moderate",3,2))))</f>
        <v>5</v>
      </c>
    </row>
    <row r="99" spans="1:27" ht="148.5" customHeight="1" x14ac:dyDescent="0.35">
      <c r="A99" s="232" t="s">
        <v>1205</v>
      </c>
      <c r="B99" s="232" t="s">
        <v>195</v>
      </c>
      <c r="C99" s="233" t="s">
        <v>196</v>
      </c>
      <c r="D99" s="232" t="s">
        <v>225</v>
      </c>
      <c r="E99" s="232" t="s">
        <v>1206</v>
      </c>
      <c r="F99" s="232" t="s">
        <v>1207</v>
      </c>
      <c r="G99" s="232" t="s">
        <v>1208</v>
      </c>
      <c r="H99" s="232" t="s">
        <v>888</v>
      </c>
      <c r="I99" s="75"/>
      <c r="J99" s="79"/>
      <c r="K99" s="85" t="s">
        <v>1209</v>
      </c>
      <c r="L99" s="76"/>
      <c r="M99" s="75" t="s">
        <v>140</v>
      </c>
      <c r="N99" s="76" t="s">
        <v>585</v>
      </c>
      <c r="O99" s="244" t="s">
        <v>586</v>
      </c>
      <c r="P99" s="189"/>
      <c r="Q99" s="75">
        <v>4.12</v>
      </c>
      <c r="R99" s="75" t="s">
        <v>1210</v>
      </c>
      <c r="S99" s="232" t="s">
        <v>1211</v>
      </c>
      <c r="T99" s="232" t="s">
        <v>1212</v>
      </c>
      <c r="U99" s="232" t="s">
        <v>1213</v>
      </c>
      <c r="V99" s="232" t="s">
        <v>1214</v>
      </c>
      <c r="Y99" s="88"/>
      <c r="AA99" s="191">
        <f>IF(OR(J99="Fail",ISBLANK(J99)),INDEX('Issue Code Table'!C:C,MATCH(N:N,'Issue Code Table'!A:A,0)),IF(M99="Critical",6,IF(M99="Significant",5,IF(M99="Moderate",3,2))))</f>
        <v>5</v>
      </c>
    </row>
    <row r="100" spans="1:27" customFormat="1" x14ac:dyDescent="0.35">
      <c r="A100" s="156"/>
      <c r="B100" s="223" t="s">
        <v>210</v>
      </c>
      <c r="C100" s="156"/>
      <c r="D100" s="156"/>
      <c r="E100" s="156"/>
      <c r="F100" s="156"/>
      <c r="G100" s="156"/>
      <c r="H100" s="156"/>
      <c r="I100" s="156"/>
      <c r="J100" s="156"/>
      <c r="K100" s="156"/>
      <c r="L100" s="156"/>
      <c r="M100" s="156"/>
      <c r="N100" s="156"/>
      <c r="O100" s="156"/>
      <c r="P100" s="156"/>
      <c r="Q100" s="156"/>
      <c r="R100" s="156"/>
      <c r="S100" s="156"/>
      <c r="T100" s="156"/>
      <c r="U100" s="156"/>
      <c r="V100" s="156"/>
      <c r="AA100" s="156"/>
    </row>
    <row r="101" spans="1:27" ht="49.5" customHeight="1" x14ac:dyDescent="0.35">
      <c r="A101" s="88"/>
      <c r="B101" s="88"/>
      <c r="C101" s="249"/>
      <c r="D101" s="88"/>
      <c r="E101" s="88"/>
      <c r="F101" s="88"/>
      <c r="G101" s="88"/>
      <c r="H101" s="88"/>
      <c r="I101" s="80" t="s">
        <v>59</v>
      </c>
      <c r="J101" s="88"/>
      <c r="K101" s="88"/>
      <c r="L101" s="88"/>
      <c r="N101" s="250"/>
      <c r="O101" s="250"/>
      <c r="P101" s="88"/>
      <c r="Q101" s="88"/>
      <c r="R101" s="88"/>
      <c r="S101" s="88"/>
      <c r="T101" s="88"/>
      <c r="U101" s="88"/>
      <c r="Y101" s="88"/>
      <c r="AA101" s="88"/>
    </row>
    <row r="102" spans="1:27" ht="55" customHeight="1" x14ac:dyDescent="0.35">
      <c r="A102" s="88"/>
      <c r="B102" s="88"/>
      <c r="C102" s="249"/>
      <c r="D102" s="88"/>
      <c r="E102" s="88"/>
      <c r="F102" s="88"/>
      <c r="G102" s="88"/>
      <c r="H102" s="88"/>
      <c r="I102" s="80" t="s">
        <v>60</v>
      </c>
      <c r="J102" s="88"/>
      <c r="K102" s="88"/>
      <c r="L102" s="88"/>
      <c r="N102" s="250"/>
      <c r="O102" s="250"/>
      <c r="P102" s="88"/>
      <c r="Q102" s="88"/>
      <c r="R102" s="88"/>
      <c r="S102" s="88"/>
      <c r="T102" s="88"/>
      <c r="U102" s="88"/>
      <c r="Y102" s="88"/>
      <c r="AA102" s="88"/>
    </row>
    <row r="103" spans="1:27" ht="52" customHeight="1" x14ac:dyDescent="0.35">
      <c r="A103" s="88"/>
      <c r="B103" s="88"/>
      <c r="C103" s="249"/>
      <c r="D103" s="88"/>
      <c r="E103" s="88"/>
      <c r="F103" s="88"/>
      <c r="G103" s="88"/>
      <c r="H103" s="88"/>
      <c r="I103" s="80" t="s">
        <v>48</v>
      </c>
      <c r="J103" s="88"/>
      <c r="K103" s="88"/>
      <c r="L103" s="88"/>
      <c r="N103" s="250"/>
      <c r="O103" s="250"/>
      <c r="P103" s="88"/>
      <c r="Q103" s="88"/>
      <c r="R103" s="88"/>
      <c r="S103" s="88"/>
      <c r="T103" s="88"/>
      <c r="U103" s="88"/>
      <c r="Y103" s="88"/>
      <c r="AA103" s="88"/>
    </row>
    <row r="104" spans="1:27" ht="66.650000000000006" customHeight="1" x14ac:dyDescent="0.35">
      <c r="A104" s="88"/>
      <c r="B104" s="88"/>
      <c r="C104" s="249"/>
      <c r="D104" s="88"/>
      <c r="E104" s="88"/>
      <c r="F104" s="88"/>
      <c r="G104" s="88"/>
      <c r="H104" s="88"/>
      <c r="I104" s="80" t="s">
        <v>211</v>
      </c>
      <c r="J104" s="88"/>
      <c r="K104" s="88"/>
      <c r="L104" s="88"/>
      <c r="N104" s="250"/>
      <c r="O104" s="250"/>
      <c r="P104" s="88"/>
      <c r="Q104" s="88"/>
      <c r="R104" s="88"/>
      <c r="S104" s="88"/>
      <c r="T104" s="88"/>
      <c r="U104" s="88"/>
      <c r="Y104" s="88"/>
      <c r="AA104" s="88"/>
    </row>
    <row r="105" spans="1:27" ht="48" hidden="1" customHeight="1" x14ac:dyDescent="0.35">
      <c r="A105" s="88"/>
      <c r="B105" s="88"/>
      <c r="C105" s="249"/>
      <c r="D105" s="88"/>
      <c r="E105" s="88"/>
      <c r="F105" s="88"/>
      <c r="G105" s="88"/>
      <c r="H105" s="88"/>
      <c r="I105" s="88"/>
      <c r="J105" s="88"/>
      <c r="K105" s="88"/>
      <c r="L105" s="88"/>
      <c r="N105" s="250"/>
      <c r="O105" s="250"/>
      <c r="P105" s="88"/>
      <c r="Q105" s="88"/>
      <c r="R105" s="88"/>
      <c r="S105" s="88"/>
      <c r="T105" s="88"/>
      <c r="U105" s="88"/>
      <c r="Y105" s="88"/>
      <c r="AA105" s="88"/>
    </row>
    <row r="106" spans="1:27" ht="34.5" hidden="1" customHeight="1" x14ac:dyDescent="0.35">
      <c r="A106" s="88"/>
      <c r="B106" s="88"/>
      <c r="C106" s="249"/>
      <c r="D106" s="88"/>
      <c r="E106" s="88"/>
      <c r="F106" s="88"/>
      <c r="G106" s="88"/>
      <c r="H106" s="88"/>
      <c r="I106" s="80" t="s">
        <v>212</v>
      </c>
      <c r="J106" s="88"/>
      <c r="K106" s="88"/>
      <c r="L106" s="88"/>
      <c r="N106" s="250"/>
      <c r="O106" s="250"/>
      <c r="P106" s="88"/>
      <c r="Q106" s="88"/>
      <c r="R106" s="88"/>
      <c r="S106" s="88"/>
      <c r="T106" s="88"/>
      <c r="U106" s="88"/>
      <c r="Y106" s="88"/>
      <c r="AA106" s="88"/>
    </row>
    <row r="107" spans="1:27" ht="38.15" hidden="1" customHeight="1" x14ac:dyDescent="0.35">
      <c r="A107" s="88"/>
      <c r="B107" s="88"/>
      <c r="C107" s="249"/>
      <c r="D107" s="88"/>
      <c r="E107" s="88"/>
      <c r="F107" s="88"/>
      <c r="G107" s="88"/>
      <c r="H107" s="88"/>
      <c r="I107" s="80" t="s">
        <v>130</v>
      </c>
      <c r="J107" s="88"/>
      <c r="K107" s="88"/>
      <c r="L107" s="88"/>
      <c r="N107" s="250"/>
      <c r="O107" s="250"/>
      <c r="P107" s="88"/>
      <c r="Q107" s="88"/>
      <c r="R107" s="88"/>
      <c r="S107" s="88"/>
      <c r="T107" s="88"/>
      <c r="U107" s="88"/>
      <c r="Y107" s="88"/>
      <c r="AA107" s="88"/>
    </row>
    <row r="108" spans="1:27" ht="39.65" hidden="1" customHeight="1" x14ac:dyDescent="0.35">
      <c r="A108" s="88"/>
      <c r="B108" s="88"/>
      <c r="C108" s="249"/>
      <c r="D108" s="88"/>
      <c r="E108" s="88"/>
      <c r="F108" s="88"/>
      <c r="G108" s="88"/>
      <c r="H108" s="88"/>
      <c r="I108" s="80" t="s">
        <v>140</v>
      </c>
      <c r="J108" s="88"/>
      <c r="K108" s="88"/>
      <c r="L108" s="88"/>
      <c r="N108" s="250"/>
      <c r="O108" s="250"/>
      <c r="P108" s="88"/>
      <c r="Q108" s="88"/>
      <c r="R108" s="88"/>
      <c r="S108" s="88"/>
      <c r="T108" s="88"/>
      <c r="U108" s="88"/>
      <c r="Y108" s="88"/>
      <c r="AA108" s="88"/>
    </row>
    <row r="109" spans="1:27" ht="41.5" hidden="1" customHeight="1" x14ac:dyDescent="0.35">
      <c r="A109" s="88"/>
      <c r="B109" s="88"/>
      <c r="C109" s="249"/>
      <c r="D109" s="88"/>
      <c r="E109" s="88"/>
      <c r="F109" s="88"/>
      <c r="G109" s="88"/>
      <c r="H109" s="88"/>
      <c r="I109" s="80" t="s">
        <v>151</v>
      </c>
      <c r="J109" s="88"/>
      <c r="K109" s="88"/>
      <c r="L109" s="88"/>
      <c r="N109" s="250"/>
      <c r="O109" s="250"/>
      <c r="P109" s="88"/>
      <c r="Q109" s="88"/>
      <c r="R109" s="88"/>
      <c r="S109" s="88"/>
      <c r="T109" s="88"/>
      <c r="U109" s="88"/>
      <c r="Y109" s="88"/>
      <c r="AA109" s="88"/>
    </row>
    <row r="110" spans="1:27" ht="29.15" hidden="1" customHeight="1" x14ac:dyDescent="0.35">
      <c r="A110" s="88"/>
      <c r="B110" s="88"/>
      <c r="C110" s="249"/>
      <c r="D110" s="88"/>
      <c r="E110" s="88"/>
      <c r="F110" s="88"/>
      <c r="G110" s="88"/>
      <c r="H110" s="88"/>
      <c r="I110" s="80" t="s">
        <v>213</v>
      </c>
      <c r="J110" s="88"/>
      <c r="K110" s="88"/>
      <c r="L110" s="88"/>
      <c r="N110" s="250"/>
      <c r="O110" s="250"/>
      <c r="P110" s="88"/>
      <c r="Q110" s="88"/>
      <c r="R110" s="88"/>
      <c r="S110" s="88"/>
      <c r="T110" s="88"/>
      <c r="U110" s="88"/>
      <c r="Y110" s="88"/>
      <c r="AA110" s="88"/>
    </row>
    <row r="111" spans="1:27" hidden="1" x14ac:dyDescent="0.35">
      <c r="A111" s="88"/>
      <c r="B111" s="88"/>
      <c r="C111" s="249"/>
      <c r="D111" s="88"/>
      <c r="E111" s="88"/>
      <c r="F111" s="88"/>
      <c r="G111" s="88"/>
      <c r="H111" s="88"/>
      <c r="I111" s="88"/>
      <c r="J111" s="88"/>
      <c r="K111" s="88"/>
      <c r="L111" s="88"/>
      <c r="N111" s="250"/>
      <c r="O111" s="250"/>
      <c r="P111" s="88"/>
      <c r="Q111" s="88"/>
      <c r="R111" s="88"/>
      <c r="S111" s="88"/>
      <c r="T111" s="88"/>
      <c r="U111" s="88"/>
      <c r="Y111" s="88"/>
      <c r="AA111" s="88"/>
    </row>
    <row r="112" spans="1:27" hidden="1" x14ac:dyDescent="0.35">
      <c r="A112" s="88"/>
      <c r="B112" s="88"/>
      <c r="C112" s="249"/>
      <c r="D112" s="88"/>
      <c r="E112" s="88"/>
      <c r="F112" s="88"/>
      <c r="G112" s="88"/>
      <c r="H112" s="88"/>
      <c r="I112" s="88"/>
      <c r="J112" s="88"/>
      <c r="K112" s="88"/>
      <c r="L112" s="88"/>
      <c r="N112" s="250"/>
      <c r="O112" s="250"/>
      <c r="P112" s="88"/>
      <c r="Q112" s="88"/>
      <c r="R112" s="88"/>
      <c r="S112" s="88"/>
      <c r="T112" s="88"/>
      <c r="U112" s="88"/>
      <c r="Y112" s="88"/>
      <c r="AA112" s="88"/>
    </row>
    <row r="113" hidden="1" x14ac:dyDescent="0.35"/>
    <row r="114" hidden="1" x14ac:dyDescent="0.35"/>
    <row r="115" hidden="1" x14ac:dyDescent="0.35"/>
    <row r="116" hidden="1" x14ac:dyDescent="0.35"/>
    <row r="117" hidden="1" x14ac:dyDescent="0.35"/>
    <row r="118" hidden="1" x14ac:dyDescent="0.35"/>
    <row r="119" hidden="1" x14ac:dyDescent="0.35"/>
    <row r="120" hidden="1" x14ac:dyDescent="0.35"/>
    <row r="121" hidden="1" x14ac:dyDescent="0.35"/>
    <row r="122" hidden="1" x14ac:dyDescent="0.35"/>
    <row r="123" hidden="1" x14ac:dyDescent="0.35"/>
    <row r="124" hidden="1" x14ac:dyDescent="0.35"/>
    <row r="125" hidden="1" x14ac:dyDescent="0.35"/>
    <row r="126" hidden="1" x14ac:dyDescent="0.35"/>
    <row r="127" hidden="1" x14ac:dyDescent="0.35"/>
    <row r="128" hidden="1" x14ac:dyDescent="0.35"/>
    <row r="129" hidden="1" x14ac:dyDescent="0.35"/>
    <row r="130" hidden="1" x14ac:dyDescent="0.35"/>
    <row r="131" hidden="1" x14ac:dyDescent="0.35"/>
  </sheetData>
  <protectedRanges>
    <protectedRange password="E1A2" sqref="N2" name="Range1"/>
    <protectedRange password="E1A2" sqref="AA2" name="Range1_1"/>
    <protectedRange password="E1A2" sqref="AA3:AA99" name="Range1_1_1"/>
    <protectedRange password="E1A2" sqref="O2" name="Range1_2"/>
  </protectedRanges>
  <autoFilter ref="A2:AA104" xr:uid="{00000000-0009-0000-0000-000004000000}"/>
  <conditionalFormatting sqref="J3">
    <cfRule type="cellIs" dxfId="6" priority="33" stopIfTrue="1" operator="equal">
      <formula>"Pass"</formula>
    </cfRule>
    <cfRule type="cellIs" dxfId="5" priority="34" stopIfTrue="1" operator="equal">
      <formula>"Info"</formula>
    </cfRule>
  </conditionalFormatting>
  <conditionalFormatting sqref="J3">
    <cfRule type="cellIs" dxfId="4" priority="32" stopIfTrue="1" operator="equal">
      <formula>"Fail"</formula>
    </cfRule>
  </conditionalFormatting>
  <conditionalFormatting sqref="J4:J99">
    <cfRule type="cellIs" dxfId="3" priority="7" stopIfTrue="1" operator="equal">
      <formula>"Pass"</formula>
    </cfRule>
    <cfRule type="cellIs" dxfId="2" priority="8" stopIfTrue="1" operator="equal">
      <formula>"Info"</formula>
    </cfRule>
  </conditionalFormatting>
  <conditionalFormatting sqref="J4:J99">
    <cfRule type="cellIs" dxfId="1" priority="6" stopIfTrue="1" operator="equal">
      <formula>"Fail"</formula>
    </cfRule>
  </conditionalFormatting>
  <conditionalFormatting sqref="N3:N99">
    <cfRule type="expression" dxfId="0" priority="1" stopIfTrue="1">
      <formula>ISERROR(AA3)</formula>
    </cfRule>
  </conditionalFormatting>
  <dataValidations count="2">
    <dataValidation type="list" allowBlank="1" showInputMessage="1" showErrorMessage="1" sqref="J3:J99" xr:uid="{00000000-0002-0000-0400-000000000000}">
      <formula1>$I$101:$I$104</formula1>
    </dataValidation>
    <dataValidation type="list" allowBlank="1" showInputMessage="1" showErrorMessage="1" sqref="M3:M99" xr:uid="{00000000-0002-0000-0400-000001000000}">
      <formula1>$I$107:$I$110</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BS941"/>
  <sheetViews>
    <sheetView zoomScale="80" zoomScaleNormal="80" workbookViewId="0">
      <selection activeCell="A6" sqref="A6"/>
    </sheetView>
  </sheetViews>
  <sheetFormatPr defaultColWidth="9.1796875" defaultRowHeight="14.5" x14ac:dyDescent="0.35"/>
  <cols>
    <col min="1" max="1" width="13.54296875" style="33" customWidth="1"/>
    <col min="2" max="2" width="19.26953125" style="33" customWidth="1"/>
    <col min="3" max="3" width="20.1796875" style="33" customWidth="1"/>
    <col min="4" max="4" width="18.7265625" style="33" customWidth="1"/>
    <col min="5" max="5" width="21.453125" style="33" customWidth="1"/>
    <col min="6" max="6" width="31.54296875" style="33" customWidth="1"/>
    <col min="7" max="7" width="9.1796875" style="33"/>
    <col min="8" max="8" width="10.1796875" style="33" customWidth="1"/>
    <col min="9" max="71" width="9.1796875" style="94"/>
    <col min="72" max="16384" width="9.1796875" style="33"/>
  </cols>
  <sheetData>
    <row r="1" spans="1:71" x14ac:dyDescent="0.35">
      <c r="A1" s="30" t="s">
        <v>1215</v>
      </c>
      <c r="B1" s="31"/>
      <c r="C1" s="31"/>
      <c r="D1" s="31"/>
      <c r="E1" s="31"/>
      <c r="F1" s="31"/>
      <c r="G1" s="31"/>
      <c r="H1" s="32"/>
    </row>
    <row r="2" spans="1:71" s="34" customFormat="1" ht="12.75" customHeight="1" x14ac:dyDescent="0.35">
      <c r="A2" s="60" t="s">
        <v>1216</v>
      </c>
      <c r="B2" s="61"/>
      <c r="C2" s="61"/>
      <c r="D2" s="61"/>
      <c r="E2" s="61"/>
      <c r="F2" s="61"/>
      <c r="G2" s="61"/>
      <c r="H2" s="62"/>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4"/>
      <c r="AY2" s="94"/>
      <c r="AZ2" s="94"/>
      <c r="BA2" s="94"/>
      <c r="BB2" s="94"/>
      <c r="BC2" s="94"/>
      <c r="BD2" s="94"/>
      <c r="BE2" s="94"/>
      <c r="BF2" s="94"/>
      <c r="BG2" s="94"/>
      <c r="BH2" s="94"/>
      <c r="BI2" s="94"/>
      <c r="BJ2" s="94"/>
      <c r="BK2" s="94"/>
      <c r="BL2" s="94"/>
      <c r="BM2" s="94"/>
      <c r="BN2" s="94"/>
      <c r="BO2" s="94"/>
      <c r="BP2" s="94"/>
      <c r="BQ2" s="94"/>
      <c r="BR2" s="94"/>
      <c r="BS2" s="94"/>
    </row>
    <row r="3" spans="1:71" s="94" customFormat="1" ht="12.75" customHeight="1" x14ac:dyDescent="0.35">
      <c r="A3" s="184" t="s">
        <v>1217</v>
      </c>
      <c r="B3" s="185"/>
      <c r="C3" s="185"/>
      <c r="D3" s="185"/>
      <c r="E3" s="185"/>
      <c r="F3" s="185"/>
      <c r="G3" s="185"/>
      <c r="H3" s="186"/>
    </row>
    <row r="4" spans="1:71" s="94" customFormat="1" x14ac:dyDescent="0.35">
      <c r="A4" s="97" t="s">
        <v>2339</v>
      </c>
      <c r="B4" s="98"/>
      <c r="C4" s="98"/>
      <c r="D4" s="98"/>
      <c r="E4" s="98"/>
      <c r="F4" s="98"/>
      <c r="G4" s="98"/>
      <c r="H4" s="99"/>
    </row>
    <row r="5" spans="1:71" s="94" customFormat="1" x14ac:dyDescent="0.35">
      <c r="A5" s="97" t="s">
        <v>2338</v>
      </c>
      <c r="B5" s="98"/>
      <c r="C5" s="98"/>
      <c r="D5" s="98"/>
      <c r="E5" s="98"/>
      <c r="F5" s="98"/>
      <c r="G5" s="98"/>
      <c r="H5" s="99"/>
    </row>
    <row r="6" spans="1:71" s="94" customFormat="1" x14ac:dyDescent="0.35">
      <c r="A6" s="97" t="s">
        <v>1218</v>
      </c>
      <c r="B6" s="98"/>
      <c r="C6" s="98"/>
      <c r="D6" s="98"/>
      <c r="E6" s="98"/>
      <c r="F6" s="98"/>
      <c r="G6" s="98"/>
      <c r="H6" s="99"/>
    </row>
    <row r="7" spans="1:71" s="94" customFormat="1" x14ac:dyDescent="0.35">
      <c r="A7" s="101"/>
      <c r="B7" s="102"/>
      <c r="C7" s="102"/>
      <c r="D7" s="102"/>
      <c r="E7" s="102"/>
      <c r="F7" s="102"/>
      <c r="G7" s="102"/>
      <c r="H7" s="103"/>
    </row>
    <row r="8" spans="1:71" s="94" customFormat="1" x14ac:dyDescent="0.35"/>
    <row r="9" spans="1:71" ht="12.75" customHeight="1" x14ac:dyDescent="0.35">
      <c r="A9" s="63" t="s">
        <v>1219</v>
      </c>
      <c r="B9" s="64"/>
      <c r="C9" s="64"/>
      <c r="D9" s="64"/>
      <c r="E9" s="64"/>
      <c r="F9" s="64"/>
      <c r="G9" s="64"/>
      <c r="H9" s="65"/>
    </row>
    <row r="10" spans="1:71" ht="12.75" customHeight="1" x14ac:dyDescent="0.35">
      <c r="A10" s="66" t="s">
        <v>1220</v>
      </c>
      <c r="B10" s="67"/>
      <c r="C10" s="67"/>
      <c r="D10" s="67"/>
      <c r="E10" s="67"/>
      <c r="F10" s="67"/>
      <c r="G10" s="67"/>
      <c r="H10" s="68"/>
    </row>
    <row r="11" spans="1:71" s="94" customFormat="1" ht="12.75" customHeight="1" x14ac:dyDescent="0.35">
      <c r="A11" s="184" t="s">
        <v>1221</v>
      </c>
      <c r="B11" s="185"/>
      <c r="C11" s="185"/>
      <c r="D11" s="185"/>
      <c r="E11" s="185"/>
      <c r="F11" s="185"/>
      <c r="G11" s="185"/>
      <c r="H11" s="186"/>
    </row>
    <row r="12" spans="1:71" s="94" customFormat="1" x14ac:dyDescent="0.35">
      <c r="A12" s="97" t="s">
        <v>1222</v>
      </c>
      <c r="B12" s="98"/>
      <c r="C12" s="98"/>
      <c r="D12" s="98"/>
      <c r="E12" s="98"/>
      <c r="F12" s="98"/>
      <c r="G12" s="98"/>
      <c r="H12" s="99"/>
    </row>
    <row r="13" spans="1:71" s="94" customFormat="1" x14ac:dyDescent="0.35">
      <c r="A13" s="101" t="s">
        <v>1223</v>
      </c>
      <c r="B13" s="102"/>
      <c r="C13" s="102"/>
      <c r="D13" s="102"/>
      <c r="E13" s="102"/>
      <c r="F13" s="102"/>
      <c r="G13" s="102"/>
      <c r="H13" s="103"/>
    </row>
    <row r="14" spans="1:71" s="94" customFormat="1" x14ac:dyDescent="0.35"/>
    <row r="15" spans="1:71" ht="12.75" customHeight="1" x14ac:dyDescent="0.35">
      <c r="A15" s="63" t="s">
        <v>1224</v>
      </c>
      <c r="B15" s="64"/>
      <c r="C15" s="64"/>
      <c r="D15" s="64"/>
      <c r="E15" s="64"/>
      <c r="F15" s="64"/>
      <c r="G15" s="64"/>
      <c r="H15" s="65"/>
    </row>
    <row r="16" spans="1:71" ht="12.75" customHeight="1" x14ac:dyDescent="0.35">
      <c r="A16" s="66" t="s">
        <v>1225</v>
      </c>
      <c r="B16" s="67"/>
      <c r="C16" s="67"/>
      <c r="D16" s="67"/>
      <c r="E16" s="67"/>
      <c r="F16" s="67"/>
      <c r="G16" s="67"/>
      <c r="H16" s="68"/>
    </row>
    <row r="17" spans="1:8" s="94" customFormat="1" ht="12.75" customHeight="1" x14ac:dyDescent="0.35">
      <c r="A17" s="184" t="s">
        <v>1226</v>
      </c>
      <c r="B17" s="185"/>
      <c r="C17" s="185"/>
      <c r="D17" s="185"/>
      <c r="E17" s="185"/>
      <c r="F17" s="185"/>
      <c r="G17" s="185"/>
      <c r="H17" s="186"/>
    </row>
    <row r="18" spans="1:8" s="94" customFormat="1" x14ac:dyDescent="0.35">
      <c r="A18" s="97" t="s">
        <v>1227</v>
      </c>
      <c r="B18" s="98"/>
      <c r="C18" s="98"/>
      <c r="D18" s="98"/>
      <c r="E18" s="98"/>
      <c r="F18" s="98"/>
      <c r="G18" s="98"/>
      <c r="H18" s="99"/>
    </row>
    <row r="19" spans="1:8" s="94" customFormat="1" x14ac:dyDescent="0.35">
      <c r="A19" s="97" t="s">
        <v>1228</v>
      </c>
      <c r="B19" s="98"/>
      <c r="C19" s="98"/>
      <c r="D19" s="98"/>
      <c r="E19" s="98"/>
      <c r="F19" s="98"/>
      <c r="G19" s="98"/>
      <c r="H19" s="99"/>
    </row>
    <row r="20" spans="1:8" s="94" customFormat="1" x14ac:dyDescent="0.35">
      <c r="A20" s="97" t="s">
        <v>1229</v>
      </c>
      <c r="B20" s="98"/>
      <c r="C20" s="98"/>
      <c r="D20" s="98"/>
      <c r="E20" s="98"/>
      <c r="F20" s="98"/>
      <c r="G20" s="98"/>
      <c r="H20" s="99"/>
    </row>
    <row r="21" spans="1:8" s="94" customFormat="1" x14ac:dyDescent="0.35">
      <c r="A21" s="101"/>
      <c r="B21" s="102"/>
      <c r="C21" s="102"/>
      <c r="D21" s="102"/>
      <c r="E21" s="102"/>
      <c r="F21" s="102"/>
      <c r="G21" s="102"/>
      <c r="H21" s="103"/>
    </row>
    <row r="22" spans="1:8" s="94" customFormat="1" x14ac:dyDescent="0.35"/>
    <row r="23" spans="1:8" ht="12.75" customHeight="1" x14ac:dyDescent="0.35">
      <c r="A23" s="63" t="s">
        <v>1230</v>
      </c>
      <c r="B23" s="64"/>
      <c r="C23" s="64"/>
      <c r="D23" s="64"/>
      <c r="E23" s="64"/>
      <c r="F23" s="64"/>
      <c r="G23" s="64"/>
      <c r="H23" s="65"/>
    </row>
    <row r="24" spans="1:8" ht="12.75" customHeight="1" x14ac:dyDescent="0.35">
      <c r="A24" s="66" t="s">
        <v>1231</v>
      </c>
      <c r="B24" s="67"/>
      <c r="C24" s="67"/>
      <c r="D24" s="67"/>
      <c r="E24" s="67"/>
      <c r="F24" s="67"/>
      <c r="G24" s="67"/>
      <c r="H24" s="68"/>
    </row>
    <row r="25" spans="1:8" s="94" customFormat="1" ht="12.75" customHeight="1" x14ac:dyDescent="0.35">
      <c r="A25" s="184" t="s">
        <v>1232</v>
      </c>
      <c r="B25" s="185"/>
      <c r="C25" s="185"/>
      <c r="D25" s="185"/>
      <c r="E25" s="185"/>
      <c r="F25" s="185"/>
      <c r="G25" s="185"/>
      <c r="H25" s="186"/>
    </row>
    <row r="26" spans="1:8" s="94" customFormat="1" x14ac:dyDescent="0.35">
      <c r="A26" s="97" t="s">
        <v>1233</v>
      </c>
      <c r="B26" s="98"/>
      <c r="C26" s="98"/>
      <c r="D26" s="98"/>
      <c r="E26" s="98"/>
      <c r="F26" s="98"/>
      <c r="G26" s="98"/>
      <c r="H26" s="99"/>
    </row>
    <row r="27" spans="1:8" s="94" customFormat="1" x14ac:dyDescent="0.35">
      <c r="A27" s="101"/>
      <c r="B27" s="102"/>
      <c r="C27" s="102"/>
      <c r="D27" s="102"/>
      <c r="E27" s="102"/>
      <c r="F27" s="102"/>
      <c r="G27" s="102"/>
      <c r="H27" s="103"/>
    </row>
    <row r="28" spans="1:8" s="94" customFormat="1" x14ac:dyDescent="0.35"/>
    <row r="29" spans="1:8" s="94" customFormat="1" x14ac:dyDescent="0.35"/>
    <row r="30" spans="1:8" s="94" customFormat="1" x14ac:dyDescent="0.35"/>
    <row r="31" spans="1:8" s="94" customFormat="1" x14ac:dyDescent="0.35"/>
    <row r="32" spans="1:8" s="94" customFormat="1" x14ac:dyDescent="0.35"/>
    <row r="33" s="94" customFormat="1" x14ac:dyDescent="0.35"/>
    <row r="34" s="94" customFormat="1" x14ac:dyDescent="0.35"/>
    <row r="35" s="94" customFormat="1" x14ac:dyDescent="0.35"/>
    <row r="36" s="94" customFormat="1" x14ac:dyDescent="0.35"/>
    <row r="37" s="94" customFormat="1" x14ac:dyDescent="0.35"/>
    <row r="38" s="94" customFormat="1" x14ac:dyDescent="0.35"/>
    <row r="39" s="94" customFormat="1" x14ac:dyDescent="0.35"/>
    <row r="40" s="94" customFormat="1" x14ac:dyDescent="0.35"/>
    <row r="41" s="94" customFormat="1" x14ac:dyDescent="0.35"/>
    <row r="42" s="94" customFormat="1" x14ac:dyDescent="0.35"/>
    <row r="43" s="94" customFormat="1" x14ac:dyDescent="0.35"/>
    <row r="44" s="94" customFormat="1" x14ac:dyDescent="0.35"/>
    <row r="45" s="94" customFormat="1" x14ac:dyDescent="0.35"/>
    <row r="46" s="94" customFormat="1" x14ac:dyDescent="0.35"/>
    <row r="47" s="94" customFormat="1" x14ac:dyDescent="0.35"/>
    <row r="48" s="94" customFormat="1" x14ac:dyDescent="0.35"/>
    <row r="49" s="94" customFormat="1" x14ac:dyDescent="0.35"/>
    <row r="50" s="94" customFormat="1" x14ac:dyDescent="0.35"/>
    <row r="51" s="94" customFormat="1" x14ac:dyDescent="0.35"/>
    <row r="52" s="94" customFormat="1" x14ac:dyDescent="0.35"/>
    <row r="53" s="94" customFormat="1" x14ac:dyDescent="0.35"/>
    <row r="54" s="94" customFormat="1" x14ac:dyDescent="0.35"/>
    <row r="55" s="94" customFormat="1" x14ac:dyDescent="0.35"/>
    <row r="56" s="94" customFormat="1" x14ac:dyDescent="0.35"/>
    <row r="57" s="94" customFormat="1" x14ac:dyDescent="0.35"/>
    <row r="58" s="94" customFormat="1" x14ac:dyDescent="0.35"/>
    <row r="59" s="94" customFormat="1" x14ac:dyDescent="0.35"/>
    <row r="60" s="94" customFormat="1" x14ac:dyDescent="0.35"/>
    <row r="61" s="94" customFormat="1" x14ac:dyDescent="0.35"/>
    <row r="62" s="94" customFormat="1" x14ac:dyDescent="0.35"/>
    <row r="63" s="94" customFormat="1" x14ac:dyDescent="0.35"/>
    <row r="64" s="94" customFormat="1" x14ac:dyDescent="0.35"/>
    <row r="65" s="94" customFormat="1" x14ac:dyDescent="0.35"/>
    <row r="66" s="94" customFormat="1" x14ac:dyDescent="0.35"/>
    <row r="67" s="94" customFormat="1" x14ac:dyDescent="0.35"/>
    <row r="68" s="94" customFormat="1" x14ac:dyDescent="0.35"/>
    <row r="69" s="94" customFormat="1" x14ac:dyDescent="0.35"/>
    <row r="70" s="94" customFormat="1" x14ac:dyDescent="0.35"/>
    <row r="71" s="94" customFormat="1" x14ac:dyDescent="0.35"/>
    <row r="72" s="94" customFormat="1" x14ac:dyDescent="0.35"/>
    <row r="73" s="94" customFormat="1" x14ac:dyDescent="0.35"/>
    <row r="74" s="94" customFormat="1" x14ac:dyDescent="0.35"/>
    <row r="75" s="94" customFormat="1" x14ac:dyDescent="0.35"/>
    <row r="76" s="94" customFormat="1" x14ac:dyDescent="0.35"/>
    <row r="77" s="94" customFormat="1" x14ac:dyDescent="0.35"/>
    <row r="78" s="94" customFormat="1" x14ac:dyDescent="0.35"/>
    <row r="79" s="94" customFormat="1" x14ac:dyDescent="0.35"/>
    <row r="80" s="94" customFormat="1" x14ac:dyDescent="0.35"/>
    <row r="81" s="94" customFormat="1" x14ac:dyDescent="0.35"/>
    <row r="82" s="94" customFormat="1" x14ac:dyDescent="0.35"/>
    <row r="83" s="94" customFormat="1" x14ac:dyDescent="0.35"/>
    <row r="84" s="94" customFormat="1" x14ac:dyDescent="0.35"/>
    <row r="85" s="94" customFormat="1" x14ac:dyDescent="0.35"/>
    <row r="86" s="94" customFormat="1" x14ac:dyDescent="0.35"/>
    <row r="87" s="94" customFormat="1" x14ac:dyDescent="0.35"/>
    <row r="88" s="94" customFormat="1" x14ac:dyDescent="0.35"/>
    <row r="89" s="94" customFormat="1" x14ac:dyDescent="0.35"/>
    <row r="90" s="94" customFormat="1" x14ac:dyDescent="0.35"/>
    <row r="91" s="94" customFormat="1" x14ac:dyDescent="0.35"/>
    <row r="92" s="94" customFormat="1" x14ac:dyDescent="0.35"/>
    <row r="93" s="94" customFormat="1" x14ac:dyDescent="0.35"/>
    <row r="94" s="94" customFormat="1" x14ac:dyDescent="0.35"/>
    <row r="95" s="94" customFormat="1" x14ac:dyDescent="0.35"/>
    <row r="96" s="94" customFormat="1" x14ac:dyDescent="0.35"/>
    <row r="97" s="94" customFormat="1" x14ac:dyDescent="0.35"/>
    <row r="98" s="94" customFormat="1" x14ac:dyDescent="0.35"/>
    <row r="99" s="94" customFormat="1" x14ac:dyDescent="0.35"/>
    <row r="100" s="94" customFormat="1" x14ac:dyDescent="0.35"/>
    <row r="101" s="94" customFormat="1" x14ac:dyDescent="0.35"/>
    <row r="102" s="94" customFormat="1" x14ac:dyDescent="0.35"/>
    <row r="103" s="94" customFormat="1" x14ac:dyDescent="0.35"/>
    <row r="104" s="94" customFormat="1" x14ac:dyDescent="0.35"/>
    <row r="105" s="94" customFormat="1" x14ac:dyDescent="0.35"/>
    <row r="106" s="94" customFormat="1" x14ac:dyDescent="0.35"/>
    <row r="107" s="94" customFormat="1" x14ac:dyDescent="0.35"/>
    <row r="108" s="94" customFormat="1" x14ac:dyDescent="0.35"/>
    <row r="109" s="94" customFormat="1" x14ac:dyDescent="0.35"/>
    <row r="110" s="94" customFormat="1" x14ac:dyDescent="0.35"/>
    <row r="111" s="94" customFormat="1" x14ac:dyDescent="0.35"/>
    <row r="112" s="94" customFormat="1" x14ac:dyDescent="0.35"/>
    <row r="113" s="94" customFormat="1" x14ac:dyDescent="0.35"/>
    <row r="114" s="94" customFormat="1" x14ac:dyDescent="0.35"/>
    <row r="115" s="94" customFormat="1" x14ac:dyDescent="0.35"/>
    <row r="116" s="94" customFormat="1" x14ac:dyDescent="0.35"/>
    <row r="117" s="94" customFormat="1" x14ac:dyDescent="0.35"/>
    <row r="118" s="94" customFormat="1" x14ac:dyDescent="0.35"/>
    <row r="119" s="94" customFormat="1" x14ac:dyDescent="0.35"/>
    <row r="120" s="94" customFormat="1" x14ac:dyDescent="0.35"/>
    <row r="121" s="94" customFormat="1" x14ac:dyDescent="0.35"/>
    <row r="122" s="94" customFormat="1" x14ac:dyDescent="0.35"/>
    <row r="123" s="94" customFormat="1" x14ac:dyDescent="0.35"/>
    <row r="124" s="94" customFormat="1" x14ac:dyDescent="0.35"/>
    <row r="125" s="94" customFormat="1" x14ac:dyDescent="0.35"/>
    <row r="126" s="94" customFormat="1" x14ac:dyDescent="0.35"/>
    <row r="127" s="94" customFormat="1" x14ac:dyDescent="0.35"/>
    <row r="128" s="94" customFormat="1" x14ac:dyDescent="0.35"/>
    <row r="129" s="94" customFormat="1" x14ac:dyDescent="0.35"/>
    <row r="130" s="94" customFormat="1" x14ac:dyDescent="0.35"/>
    <row r="131" s="94" customFormat="1" x14ac:dyDescent="0.35"/>
    <row r="132" s="94" customFormat="1" x14ac:dyDescent="0.35"/>
    <row r="133" s="94" customFormat="1" x14ac:dyDescent="0.35"/>
    <row r="134" s="94" customFormat="1" x14ac:dyDescent="0.35"/>
    <row r="135" s="94" customFormat="1" x14ac:dyDescent="0.35"/>
    <row r="136" s="94" customFormat="1" x14ac:dyDescent="0.35"/>
    <row r="137" s="94" customFormat="1" x14ac:dyDescent="0.35"/>
    <row r="138" s="94" customFormat="1" x14ac:dyDescent="0.35"/>
    <row r="139" s="94" customFormat="1" x14ac:dyDescent="0.35"/>
    <row r="140" s="94" customFormat="1" x14ac:dyDescent="0.35"/>
    <row r="141" s="94" customFormat="1" x14ac:dyDescent="0.35"/>
    <row r="142" s="94" customFormat="1" x14ac:dyDescent="0.35"/>
    <row r="143" s="94" customFormat="1" x14ac:dyDescent="0.35"/>
    <row r="144" s="94" customFormat="1" x14ac:dyDescent="0.35"/>
    <row r="145" s="94" customFormat="1" x14ac:dyDescent="0.35"/>
    <row r="146" s="94" customFormat="1" x14ac:dyDescent="0.35"/>
    <row r="147" s="94" customFormat="1" x14ac:dyDescent="0.35"/>
    <row r="148" s="94" customFormat="1" x14ac:dyDescent="0.35"/>
    <row r="149" s="94" customFormat="1" x14ac:dyDescent="0.35"/>
    <row r="150" s="94" customFormat="1" x14ac:dyDescent="0.35"/>
    <row r="151" s="94" customFormat="1" x14ac:dyDescent="0.35"/>
    <row r="152" s="94" customFormat="1" x14ac:dyDescent="0.35"/>
    <row r="153" s="94" customFormat="1" x14ac:dyDescent="0.35"/>
    <row r="154" s="94" customFormat="1" x14ac:dyDescent="0.35"/>
    <row r="155" s="94" customFormat="1" x14ac:dyDescent="0.35"/>
    <row r="156" s="94" customFormat="1" x14ac:dyDescent="0.35"/>
    <row r="157" s="94" customFormat="1" x14ac:dyDescent="0.35"/>
    <row r="158" s="94" customFormat="1" x14ac:dyDescent="0.35"/>
    <row r="159" s="94" customFormat="1" x14ac:dyDescent="0.35"/>
    <row r="160" s="94" customFormat="1" x14ac:dyDescent="0.35"/>
    <row r="161" s="94" customFormat="1" x14ac:dyDescent="0.35"/>
    <row r="162" s="94" customFormat="1" x14ac:dyDescent="0.35"/>
    <row r="163" s="94" customFormat="1" x14ac:dyDescent="0.35"/>
    <row r="164" s="94" customFormat="1" x14ac:dyDescent="0.35"/>
    <row r="165" s="94" customFormat="1" x14ac:dyDescent="0.35"/>
    <row r="166" s="94" customFormat="1" x14ac:dyDescent="0.35"/>
    <row r="167" s="94" customFormat="1" x14ac:dyDescent="0.35"/>
    <row r="168" s="94" customFormat="1" x14ac:dyDescent="0.35"/>
    <row r="169" s="94" customFormat="1" x14ac:dyDescent="0.35"/>
    <row r="170" s="94" customFormat="1" x14ac:dyDescent="0.35"/>
    <row r="171" s="94" customFormat="1" x14ac:dyDescent="0.35"/>
    <row r="172" s="94" customFormat="1" x14ac:dyDescent="0.35"/>
    <row r="173" s="94" customFormat="1" x14ac:dyDescent="0.35"/>
    <row r="174" s="94" customFormat="1" x14ac:dyDescent="0.35"/>
    <row r="175" s="94" customFormat="1" x14ac:dyDescent="0.35"/>
    <row r="176" s="94" customFormat="1" x14ac:dyDescent="0.35"/>
    <row r="177" s="94" customFormat="1" x14ac:dyDescent="0.35"/>
    <row r="178" s="94" customFormat="1" x14ac:dyDescent="0.35"/>
    <row r="179" s="94" customFormat="1" x14ac:dyDescent="0.35"/>
    <row r="180" s="94" customFormat="1" x14ac:dyDescent="0.35"/>
    <row r="181" s="94" customFormat="1" x14ac:dyDescent="0.35"/>
    <row r="182" s="94" customFormat="1" x14ac:dyDescent="0.35"/>
    <row r="183" s="94" customFormat="1" x14ac:dyDescent="0.35"/>
    <row r="184" s="94" customFormat="1" x14ac:dyDescent="0.35"/>
    <row r="185" s="94" customFormat="1" x14ac:dyDescent="0.35"/>
    <row r="186" s="94" customFormat="1" x14ac:dyDescent="0.35"/>
    <row r="187" s="94" customFormat="1" x14ac:dyDescent="0.35"/>
    <row r="188" s="94" customFormat="1" x14ac:dyDescent="0.35"/>
    <row r="189" s="94" customFormat="1" x14ac:dyDescent="0.35"/>
    <row r="190" s="94" customFormat="1" x14ac:dyDescent="0.35"/>
    <row r="191" s="94" customFormat="1" x14ac:dyDescent="0.35"/>
    <row r="192" s="94" customFormat="1" x14ac:dyDescent="0.35"/>
    <row r="193" s="94" customFormat="1" x14ac:dyDescent="0.35"/>
    <row r="194" s="94" customFormat="1" x14ac:dyDescent="0.35"/>
    <row r="195" s="94" customFormat="1" x14ac:dyDescent="0.35"/>
    <row r="196" s="94" customFormat="1" x14ac:dyDescent="0.35"/>
    <row r="197" s="94" customFormat="1" x14ac:dyDescent="0.35"/>
    <row r="198" s="94" customFormat="1" x14ac:dyDescent="0.35"/>
    <row r="199" s="94" customFormat="1" x14ac:dyDescent="0.35"/>
    <row r="200" s="94" customFormat="1" x14ac:dyDescent="0.35"/>
    <row r="201" s="94" customFormat="1" x14ac:dyDescent="0.35"/>
    <row r="202" s="94" customFormat="1" x14ac:dyDescent="0.35"/>
    <row r="203" s="94" customFormat="1" x14ac:dyDescent="0.35"/>
    <row r="204" s="94" customFormat="1" x14ac:dyDescent="0.35"/>
    <row r="205" s="94" customFormat="1" x14ac:dyDescent="0.35"/>
    <row r="206" s="94" customFormat="1" x14ac:dyDescent="0.35"/>
    <row r="207" s="94" customFormat="1" x14ac:dyDescent="0.35"/>
    <row r="208" s="94" customFormat="1" x14ac:dyDescent="0.35"/>
    <row r="209" s="94" customFormat="1" x14ac:dyDescent="0.35"/>
    <row r="210" s="94" customFormat="1" x14ac:dyDescent="0.35"/>
    <row r="211" s="94" customFormat="1" x14ac:dyDescent="0.35"/>
    <row r="212" s="94" customFormat="1" x14ac:dyDescent="0.35"/>
    <row r="213" s="94" customFormat="1" x14ac:dyDescent="0.35"/>
    <row r="214" s="94" customFormat="1" x14ac:dyDescent="0.35"/>
    <row r="215" s="94" customFormat="1" x14ac:dyDescent="0.35"/>
    <row r="216" s="94" customFormat="1" x14ac:dyDescent="0.35"/>
    <row r="217" s="94" customFormat="1" x14ac:dyDescent="0.35"/>
    <row r="218" s="94" customFormat="1" x14ac:dyDescent="0.35"/>
    <row r="219" s="94" customFormat="1" x14ac:dyDescent="0.35"/>
    <row r="220" s="94" customFormat="1" x14ac:dyDescent="0.35"/>
    <row r="221" s="94" customFormat="1" x14ac:dyDescent="0.35"/>
    <row r="222" s="94" customFormat="1" x14ac:dyDescent="0.35"/>
    <row r="223" s="94" customFormat="1" x14ac:dyDescent="0.35"/>
    <row r="224" s="94" customFormat="1" x14ac:dyDescent="0.35"/>
    <row r="225" s="94" customFormat="1" x14ac:dyDescent="0.35"/>
    <row r="226" s="94" customFormat="1" x14ac:dyDescent="0.35"/>
    <row r="227" s="94" customFormat="1" x14ac:dyDescent="0.35"/>
    <row r="228" s="94" customFormat="1" x14ac:dyDescent="0.35"/>
    <row r="229" s="94" customFormat="1" x14ac:dyDescent="0.35"/>
    <row r="230" s="94" customFormat="1" x14ac:dyDescent="0.35"/>
    <row r="231" s="94" customFormat="1" x14ac:dyDescent="0.35"/>
    <row r="232" s="94" customFormat="1" x14ac:dyDescent="0.35"/>
    <row r="233" s="94" customFormat="1" x14ac:dyDescent="0.35"/>
    <row r="234" s="94" customFormat="1" x14ac:dyDescent="0.35"/>
    <row r="235" s="94" customFormat="1" x14ac:dyDescent="0.35"/>
    <row r="236" s="94" customFormat="1" x14ac:dyDescent="0.35"/>
    <row r="237" s="94" customFormat="1" x14ac:dyDescent="0.35"/>
    <row r="238" s="94" customFormat="1" x14ac:dyDescent="0.35"/>
    <row r="239" s="94" customFormat="1" x14ac:dyDescent="0.35"/>
    <row r="240" s="94" customFormat="1" x14ac:dyDescent="0.35"/>
    <row r="241" s="94" customFormat="1" x14ac:dyDescent="0.35"/>
    <row r="242" s="94" customFormat="1" x14ac:dyDescent="0.35"/>
    <row r="243" s="94" customFormat="1" x14ac:dyDescent="0.35"/>
    <row r="244" s="94" customFormat="1" x14ac:dyDescent="0.35"/>
    <row r="245" s="94" customFormat="1" x14ac:dyDescent="0.35"/>
    <row r="246" s="94" customFormat="1" x14ac:dyDescent="0.35"/>
    <row r="247" s="94" customFormat="1" x14ac:dyDescent="0.35"/>
    <row r="248" s="94" customFormat="1" x14ac:dyDescent="0.35"/>
    <row r="249" s="94" customFormat="1" x14ac:dyDescent="0.35"/>
    <row r="250" s="94" customFormat="1" x14ac:dyDescent="0.35"/>
    <row r="251" s="94" customFormat="1" x14ac:dyDescent="0.35"/>
    <row r="252" s="94" customFormat="1" x14ac:dyDescent="0.35"/>
    <row r="253" s="94" customFormat="1" x14ac:dyDescent="0.35"/>
    <row r="254" s="94" customFormat="1" x14ac:dyDescent="0.35"/>
    <row r="255" s="94" customFormat="1" x14ac:dyDescent="0.35"/>
    <row r="256" s="94" customFormat="1" x14ac:dyDescent="0.35"/>
    <row r="257" s="94" customFormat="1" x14ac:dyDescent="0.35"/>
    <row r="258" s="94" customFormat="1" x14ac:dyDescent="0.35"/>
    <row r="259" s="94" customFormat="1" x14ac:dyDescent="0.35"/>
    <row r="260" s="94" customFormat="1" x14ac:dyDescent="0.35"/>
    <row r="261" s="94" customFormat="1" x14ac:dyDescent="0.35"/>
    <row r="262" s="94" customFormat="1" x14ac:dyDescent="0.35"/>
    <row r="263" s="94" customFormat="1" x14ac:dyDescent="0.35"/>
    <row r="264" s="94" customFormat="1" x14ac:dyDescent="0.35"/>
    <row r="265" s="94" customFormat="1" x14ac:dyDescent="0.35"/>
    <row r="266" s="94" customFormat="1" x14ac:dyDescent="0.35"/>
    <row r="267" s="94" customFormat="1" x14ac:dyDescent="0.35"/>
    <row r="268" s="94" customFormat="1" x14ac:dyDescent="0.35"/>
    <row r="269" s="94" customFormat="1" x14ac:dyDescent="0.35"/>
    <row r="270" s="94" customFormat="1" x14ac:dyDescent="0.35"/>
    <row r="271" s="94" customFormat="1" x14ac:dyDescent="0.35"/>
    <row r="272" s="94" customFormat="1" x14ac:dyDescent="0.35"/>
    <row r="273" s="94" customFormat="1" x14ac:dyDescent="0.35"/>
    <row r="274" s="94" customFormat="1" x14ac:dyDescent="0.35"/>
    <row r="275" s="94" customFormat="1" x14ac:dyDescent="0.35"/>
    <row r="276" s="94" customFormat="1" x14ac:dyDescent="0.35"/>
    <row r="277" s="94" customFormat="1" x14ac:dyDescent="0.35"/>
    <row r="278" s="94" customFormat="1" x14ac:dyDescent="0.35"/>
    <row r="279" s="94" customFormat="1" x14ac:dyDescent="0.35"/>
    <row r="280" s="94" customFormat="1" x14ac:dyDescent="0.35"/>
    <row r="281" s="94" customFormat="1" x14ac:dyDescent="0.35"/>
    <row r="282" s="94" customFormat="1" x14ac:dyDescent="0.35"/>
    <row r="283" s="94" customFormat="1" x14ac:dyDescent="0.35"/>
    <row r="284" s="94" customFormat="1" x14ac:dyDescent="0.35"/>
    <row r="285" s="94" customFormat="1" x14ac:dyDescent="0.35"/>
    <row r="286" s="94" customFormat="1" x14ac:dyDescent="0.35"/>
    <row r="287" s="94" customFormat="1" x14ac:dyDescent="0.35"/>
    <row r="288" s="94" customFormat="1" x14ac:dyDescent="0.35"/>
    <row r="289" s="94" customFormat="1" x14ac:dyDescent="0.35"/>
    <row r="290" s="94" customFormat="1" x14ac:dyDescent="0.35"/>
    <row r="291" s="94" customFormat="1" x14ac:dyDescent="0.35"/>
    <row r="292" s="94" customFormat="1" x14ac:dyDescent="0.35"/>
    <row r="293" s="94" customFormat="1" x14ac:dyDescent="0.35"/>
    <row r="294" s="94" customFormat="1" x14ac:dyDescent="0.35"/>
    <row r="295" s="94" customFormat="1" x14ac:dyDescent="0.35"/>
    <row r="296" s="94" customFormat="1" x14ac:dyDescent="0.35"/>
    <row r="297" s="94" customFormat="1" x14ac:dyDescent="0.35"/>
    <row r="298" s="94" customFormat="1" x14ac:dyDescent="0.35"/>
    <row r="299" s="94" customFormat="1" x14ac:dyDescent="0.35"/>
    <row r="300" s="94" customFormat="1" x14ac:dyDescent="0.35"/>
    <row r="301" s="94" customFormat="1" x14ac:dyDescent="0.35"/>
    <row r="302" s="94" customFormat="1" x14ac:dyDescent="0.35"/>
    <row r="303" s="94" customFormat="1" x14ac:dyDescent="0.35"/>
    <row r="304" s="94" customFormat="1" x14ac:dyDescent="0.35"/>
    <row r="305" s="94" customFormat="1" x14ac:dyDescent="0.35"/>
    <row r="306" s="94" customFormat="1" x14ac:dyDescent="0.35"/>
    <row r="307" s="94" customFormat="1" x14ac:dyDescent="0.35"/>
    <row r="308" s="94" customFormat="1" x14ac:dyDescent="0.35"/>
    <row r="309" s="94" customFormat="1" x14ac:dyDescent="0.35"/>
    <row r="310" s="94" customFormat="1" x14ac:dyDescent="0.35"/>
    <row r="311" s="94" customFormat="1" x14ac:dyDescent="0.35"/>
    <row r="312" s="94" customFormat="1" x14ac:dyDescent="0.35"/>
    <row r="313" s="94" customFormat="1" x14ac:dyDescent="0.35"/>
    <row r="314" s="94" customFormat="1" x14ac:dyDescent="0.35"/>
    <row r="315" s="94" customFormat="1" x14ac:dyDescent="0.35"/>
    <row r="316" s="94" customFormat="1" x14ac:dyDescent="0.35"/>
    <row r="317" s="94" customFormat="1" x14ac:dyDescent="0.35"/>
    <row r="318" s="94" customFormat="1" x14ac:dyDescent="0.35"/>
    <row r="319" s="94" customFormat="1" x14ac:dyDescent="0.35"/>
    <row r="320" s="94" customFormat="1" x14ac:dyDescent="0.35"/>
    <row r="321" s="94" customFormat="1" x14ac:dyDescent="0.35"/>
    <row r="322" s="94" customFormat="1" x14ac:dyDescent="0.35"/>
    <row r="323" s="94" customFormat="1" x14ac:dyDescent="0.35"/>
    <row r="324" s="94" customFormat="1" x14ac:dyDescent="0.35"/>
    <row r="325" s="94" customFormat="1" x14ac:dyDescent="0.35"/>
    <row r="326" s="94" customFormat="1" x14ac:dyDescent="0.35"/>
    <row r="327" s="94" customFormat="1" x14ac:dyDescent="0.35"/>
    <row r="328" s="94" customFormat="1" x14ac:dyDescent="0.35"/>
    <row r="329" s="94" customFormat="1" x14ac:dyDescent="0.35"/>
    <row r="330" s="94" customFormat="1" x14ac:dyDescent="0.35"/>
    <row r="331" s="94" customFormat="1" x14ac:dyDescent="0.35"/>
    <row r="332" s="94" customFormat="1" x14ac:dyDescent="0.35"/>
    <row r="333" s="94" customFormat="1" x14ac:dyDescent="0.35"/>
    <row r="334" s="94" customFormat="1" x14ac:dyDescent="0.35"/>
    <row r="335" s="94" customFormat="1" x14ac:dyDescent="0.35"/>
    <row r="336" s="94" customFormat="1" x14ac:dyDescent="0.35"/>
    <row r="337" s="94" customFormat="1" x14ac:dyDescent="0.35"/>
    <row r="338" s="94" customFormat="1" x14ac:dyDescent="0.35"/>
    <row r="339" s="94" customFormat="1" x14ac:dyDescent="0.35"/>
    <row r="340" s="94" customFormat="1" x14ac:dyDescent="0.35"/>
    <row r="341" s="94" customFormat="1" x14ac:dyDescent="0.35"/>
    <row r="342" s="94" customFormat="1" x14ac:dyDescent="0.35"/>
    <row r="343" s="94" customFormat="1" x14ac:dyDescent="0.35"/>
    <row r="344" s="94" customFormat="1" x14ac:dyDescent="0.35"/>
    <row r="345" s="94" customFormat="1" x14ac:dyDescent="0.35"/>
    <row r="346" s="94" customFormat="1" x14ac:dyDescent="0.35"/>
    <row r="347" s="94" customFormat="1" x14ac:dyDescent="0.35"/>
    <row r="348" s="94" customFormat="1" x14ac:dyDescent="0.35"/>
    <row r="349" s="94" customFormat="1" x14ac:dyDescent="0.35"/>
    <row r="350" s="94" customFormat="1" x14ac:dyDescent="0.35"/>
    <row r="351" s="94" customFormat="1" x14ac:dyDescent="0.35"/>
    <row r="352" s="94" customFormat="1" x14ac:dyDescent="0.35"/>
    <row r="353" s="94" customFormat="1" x14ac:dyDescent="0.35"/>
    <row r="354" s="94" customFormat="1" x14ac:dyDescent="0.35"/>
    <row r="355" s="94" customFormat="1" x14ac:dyDescent="0.35"/>
    <row r="356" s="94" customFormat="1" x14ac:dyDescent="0.35"/>
    <row r="357" s="94" customFormat="1" x14ac:dyDescent="0.35"/>
    <row r="358" s="94" customFormat="1" x14ac:dyDescent="0.35"/>
    <row r="359" s="94" customFormat="1" x14ac:dyDescent="0.35"/>
    <row r="360" s="94" customFormat="1" x14ac:dyDescent="0.35"/>
    <row r="361" s="94" customFormat="1" x14ac:dyDescent="0.35"/>
    <row r="362" s="94" customFormat="1" x14ac:dyDescent="0.35"/>
    <row r="363" s="94" customFormat="1" x14ac:dyDescent="0.35"/>
    <row r="364" s="94" customFormat="1" x14ac:dyDescent="0.35"/>
    <row r="365" s="94" customFormat="1" x14ac:dyDescent="0.35"/>
    <row r="366" s="94" customFormat="1" x14ac:dyDescent="0.35"/>
    <row r="367" s="94" customFormat="1" x14ac:dyDescent="0.35"/>
    <row r="368" s="94" customFormat="1" x14ac:dyDescent="0.35"/>
    <row r="369" s="94" customFormat="1" x14ac:dyDescent="0.35"/>
    <row r="370" s="94" customFormat="1" x14ac:dyDescent="0.35"/>
    <row r="371" s="94" customFormat="1" x14ac:dyDescent="0.35"/>
    <row r="372" s="94" customFormat="1" x14ac:dyDescent="0.35"/>
    <row r="373" s="94" customFormat="1" x14ac:dyDescent="0.35"/>
    <row r="374" s="94" customFormat="1" x14ac:dyDescent="0.35"/>
    <row r="375" s="94" customFormat="1" x14ac:dyDescent="0.35"/>
    <row r="376" s="94" customFormat="1" x14ac:dyDescent="0.35"/>
    <row r="377" s="94" customFormat="1" x14ac:dyDescent="0.35"/>
    <row r="378" s="94" customFormat="1" x14ac:dyDescent="0.35"/>
    <row r="379" s="94" customFormat="1" x14ac:dyDescent="0.35"/>
    <row r="380" s="94" customFormat="1" x14ac:dyDescent="0.35"/>
    <row r="381" s="94" customFormat="1" x14ac:dyDescent="0.35"/>
    <row r="382" s="94" customFormat="1" x14ac:dyDescent="0.35"/>
    <row r="383" s="94" customFormat="1" x14ac:dyDescent="0.35"/>
    <row r="384" s="94" customFormat="1" x14ac:dyDescent="0.35"/>
    <row r="385" s="94" customFormat="1" x14ac:dyDescent="0.35"/>
    <row r="386" s="94" customFormat="1" x14ac:dyDescent="0.35"/>
    <row r="387" s="94" customFormat="1" x14ac:dyDescent="0.35"/>
    <row r="388" s="94" customFormat="1" x14ac:dyDescent="0.35"/>
    <row r="389" s="94" customFormat="1" x14ac:dyDescent="0.35"/>
    <row r="390" s="94" customFormat="1" x14ac:dyDescent="0.35"/>
    <row r="391" s="94" customFormat="1" x14ac:dyDescent="0.35"/>
    <row r="392" s="94" customFormat="1" x14ac:dyDescent="0.35"/>
    <row r="393" s="94" customFormat="1" x14ac:dyDescent="0.35"/>
    <row r="394" s="94" customFormat="1" x14ac:dyDescent="0.35"/>
    <row r="395" s="94" customFormat="1" x14ac:dyDescent="0.35"/>
    <row r="396" s="94" customFormat="1" x14ac:dyDescent="0.35"/>
    <row r="397" s="94" customFormat="1" x14ac:dyDescent="0.35"/>
    <row r="398" s="94" customFormat="1" x14ac:dyDescent="0.35"/>
    <row r="399" s="94" customFormat="1" x14ac:dyDescent="0.35"/>
    <row r="400" s="94" customFormat="1" x14ac:dyDescent="0.35"/>
    <row r="401" s="94" customFormat="1" x14ac:dyDescent="0.35"/>
    <row r="402" s="94" customFormat="1" x14ac:dyDescent="0.35"/>
    <row r="403" s="94" customFormat="1" x14ac:dyDescent="0.35"/>
    <row r="404" s="94" customFormat="1" x14ac:dyDescent="0.35"/>
    <row r="405" s="94" customFormat="1" x14ac:dyDescent="0.35"/>
    <row r="406" s="94" customFormat="1" x14ac:dyDescent="0.35"/>
    <row r="407" s="94" customFormat="1" x14ac:dyDescent="0.35"/>
    <row r="408" s="94" customFormat="1" x14ac:dyDescent="0.35"/>
    <row r="409" s="94" customFormat="1" x14ac:dyDescent="0.35"/>
    <row r="410" s="94" customFormat="1" x14ac:dyDescent="0.35"/>
    <row r="411" s="94" customFormat="1" x14ac:dyDescent="0.35"/>
    <row r="412" s="94" customFormat="1" x14ac:dyDescent="0.35"/>
    <row r="413" s="94" customFormat="1" x14ac:dyDescent="0.35"/>
    <row r="414" s="94" customFormat="1" x14ac:dyDescent="0.35"/>
    <row r="415" s="94" customFormat="1" x14ac:dyDescent="0.35"/>
    <row r="416" s="94" customFormat="1" x14ac:dyDescent="0.35"/>
    <row r="417" s="94" customFormat="1" x14ac:dyDescent="0.35"/>
    <row r="418" s="94" customFormat="1" x14ac:dyDescent="0.35"/>
    <row r="419" s="94" customFormat="1" x14ac:dyDescent="0.35"/>
    <row r="420" s="94" customFormat="1" x14ac:dyDescent="0.35"/>
    <row r="421" s="94" customFormat="1" x14ac:dyDescent="0.35"/>
    <row r="422" s="94" customFormat="1" x14ac:dyDescent="0.35"/>
    <row r="423" s="94" customFormat="1" x14ac:dyDescent="0.35"/>
    <row r="424" s="94" customFormat="1" x14ac:dyDescent="0.35"/>
    <row r="425" s="94" customFormat="1" x14ac:dyDescent="0.35"/>
    <row r="426" s="94" customFormat="1" x14ac:dyDescent="0.35"/>
    <row r="427" s="94" customFormat="1" x14ac:dyDescent="0.35"/>
    <row r="428" s="94" customFormat="1" x14ac:dyDescent="0.35"/>
    <row r="429" s="94" customFormat="1" x14ac:dyDescent="0.35"/>
    <row r="430" s="94" customFormat="1" x14ac:dyDescent="0.35"/>
    <row r="431" s="94" customFormat="1" x14ac:dyDescent="0.35"/>
    <row r="432" s="94" customFormat="1" x14ac:dyDescent="0.35"/>
    <row r="433" s="94" customFormat="1" x14ac:dyDescent="0.35"/>
    <row r="434" s="94" customFormat="1" x14ac:dyDescent="0.35"/>
    <row r="435" s="94" customFormat="1" x14ac:dyDescent="0.35"/>
    <row r="436" s="94" customFormat="1" x14ac:dyDescent="0.35"/>
    <row r="437" s="94" customFormat="1" x14ac:dyDescent="0.35"/>
    <row r="438" s="94" customFormat="1" x14ac:dyDescent="0.35"/>
    <row r="439" s="94" customFormat="1" x14ac:dyDescent="0.35"/>
    <row r="440" s="94" customFormat="1" x14ac:dyDescent="0.35"/>
    <row r="441" s="94" customFormat="1" x14ac:dyDescent="0.35"/>
    <row r="442" s="94" customFormat="1" x14ac:dyDescent="0.35"/>
    <row r="443" s="94" customFormat="1" x14ac:dyDescent="0.35"/>
    <row r="444" s="94" customFormat="1" x14ac:dyDescent="0.35"/>
    <row r="445" s="94" customFormat="1" x14ac:dyDescent="0.35"/>
    <row r="446" s="94" customFormat="1" x14ac:dyDescent="0.35"/>
    <row r="447" s="94" customFormat="1" x14ac:dyDescent="0.35"/>
    <row r="448" s="94" customFormat="1" x14ac:dyDescent="0.35"/>
    <row r="449" s="94" customFormat="1" x14ac:dyDescent="0.35"/>
    <row r="450" s="94" customFormat="1" x14ac:dyDescent="0.35"/>
    <row r="451" s="94" customFormat="1" x14ac:dyDescent="0.35"/>
    <row r="452" s="94" customFormat="1" x14ac:dyDescent="0.35"/>
    <row r="453" s="94" customFormat="1" x14ac:dyDescent="0.35"/>
    <row r="454" s="94" customFormat="1" x14ac:dyDescent="0.35"/>
    <row r="455" s="94" customFormat="1" x14ac:dyDescent="0.35"/>
    <row r="456" s="94" customFormat="1" x14ac:dyDescent="0.35"/>
    <row r="457" s="94" customFormat="1" x14ac:dyDescent="0.35"/>
    <row r="458" s="94" customFormat="1" x14ac:dyDescent="0.35"/>
    <row r="459" s="94" customFormat="1" x14ac:dyDescent="0.35"/>
    <row r="460" s="94" customFormat="1" x14ac:dyDescent="0.35"/>
    <row r="461" s="94" customFormat="1" x14ac:dyDescent="0.35"/>
    <row r="462" s="94" customFormat="1" x14ac:dyDescent="0.35"/>
    <row r="463" s="94" customFormat="1" x14ac:dyDescent="0.35"/>
    <row r="464" s="94" customFormat="1" x14ac:dyDescent="0.35"/>
    <row r="465" s="94" customFormat="1" x14ac:dyDescent="0.35"/>
    <row r="466" s="94" customFormat="1" x14ac:dyDescent="0.35"/>
    <row r="467" s="94" customFormat="1" x14ac:dyDescent="0.35"/>
    <row r="468" s="94" customFormat="1" x14ac:dyDescent="0.35"/>
    <row r="469" s="94" customFormat="1" x14ac:dyDescent="0.35"/>
    <row r="470" s="94" customFormat="1" x14ac:dyDescent="0.35"/>
    <row r="471" s="94" customFormat="1" x14ac:dyDescent="0.35"/>
    <row r="472" s="94" customFormat="1" x14ac:dyDescent="0.35"/>
    <row r="473" s="94" customFormat="1" x14ac:dyDescent="0.35"/>
    <row r="474" s="94" customFormat="1" x14ac:dyDescent="0.35"/>
    <row r="475" s="94" customFormat="1" x14ac:dyDescent="0.35"/>
    <row r="476" s="94" customFormat="1" x14ac:dyDescent="0.35"/>
    <row r="477" s="94" customFormat="1" x14ac:dyDescent="0.35"/>
    <row r="478" s="94" customFormat="1" x14ac:dyDescent="0.35"/>
    <row r="479" s="94" customFormat="1" x14ac:dyDescent="0.35"/>
    <row r="480" s="94" customFormat="1" x14ac:dyDescent="0.35"/>
    <row r="481" s="94" customFormat="1" x14ac:dyDescent="0.35"/>
    <row r="482" s="94" customFormat="1" x14ac:dyDescent="0.35"/>
    <row r="483" s="94" customFormat="1" x14ac:dyDescent="0.35"/>
    <row r="484" s="94" customFormat="1" x14ac:dyDescent="0.35"/>
    <row r="485" s="94" customFormat="1" x14ac:dyDescent="0.35"/>
    <row r="486" s="94" customFormat="1" x14ac:dyDescent="0.35"/>
    <row r="487" s="94" customFormat="1" x14ac:dyDescent="0.35"/>
    <row r="488" s="94" customFormat="1" x14ac:dyDescent="0.35"/>
    <row r="489" s="94" customFormat="1" x14ac:dyDescent="0.35"/>
    <row r="490" s="94" customFormat="1" x14ac:dyDescent="0.35"/>
    <row r="491" s="94" customFormat="1" x14ac:dyDescent="0.35"/>
    <row r="492" s="94" customFormat="1" x14ac:dyDescent="0.35"/>
    <row r="493" s="94" customFormat="1" x14ac:dyDescent="0.35"/>
    <row r="494" s="94" customFormat="1" x14ac:dyDescent="0.35"/>
    <row r="495" s="94" customFormat="1" x14ac:dyDescent="0.35"/>
    <row r="496" s="94" customFormat="1" x14ac:dyDescent="0.35"/>
    <row r="497" s="94" customFormat="1" x14ac:dyDescent="0.35"/>
    <row r="498" s="94" customFormat="1" x14ac:dyDescent="0.35"/>
    <row r="499" s="94" customFormat="1" x14ac:dyDescent="0.35"/>
    <row r="500" s="94" customFormat="1" x14ac:dyDescent="0.35"/>
    <row r="501" s="94" customFormat="1" x14ac:dyDescent="0.35"/>
    <row r="502" s="94" customFormat="1" x14ac:dyDescent="0.35"/>
    <row r="503" s="94" customFormat="1" x14ac:dyDescent="0.35"/>
    <row r="504" s="94" customFormat="1" x14ac:dyDescent="0.35"/>
    <row r="505" s="94" customFormat="1" x14ac:dyDescent="0.35"/>
    <row r="506" s="94" customFormat="1" x14ac:dyDescent="0.35"/>
    <row r="507" s="94" customFormat="1" x14ac:dyDescent="0.35"/>
    <row r="508" s="94" customFormat="1" x14ac:dyDescent="0.35"/>
    <row r="509" s="94" customFormat="1" x14ac:dyDescent="0.35"/>
    <row r="510" s="94" customFormat="1" x14ac:dyDescent="0.35"/>
    <row r="511" s="94" customFormat="1" x14ac:dyDescent="0.35"/>
    <row r="512" s="94" customFormat="1" x14ac:dyDescent="0.35"/>
    <row r="513" s="94" customFormat="1" x14ac:dyDescent="0.35"/>
    <row r="514" s="94" customFormat="1" x14ac:dyDescent="0.35"/>
    <row r="515" s="94" customFormat="1" x14ac:dyDescent="0.35"/>
    <row r="516" s="94" customFormat="1" x14ac:dyDescent="0.35"/>
    <row r="517" s="94" customFormat="1" x14ac:dyDescent="0.35"/>
    <row r="518" s="94" customFormat="1" x14ac:dyDescent="0.35"/>
    <row r="519" s="94" customFormat="1" x14ac:dyDescent="0.35"/>
    <row r="520" s="94" customFormat="1" x14ac:dyDescent="0.35"/>
    <row r="521" s="94" customFormat="1" x14ac:dyDescent="0.35"/>
    <row r="522" s="94" customFormat="1" x14ac:dyDescent="0.35"/>
    <row r="523" s="94" customFormat="1" x14ac:dyDescent="0.35"/>
    <row r="524" s="94" customFormat="1" x14ac:dyDescent="0.35"/>
    <row r="525" s="94" customFormat="1" x14ac:dyDescent="0.35"/>
    <row r="526" s="94" customFormat="1" x14ac:dyDescent="0.35"/>
    <row r="527" s="94" customFormat="1" x14ac:dyDescent="0.35"/>
    <row r="528" s="94" customFormat="1" x14ac:dyDescent="0.35"/>
    <row r="529" s="94" customFormat="1" x14ac:dyDescent="0.35"/>
    <row r="530" s="94" customFormat="1" x14ac:dyDescent="0.35"/>
    <row r="531" s="94" customFormat="1" x14ac:dyDescent="0.35"/>
    <row r="532" s="94" customFormat="1" x14ac:dyDescent="0.35"/>
    <row r="533" s="94" customFormat="1" x14ac:dyDescent="0.35"/>
    <row r="534" s="94" customFormat="1" x14ac:dyDescent="0.35"/>
    <row r="535" s="94" customFormat="1" x14ac:dyDescent="0.35"/>
    <row r="536" s="94" customFormat="1" x14ac:dyDescent="0.35"/>
    <row r="537" s="94" customFormat="1" x14ac:dyDescent="0.35"/>
    <row r="538" s="94" customFormat="1" x14ac:dyDescent="0.35"/>
    <row r="539" s="94" customFormat="1" x14ac:dyDescent="0.35"/>
    <row r="540" s="94" customFormat="1" x14ac:dyDescent="0.35"/>
    <row r="541" s="94" customFormat="1" x14ac:dyDescent="0.35"/>
    <row r="542" s="94" customFormat="1" x14ac:dyDescent="0.35"/>
    <row r="543" s="94" customFormat="1" x14ac:dyDescent="0.35"/>
    <row r="544" s="94" customFormat="1" x14ac:dyDescent="0.35"/>
    <row r="545" s="94" customFormat="1" x14ac:dyDescent="0.35"/>
    <row r="546" s="94" customFormat="1" x14ac:dyDescent="0.35"/>
    <row r="547" s="94" customFormat="1" x14ac:dyDescent="0.35"/>
    <row r="548" s="94" customFormat="1" x14ac:dyDescent="0.35"/>
    <row r="549" s="94" customFormat="1" x14ac:dyDescent="0.35"/>
    <row r="550" s="94" customFormat="1" x14ac:dyDescent="0.35"/>
    <row r="551" s="94" customFormat="1" x14ac:dyDescent="0.35"/>
    <row r="552" s="94" customFormat="1" x14ac:dyDescent="0.35"/>
    <row r="553" s="94" customFormat="1" x14ac:dyDescent="0.35"/>
    <row r="554" s="94" customFormat="1" x14ac:dyDescent="0.35"/>
    <row r="555" s="94" customFormat="1" x14ac:dyDescent="0.35"/>
    <row r="556" s="94" customFormat="1" x14ac:dyDescent="0.35"/>
    <row r="557" s="94" customFormat="1" x14ac:dyDescent="0.35"/>
    <row r="558" s="94" customFormat="1" x14ac:dyDescent="0.35"/>
    <row r="559" s="94" customFormat="1" x14ac:dyDescent="0.35"/>
    <row r="560" s="94" customFormat="1" x14ac:dyDescent="0.35"/>
    <row r="561" s="94" customFormat="1" x14ac:dyDescent="0.35"/>
    <row r="562" s="94" customFormat="1" x14ac:dyDescent="0.35"/>
    <row r="563" s="94" customFormat="1" x14ac:dyDescent="0.35"/>
    <row r="564" s="94" customFormat="1" x14ac:dyDescent="0.35"/>
    <row r="565" s="94" customFormat="1" x14ac:dyDescent="0.35"/>
    <row r="566" s="94" customFormat="1" x14ac:dyDescent="0.35"/>
    <row r="567" s="94" customFormat="1" x14ac:dyDescent="0.35"/>
    <row r="568" s="94" customFormat="1" x14ac:dyDescent="0.35"/>
    <row r="569" s="94" customFormat="1" x14ac:dyDescent="0.35"/>
    <row r="570" s="94" customFormat="1" x14ac:dyDescent="0.35"/>
    <row r="571" s="94" customFormat="1" x14ac:dyDescent="0.35"/>
    <row r="572" s="94" customFormat="1" x14ac:dyDescent="0.35"/>
    <row r="573" s="94" customFormat="1" x14ac:dyDescent="0.35"/>
    <row r="574" s="94" customFormat="1" x14ac:dyDescent="0.35"/>
    <row r="575" s="94" customFormat="1" x14ac:dyDescent="0.35"/>
    <row r="576" s="94" customFormat="1" x14ac:dyDescent="0.35"/>
    <row r="577" s="94" customFormat="1" x14ac:dyDescent="0.35"/>
    <row r="578" s="94" customFormat="1" x14ac:dyDescent="0.35"/>
    <row r="579" s="94" customFormat="1" x14ac:dyDescent="0.35"/>
    <row r="580" s="94" customFormat="1" x14ac:dyDescent="0.35"/>
    <row r="581" s="94" customFormat="1" x14ac:dyDescent="0.35"/>
    <row r="582" s="94" customFormat="1" x14ac:dyDescent="0.35"/>
    <row r="583" s="94" customFormat="1" x14ac:dyDescent="0.35"/>
    <row r="584" s="94" customFormat="1" x14ac:dyDescent="0.35"/>
    <row r="585" s="94" customFormat="1" x14ac:dyDescent="0.35"/>
    <row r="586" s="94" customFormat="1" x14ac:dyDescent="0.35"/>
    <row r="587" s="94" customFormat="1" x14ac:dyDescent="0.35"/>
    <row r="588" s="94" customFormat="1" x14ac:dyDescent="0.35"/>
    <row r="589" s="94" customFormat="1" x14ac:dyDescent="0.35"/>
    <row r="590" s="94" customFormat="1" x14ac:dyDescent="0.35"/>
    <row r="591" s="94" customFormat="1" x14ac:dyDescent="0.35"/>
    <row r="592" s="94" customFormat="1" x14ac:dyDescent="0.35"/>
    <row r="593" s="94" customFormat="1" x14ac:dyDescent="0.35"/>
    <row r="594" s="94" customFormat="1" x14ac:dyDescent="0.35"/>
    <row r="595" s="94" customFormat="1" x14ac:dyDescent="0.35"/>
    <row r="596" s="94" customFormat="1" x14ac:dyDescent="0.35"/>
    <row r="597" s="94" customFormat="1" x14ac:dyDescent="0.35"/>
    <row r="598" s="94" customFormat="1" x14ac:dyDescent="0.35"/>
    <row r="599" s="94" customFormat="1" x14ac:dyDescent="0.35"/>
    <row r="600" s="94" customFormat="1" x14ac:dyDescent="0.35"/>
    <row r="601" s="94" customFormat="1" x14ac:dyDescent="0.35"/>
    <row r="602" s="94" customFormat="1" x14ac:dyDescent="0.35"/>
    <row r="603" s="94" customFormat="1" x14ac:dyDescent="0.35"/>
    <row r="604" s="94" customFormat="1" x14ac:dyDescent="0.35"/>
    <row r="605" s="94" customFormat="1" x14ac:dyDescent="0.35"/>
    <row r="606" s="94" customFormat="1" x14ac:dyDescent="0.35"/>
    <row r="607" s="94" customFormat="1" x14ac:dyDescent="0.35"/>
    <row r="608" s="94" customFormat="1" x14ac:dyDescent="0.35"/>
    <row r="609" s="94" customFormat="1" x14ac:dyDescent="0.35"/>
    <row r="610" s="94" customFormat="1" x14ac:dyDescent="0.35"/>
    <row r="611" s="94" customFormat="1" x14ac:dyDescent="0.35"/>
    <row r="612" s="94" customFormat="1" x14ac:dyDescent="0.35"/>
    <row r="613" s="94" customFormat="1" x14ac:dyDescent="0.35"/>
    <row r="614" s="94" customFormat="1" x14ac:dyDescent="0.35"/>
    <row r="615" s="94" customFormat="1" x14ac:dyDescent="0.35"/>
    <row r="616" s="94" customFormat="1" x14ac:dyDescent="0.35"/>
    <row r="617" s="94" customFormat="1" x14ac:dyDescent="0.35"/>
    <row r="618" s="94" customFormat="1" x14ac:dyDescent="0.35"/>
    <row r="619" s="94" customFormat="1" x14ac:dyDescent="0.35"/>
    <row r="620" s="94" customFormat="1" x14ac:dyDescent="0.35"/>
    <row r="621" s="94" customFormat="1" x14ac:dyDescent="0.35"/>
    <row r="622" s="94" customFormat="1" x14ac:dyDescent="0.35"/>
    <row r="623" s="94" customFormat="1" x14ac:dyDescent="0.35"/>
    <row r="624" s="94" customFormat="1" x14ac:dyDescent="0.35"/>
    <row r="625" s="94" customFormat="1" x14ac:dyDescent="0.35"/>
    <row r="626" s="94" customFormat="1" x14ac:dyDescent="0.35"/>
    <row r="627" s="94" customFormat="1" x14ac:dyDescent="0.35"/>
    <row r="628" s="94" customFormat="1" x14ac:dyDescent="0.35"/>
    <row r="629" s="94" customFormat="1" x14ac:dyDescent="0.35"/>
    <row r="630" s="94" customFormat="1" x14ac:dyDescent="0.35"/>
    <row r="631" s="94" customFormat="1" x14ac:dyDescent="0.35"/>
    <row r="632" s="94" customFormat="1" x14ac:dyDescent="0.35"/>
    <row r="633" s="94" customFormat="1" x14ac:dyDescent="0.35"/>
    <row r="634" s="94" customFormat="1" x14ac:dyDescent="0.35"/>
    <row r="635" s="94" customFormat="1" x14ac:dyDescent="0.35"/>
    <row r="636" s="94" customFormat="1" x14ac:dyDescent="0.35"/>
    <row r="637" s="94" customFormat="1" x14ac:dyDescent="0.35"/>
    <row r="638" s="94" customFormat="1" x14ac:dyDescent="0.35"/>
    <row r="639" s="94" customFormat="1" x14ac:dyDescent="0.35"/>
    <row r="640" s="94" customFormat="1" x14ac:dyDescent="0.35"/>
    <row r="641" s="94" customFormat="1" x14ac:dyDescent="0.35"/>
    <row r="642" s="94" customFormat="1" x14ac:dyDescent="0.35"/>
    <row r="643" s="94" customFormat="1" x14ac:dyDescent="0.35"/>
    <row r="644" s="94" customFormat="1" x14ac:dyDescent="0.35"/>
    <row r="645" s="94" customFormat="1" x14ac:dyDescent="0.35"/>
    <row r="646" s="94" customFormat="1" x14ac:dyDescent="0.35"/>
    <row r="647" s="94" customFormat="1" x14ac:dyDescent="0.35"/>
    <row r="648" s="94" customFormat="1" x14ac:dyDescent="0.35"/>
    <row r="649" s="94" customFormat="1" x14ac:dyDescent="0.35"/>
    <row r="650" s="94" customFormat="1" x14ac:dyDescent="0.35"/>
    <row r="651" s="94" customFormat="1" x14ac:dyDescent="0.35"/>
    <row r="652" s="94" customFormat="1" x14ac:dyDescent="0.35"/>
    <row r="653" s="94" customFormat="1" x14ac:dyDescent="0.35"/>
    <row r="654" s="94" customFormat="1" x14ac:dyDescent="0.35"/>
    <row r="655" s="94" customFormat="1" x14ac:dyDescent="0.35"/>
    <row r="656" s="94" customFormat="1" x14ac:dyDescent="0.35"/>
    <row r="657" s="94" customFormat="1" x14ac:dyDescent="0.35"/>
    <row r="658" s="94" customFormat="1" x14ac:dyDescent="0.35"/>
    <row r="659" s="94" customFormat="1" x14ac:dyDescent="0.35"/>
    <row r="660" s="94" customFormat="1" x14ac:dyDescent="0.35"/>
    <row r="661" s="94" customFormat="1" x14ac:dyDescent="0.35"/>
    <row r="662" s="94" customFormat="1" x14ac:dyDescent="0.35"/>
    <row r="663" s="94" customFormat="1" x14ac:dyDescent="0.35"/>
    <row r="664" s="94" customFormat="1" x14ac:dyDescent="0.35"/>
    <row r="665" s="94" customFormat="1" x14ac:dyDescent="0.35"/>
    <row r="666" s="94" customFormat="1" x14ac:dyDescent="0.35"/>
    <row r="667" s="94" customFormat="1" x14ac:dyDescent="0.35"/>
    <row r="668" s="94" customFormat="1" x14ac:dyDescent="0.35"/>
    <row r="669" s="94" customFormat="1" x14ac:dyDescent="0.35"/>
    <row r="670" s="94" customFormat="1" x14ac:dyDescent="0.35"/>
    <row r="671" s="94" customFormat="1" x14ac:dyDescent="0.35"/>
    <row r="672" s="94" customFormat="1" x14ac:dyDescent="0.35"/>
    <row r="673" s="94" customFormat="1" x14ac:dyDescent="0.35"/>
    <row r="674" s="94" customFormat="1" x14ac:dyDescent="0.35"/>
    <row r="675" s="94" customFormat="1" x14ac:dyDescent="0.35"/>
    <row r="676" s="94" customFormat="1" x14ac:dyDescent="0.35"/>
    <row r="677" s="94" customFormat="1" x14ac:dyDescent="0.35"/>
    <row r="678" s="94" customFormat="1" x14ac:dyDescent="0.35"/>
    <row r="679" s="94" customFormat="1" x14ac:dyDescent="0.35"/>
    <row r="680" s="94" customFormat="1" x14ac:dyDescent="0.35"/>
    <row r="681" s="94" customFormat="1" x14ac:dyDescent="0.35"/>
    <row r="682" s="94" customFormat="1" x14ac:dyDescent="0.35"/>
    <row r="683" s="94" customFormat="1" x14ac:dyDescent="0.35"/>
    <row r="684" s="94" customFormat="1" x14ac:dyDescent="0.35"/>
    <row r="685" s="94" customFormat="1" x14ac:dyDescent="0.35"/>
    <row r="686" s="94" customFormat="1" x14ac:dyDescent="0.35"/>
    <row r="687" s="94" customFormat="1" x14ac:dyDescent="0.35"/>
    <row r="688" s="94" customFormat="1" x14ac:dyDescent="0.35"/>
    <row r="689" s="94" customFormat="1" x14ac:dyDescent="0.35"/>
    <row r="690" s="94" customFormat="1" x14ac:dyDescent="0.35"/>
    <row r="691" s="94" customFormat="1" x14ac:dyDescent="0.35"/>
    <row r="692" s="94" customFormat="1" x14ac:dyDescent="0.35"/>
    <row r="693" s="94" customFormat="1" x14ac:dyDescent="0.35"/>
    <row r="694" s="94" customFormat="1" x14ac:dyDescent="0.35"/>
    <row r="695" s="94" customFormat="1" x14ac:dyDescent="0.35"/>
    <row r="696" s="94" customFormat="1" x14ac:dyDescent="0.35"/>
    <row r="697" s="94" customFormat="1" x14ac:dyDescent="0.35"/>
    <row r="698" s="94" customFormat="1" x14ac:dyDescent="0.35"/>
    <row r="699" s="94" customFormat="1" x14ac:dyDescent="0.35"/>
    <row r="700" s="94" customFormat="1" x14ac:dyDescent="0.35"/>
    <row r="701" s="94" customFormat="1" x14ac:dyDescent="0.35"/>
    <row r="702" s="94" customFormat="1" x14ac:dyDescent="0.35"/>
    <row r="703" s="94" customFormat="1" x14ac:dyDescent="0.35"/>
    <row r="704" s="94" customFormat="1" x14ac:dyDescent="0.35"/>
    <row r="705" s="94" customFormat="1" x14ac:dyDescent="0.35"/>
    <row r="706" s="94" customFormat="1" x14ac:dyDescent="0.35"/>
    <row r="707" s="94" customFormat="1" x14ac:dyDescent="0.35"/>
    <row r="708" s="94" customFormat="1" x14ac:dyDescent="0.35"/>
    <row r="709" s="94" customFormat="1" x14ac:dyDescent="0.35"/>
    <row r="710" s="94" customFormat="1" x14ac:dyDescent="0.35"/>
    <row r="711" s="94" customFormat="1" x14ac:dyDescent="0.35"/>
    <row r="712" s="94" customFormat="1" x14ac:dyDescent="0.35"/>
    <row r="713" s="94" customFormat="1" x14ac:dyDescent="0.35"/>
    <row r="714" s="94" customFormat="1" x14ac:dyDescent="0.35"/>
    <row r="715" s="94" customFormat="1" x14ac:dyDescent="0.35"/>
    <row r="716" s="94" customFormat="1" x14ac:dyDescent="0.35"/>
    <row r="717" s="94" customFormat="1" x14ac:dyDescent="0.35"/>
    <row r="718" s="94" customFormat="1" x14ac:dyDescent="0.35"/>
    <row r="719" s="94" customFormat="1" x14ac:dyDescent="0.35"/>
    <row r="720" s="94" customFormat="1" x14ac:dyDescent="0.35"/>
    <row r="721" s="94" customFormat="1" x14ac:dyDescent="0.35"/>
    <row r="722" s="94" customFormat="1" x14ac:dyDescent="0.35"/>
    <row r="723" s="94" customFormat="1" x14ac:dyDescent="0.35"/>
    <row r="724" s="94" customFormat="1" x14ac:dyDescent="0.35"/>
    <row r="725" s="94" customFormat="1" x14ac:dyDescent="0.35"/>
    <row r="726" s="94" customFormat="1" x14ac:dyDescent="0.35"/>
    <row r="727" s="94" customFormat="1" x14ac:dyDescent="0.35"/>
    <row r="728" s="94" customFormat="1" x14ac:dyDescent="0.35"/>
    <row r="729" s="94" customFormat="1" x14ac:dyDescent="0.35"/>
    <row r="730" s="94" customFormat="1" x14ac:dyDescent="0.35"/>
    <row r="731" s="94" customFormat="1" x14ac:dyDescent="0.35"/>
    <row r="732" s="94" customFormat="1" x14ac:dyDescent="0.35"/>
    <row r="733" s="94" customFormat="1" x14ac:dyDescent="0.35"/>
    <row r="734" s="94" customFormat="1" x14ac:dyDescent="0.35"/>
    <row r="735" s="94" customFormat="1" x14ac:dyDescent="0.35"/>
    <row r="736" s="94" customFormat="1" x14ac:dyDescent="0.35"/>
    <row r="737" s="94" customFormat="1" x14ac:dyDescent="0.35"/>
    <row r="738" s="94" customFormat="1" x14ac:dyDescent="0.35"/>
    <row r="739" s="94" customFormat="1" x14ac:dyDescent="0.35"/>
    <row r="740" s="94" customFormat="1" x14ac:dyDescent="0.35"/>
    <row r="741" s="94" customFormat="1" x14ac:dyDescent="0.35"/>
    <row r="742" s="94" customFormat="1" x14ac:dyDescent="0.35"/>
    <row r="743" s="94" customFormat="1" x14ac:dyDescent="0.35"/>
    <row r="744" s="94" customFormat="1" x14ac:dyDescent="0.35"/>
    <row r="745" s="94" customFormat="1" x14ac:dyDescent="0.35"/>
    <row r="746" s="94" customFormat="1" x14ac:dyDescent="0.35"/>
    <row r="747" s="94" customFormat="1" x14ac:dyDescent="0.35"/>
    <row r="748" s="94" customFormat="1" x14ac:dyDescent="0.35"/>
    <row r="749" s="94" customFormat="1" x14ac:dyDescent="0.35"/>
    <row r="750" s="94" customFormat="1" x14ac:dyDescent="0.35"/>
    <row r="751" s="94" customFormat="1" x14ac:dyDescent="0.35"/>
    <row r="752" s="94" customFormat="1" x14ac:dyDescent="0.35"/>
    <row r="753" s="94" customFormat="1" x14ac:dyDescent="0.35"/>
    <row r="754" s="94" customFormat="1" x14ac:dyDescent="0.35"/>
    <row r="755" s="94" customFormat="1" x14ac:dyDescent="0.35"/>
    <row r="756" s="94" customFormat="1" x14ac:dyDescent="0.35"/>
    <row r="757" s="94" customFormat="1" x14ac:dyDescent="0.35"/>
    <row r="758" s="94" customFormat="1" x14ac:dyDescent="0.35"/>
    <row r="759" s="94" customFormat="1" x14ac:dyDescent="0.35"/>
    <row r="760" s="94" customFormat="1" x14ac:dyDescent="0.35"/>
    <row r="761" s="94" customFormat="1" x14ac:dyDescent="0.35"/>
    <row r="762" s="94" customFormat="1" x14ac:dyDescent="0.35"/>
    <row r="763" s="94" customFormat="1" x14ac:dyDescent="0.35"/>
    <row r="764" s="94" customFormat="1" x14ac:dyDescent="0.35"/>
    <row r="765" s="94" customFormat="1" x14ac:dyDescent="0.35"/>
    <row r="766" s="94" customFormat="1" x14ac:dyDescent="0.35"/>
    <row r="767" s="94" customFormat="1" x14ac:dyDescent="0.35"/>
    <row r="768" s="94" customFormat="1" x14ac:dyDescent="0.35"/>
    <row r="769" s="94" customFormat="1" x14ac:dyDescent="0.35"/>
    <row r="770" s="94" customFormat="1" x14ac:dyDescent="0.35"/>
    <row r="771" s="94" customFormat="1" x14ac:dyDescent="0.35"/>
    <row r="772" s="94" customFormat="1" x14ac:dyDescent="0.35"/>
    <row r="773" s="94" customFormat="1" x14ac:dyDescent="0.35"/>
    <row r="774" s="94" customFormat="1" x14ac:dyDescent="0.35"/>
    <row r="775" s="94" customFormat="1" x14ac:dyDescent="0.35"/>
    <row r="776" s="94" customFormat="1" x14ac:dyDescent="0.35"/>
    <row r="777" s="94" customFormat="1" x14ac:dyDescent="0.35"/>
    <row r="778" s="94" customFormat="1" x14ac:dyDescent="0.35"/>
    <row r="779" s="94" customFormat="1" x14ac:dyDescent="0.35"/>
    <row r="780" s="94" customFormat="1" x14ac:dyDescent="0.35"/>
    <row r="781" s="94" customFormat="1" x14ac:dyDescent="0.35"/>
    <row r="782" s="94" customFormat="1" x14ac:dyDescent="0.35"/>
    <row r="783" s="94" customFormat="1" x14ac:dyDescent="0.35"/>
    <row r="784" s="94" customFormat="1" x14ac:dyDescent="0.35"/>
    <row r="785" s="94" customFormat="1" x14ac:dyDescent="0.35"/>
    <row r="786" s="94" customFormat="1" x14ac:dyDescent="0.35"/>
    <row r="787" s="94" customFormat="1" x14ac:dyDescent="0.35"/>
    <row r="788" s="94" customFormat="1" x14ac:dyDescent="0.35"/>
    <row r="789" s="94" customFormat="1" x14ac:dyDescent="0.35"/>
    <row r="790" s="94" customFormat="1" x14ac:dyDescent="0.35"/>
    <row r="791" s="94" customFormat="1" x14ac:dyDescent="0.35"/>
    <row r="792" s="94" customFormat="1" x14ac:dyDescent="0.35"/>
    <row r="793" s="94" customFormat="1" x14ac:dyDescent="0.35"/>
    <row r="794" s="94" customFormat="1" x14ac:dyDescent="0.35"/>
    <row r="795" s="94" customFormat="1" x14ac:dyDescent="0.35"/>
    <row r="796" s="94" customFormat="1" x14ac:dyDescent="0.35"/>
    <row r="797" s="94" customFormat="1" x14ac:dyDescent="0.35"/>
    <row r="798" s="94" customFormat="1" x14ac:dyDescent="0.35"/>
    <row r="799" s="94" customFormat="1" x14ac:dyDescent="0.35"/>
    <row r="800" s="94" customFormat="1" x14ac:dyDescent="0.35"/>
    <row r="801" s="94" customFormat="1" x14ac:dyDescent="0.35"/>
    <row r="802" s="94" customFormat="1" x14ac:dyDescent="0.35"/>
    <row r="803" s="94" customFormat="1" x14ac:dyDescent="0.35"/>
    <row r="804" s="94" customFormat="1" x14ac:dyDescent="0.35"/>
    <row r="805" s="94" customFormat="1" x14ac:dyDescent="0.35"/>
    <row r="806" s="94" customFormat="1" x14ac:dyDescent="0.35"/>
    <row r="807" s="94" customFormat="1" x14ac:dyDescent="0.35"/>
    <row r="808" s="94" customFormat="1" x14ac:dyDescent="0.35"/>
    <row r="809" s="94" customFormat="1" x14ac:dyDescent="0.35"/>
    <row r="810" s="94" customFormat="1" x14ac:dyDescent="0.35"/>
    <row r="811" s="94" customFormat="1" x14ac:dyDescent="0.35"/>
    <row r="812" s="94" customFormat="1" x14ac:dyDescent="0.35"/>
    <row r="813" s="94" customFormat="1" x14ac:dyDescent="0.35"/>
    <row r="814" s="94" customFormat="1" x14ac:dyDescent="0.35"/>
    <row r="815" s="94" customFormat="1" x14ac:dyDescent="0.35"/>
    <row r="816" s="94" customFormat="1" x14ac:dyDescent="0.35"/>
    <row r="817" s="94" customFormat="1" x14ac:dyDescent="0.35"/>
    <row r="818" s="94" customFormat="1" x14ac:dyDescent="0.35"/>
    <row r="819" s="94" customFormat="1" x14ac:dyDescent="0.35"/>
    <row r="820" s="94" customFormat="1" x14ac:dyDescent="0.35"/>
    <row r="821" s="94" customFormat="1" x14ac:dyDescent="0.35"/>
    <row r="822" s="94" customFormat="1" x14ac:dyDescent="0.35"/>
    <row r="823" s="94" customFormat="1" x14ac:dyDescent="0.35"/>
    <row r="824" s="94" customFormat="1" x14ac:dyDescent="0.35"/>
    <row r="825" s="94" customFormat="1" x14ac:dyDescent="0.35"/>
    <row r="826" s="94" customFormat="1" x14ac:dyDescent="0.35"/>
    <row r="827" s="94" customFormat="1" x14ac:dyDescent="0.35"/>
    <row r="828" s="94" customFormat="1" x14ac:dyDescent="0.35"/>
    <row r="829" s="94" customFormat="1" x14ac:dyDescent="0.35"/>
    <row r="830" s="94" customFormat="1" x14ac:dyDescent="0.35"/>
    <row r="831" s="94" customFormat="1" x14ac:dyDescent="0.35"/>
    <row r="832" s="94" customFormat="1" x14ac:dyDescent="0.35"/>
    <row r="833" s="94" customFormat="1" x14ac:dyDescent="0.35"/>
    <row r="834" s="94" customFormat="1" x14ac:dyDescent="0.35"/>
    <row r="835" s="94" customFormat="1" x14ac:dyDescent="0.35"/>
    <row r="836" s="94" customFormat="1" x14ac:dyDescent="0.35"/>
    <row r="837" s="94" customFormat="1" x14ac:dyDescent="0.35"/>
    <row r="838" s="94" customFormat="1" x14ac:dyDescent="0.35"/>
    <row r="839" s="94" customFormat="1" x14ac:dyDescent="0.35"/>
    <row r="840" s="94" customFormat="1" x14ac:dyDescent="0.35"/>
    <row r="841" s="94" customFormat="1" x14ac:dyDescent="0.35"/>
    <row r="842" s="94" customFormat="1" x14ac:dyDescent="0.35"/>
    <row r="843" s="94" customFormat="1" x14ac:dyDescent="0.35"/>
    <row r="844" s="94" customFormat="1" x14ac:dyDescent="0.35"/>
    <row r="845" s="94" customFormat="1" x14ac:dyDescent="0.35"/>
    <row r="846" s="94" customFormat="1" x14ac:dyDescent="0.35"/>
    <row r="847" s="94" customFormat="1" x14ac:dyDescent="0.35"/>
    <row r="848" s="94" customFormat="1" x14ac:dyDescent="0.35"/>
    <row r="849" s="94" customFormat="1" x14ac:dyDescent="0.35"/>
    <row r="850" s="94" customFormat="1" x14ac:dyDescent="0.35"/>
    <row r="851" s="94" customFormat="1" x14ac:dyDescent="0.35"/>
    <row r="852" s="94" customFormat="1" x14ac:dyDescent="0.35"/>
    <row r="853" s="94" customFormat="1" x14ac:dyDescent="0.35"/>
    <row r="854" s="94" customFormat="1" x14ac:dyDescent="0.35"/>
    <row r="855" s="94" customFormat="1" x14ac:dyDescent="0.35"/>
    <row r="856" s="94" customFormat="1" x14ac:dyDescent="0.35"/>
    <row r="857" s="94" customFormat="1" x14ac:dyDescent="0.35"/>
    <row r="858" s="94" customFormat="1" x14ac:dyDescent="0.35"/>
    <row r="859" s="94" customFormat="1" x14ac:dyDescent="0.35"/>
    <row r="860" s="94" customFormat="1" x14ac:dyDescent="0.35"/>
    <row r="861" s="94" customFormat="1" x14ac:dyDescent="0.35"/>
    <row r="862" s="94" customFormat="1" x14ac:dyDescent="0.35"/>
    <row r="863" s="94" customFormat="1" x14ac:dyDescent="0.35"/>
    <row r="864" s="94" customFormat="1" x14ac:dyDescent="0.35"/>
    <row r="865" s="94" customFormat="1" x14ac:dyDescent="0.35"/>
    <row r="866" s="94" customFormat="1" x14ac:dyDescent="0.35"/>
    <row r="867" s="94" customFormat="1" x14ac:dyDescent="0.35"/>
    <row r="868" s="94" customFormat="1" x14ac:dyDescent="0.35"/>
    <row r="869" s="94" customFormat="1" x14ac:dyDescent="0.35"/>
    <row r="870" s="94" customFormat="1" x14ac:dyDescent="0.35"/>
    <row r="871" s="94" customFormat="1" x14ac:dyDescent="0.35"/>
    <row r="872" s="94" customFormat="1" x14ac:dyDescent="0.35"/>
    <row r="873" s="94" customFormat="1" x14ac:dyDescent="0.35"/>
    <row r="874" s="94" customFormat="1" x14ac:dyDescent="0.35"/>
    <row r="875" s="94" customFormat="1" x14ac:dyDescent="0.35"/>
    <row r="876" s="94" customFormat="1" x14ac:dyDescent="0.35"/>
    <row r="877" s="94" customFormat="1" x14ac:dyDescent="0.35"/>
    <row r="878" s="94" customFormat="1" x14ac:dyDescent="0.35"/>
    <row r="879" s="94" customFormat="1" x14ac:dyDescent="0.35"/>
    <row r="880" s="94" customFormat="1" x14ac:dyDescent="0.35"/>
    <row r="881" s="94" customFormat="1" x14ac:dyDescent="0.35"/>
    <row r="882" s="94" customFormat="1" x14ac:dyDescent="0.35"/>
    <row r="883" s="94" customFormat="1" x14ac:dyDescent="0.35"/>
    <row r="884" s="94" customFormat="1" x14ac:dyDescent="0.35"/>
    <row r="885" s="94" customFormat="1" x14ac:dyDescent="0.35"/>
    <row r="886" s="94" customFormat="1" x14ac:dyDescent="0.35"/>
    <row r="887" s="94" customFormat="1" x14ac:dyDescent="0.35"/>
    <row r="888" s="94" customFormat="1" x14ac:dyDescent="0.35"/>
    <row r="889" s="94" customFormat="1" x14ac:dyDescent="0.35"/>
    <row r="890" s="94" customFormat="1" x14ac:dyDescent="0.35"/>
    <row r="891" s="94" customFormat="1" x14ac:dyDescent="0.35"/>
    <row r="892" s="94" customFormat="1" x14ac:dyDescent="0.35"/>
    <row r="893" s="94" customFormat="1" x14ac:dyDescent="0.35"/>
    <row r="894" s="94" customFormat="1" x14ac:dyDescent="0.35"/>
    <row r="895" s="94" customFormat="1" x14ac:dyDescent="0.35"/>
    <row r="896" s="94" customFormat="1" x14ac:dyDescent="0.35"/>
    <row r="897" s="94" customFormat="1" x14ac:dyDescent="0.35"/>
    <row r="898" s="94" customFormat="1" x14ac:dyDescent="0.35"/>
    <row r="899" s="94" customFormat="1" x14ac:dyDescent="0.35"/>
    <row r="900" s="94" customFormat="1" x14ac:dyDescent="0.35"/>
    <row r="901" s="94" customFormat="1" x14ac:dyDescent="0.35"/>
    <row r="902" s="94" customFormat="1" x14ac:dyDescent="0.35"/>
    <row r="903" s="94" customFormat="1" x14ac:dyDescent="0.35"/>
    <row r="904" s="94" customFormat="1" x14ac:dyDescent="0.35"/>
    <row r="905" s="94" customFormat="1" x14ac:dyDescent="0.35"/>
    <row r="906" s="94" customFormat="1" x14ac:dyDescent="0.35"/>
    <row r="907" s="94" customFormat="1" x14ac:dyDescent="0.35"/>
    <row r="908" s="94" customFormat="1" x14ac:dyDescent="0.35"/>
    <row r="909" s="94" customFormat="1" x14ac:dyDescent="0.35"/>
    <row r="910" s="94" customFormat="1" x14ac:dyDescent="0.35"/>
    <row r="911" s="94" customFormat="1" x14ac:dyDescent="0.35"/>
    <row r="912" s="94" customFormat="1" x14ac:dyDescent="0.35"/>
    <row r="913" s="94" customFormat="1" x14ac:dyDescent="0.35"/>
    <row r="914" s="94" customFormat="1" x14ac:dyDescent="0.35"/>
    <row r="915" s="94" customFormat="1" x14ac:dyDescent="0.35"/>
    <row r="916" s="94" customFormat="1" x14ac:dyDescent="0.35"/>
    <row r="917" s="94" customFormat="1" x14ac:dyDescent="0.35"/>
    <row r="918" s="94" customFormat="1" x14ac:dyDescent="0.35"/>
    <row r="919" s="94" customFormat="1" x14ac:dyDescent="0.35"/>
    <row r="920" s="94" customFormat="1" x14ac:dyDescent="0.35"/>
    <row r="921" s="94" customFormat="1" x14ac:dyDescent="0.35"/>
    <row r="922" s="94" customFormat="1" x14ac:dyDescent="0.35"/>
    <row r="923" s="94" customFormat="1" x14ac:dyDescent="0.35"/>
    <row r="924" s="94" customFormat="1" x14ac:dyDescent="0.35"/>
    <row r="925" s="94" customFormat="1" x14ac:dyDescent="0.35"/>
    <row r="926" s="94" customFormat="1" x14ac:dyDescent="0.35"/>
    <row r="927" s="94" customFormat="1" x14ac:dyDescent="0.35"/>
    <row r="928" s="94" customFormat="1" x14ac:dyDescent="0.35"/>
    <row r="929" s="94" customFormat="1" x14ac:dyDescent="0.35"/>
    <row r="930" s="94" customFormat="1" x14ac:dyDescent="0.35"/>
    <row r="931" s="94" customFormat="1" x14ac:dyDescent="0.35"/>
    <row r="932" s="94" customFormat="1" x14ac:dyDescent="0.35"/>
    <row r="933" s="94" customFormat="1" x14ac:dyDescent="0.35"/>
    <row r="934" s="94" customFormat="1" x14ac:dyDescent="0.35"/>
    <row r="935" s="94" customFormat="1" x14ac:dyDescent="0.35"/>
    <row r="936" s="94" customFormat="1" x14ac:dyDescent="0.35"/>
    <row r="937" s="94" customFormat="1" x14ac:dyDescent="0.35"/>
    <row r="938" s="94" customFormat="1" x14ac:dyDescent="0.35"/>
    <row r="939" s="94" customFormat="1" x14ac:dyDescent="0.35"/>
    <row r="940" s="94" customFormat="1" x14ac:dyDescent="0.35"/>
    <row r="941" s="94" customFormat="1" x14ac:dyDescent="0.35"/>
  </sheetData>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BM348"/>
  <sheetViews>
    <sheetView zoomScale="90" zoomScaleNormal="90" workbookViewId="0">
      <selection activeCell="C14" sqref="C14"/>
    </sheetView>
  </sheetViews>
  <sheetFormatPr defaultColWidth="9.1796875" defaultRowHeight="14.5" x14ac:dyDescent="0.35"/>
  <cols>
    <col min="1" max="1" width="9.1796875" style="33"/>
    <col min="2" max="2" width="13.1796875" style="33" customWidth="1"/>
    <col min="3" max="3" width="84.453125" style="59" customWidth="1"/>
    <col min="4" max="4" width="22.453125" style="33" customWidth="1"/>
    <col min="5" max="65" width="9.1796875" style="94"/>
    <col min="66" max="16384" width="9.1796875" style="33"/>
  </cols>
  <sheetData>
    <row r="1" spans="1:65" x14ac:dyDescent="0.35">
      <c r="A1" s="30" t="s">
        <v>1234</v>
      </c>
      <c r="B1" s="31"/>
      <c r="C1" s="55"/>
      <c r="D1" s="31"/>
    </row>
    <row r="2" spans="1:65" s="34" customFormat="1" ht="12.75" customHeight="1" x14ac:dyDescent="0.35">
      <c r="A2" s="56" t="s">
        <v>1235</v>
      </c>
      <c r="B2" s="56" t="s">
        <v>1236</v>
      </c>
      <c r="C2" s="57" t="s">
        <v>1237</v>
      </c>
      <c r="D2" s="56" t="s">
        <v>1238</v>
      </c>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4"/>
      <c r="AY2" s="94"/>
      <c r="AZ2" s="94"/>
      <c r="BA2" s="94"/>
      <c r="BB2" s="94"/>
      <c r="BC2" s="94"/>
      <c r="BD2" s="94"/>
      <c r="BE2" s="94"/>
      <c r="BF2" s="94"/>
      <c r="BG2" s="94"/>
      <c r="BH2" s="94"/>
      <c r="BI2" s="94"/>
      <c r="BJ2" s="94"/>
      <c r="BK2" s="94"/>
      <c r="BL2" s="94"/>
      <c r="BM2" s="94"/>
    </row>
    <row r="3" spans="1:65" ht="13.5" customHeight="1" x14ac:dyDescent="0.35">
      <c r="A3" s="224">
        <v>1</v>
      </c>
      <c r="B3" s="225">
        <v>41976</v>
      </c>
      <c r="C3" s="226" t="s">
        <v>1239</v>
      </c>
      <c r="D3" s="58" t="s">
        <v>1240</v>
      </c>
    </row>
    <row r="4" spans="1:65" ht="27" customHeight="1" x14ac:dyDescent="0.35">
      <c r="A4" s="224">
        <v>1.1000000000000001</v>
      </c>
      <c r="B4" s="225">
        <v>42041</v>
      </c>
      <c r="C4" s="226" t="s">
        <v>1241</v>
      </c>
      <c r="D4" s="58" t="s">
        <v>1240</v>
      </c>
    </row>
    <row r="5" spans="1:65" x14ac:dyDescent="0.35">
      <c r="A5" s="224">
        <v>1.2</v>
      </c>
      <c r="B5" s="225">
        <v>42454</v>
      </c>
      <c r="C5" s="226" t="s">
        <v>1242</v>
      </c>
      <c r="D5" s="58" t="s">
        <v>1240</v>
      </c>
    </row>
    <row r="6" spans="1:65" s="94" customFormat="1" x14ac:dyDescent="0.35">
      <c r="A6" s="224">
        <v>1.3</v>
      </c>
      <c r="B6" s="225" t="s">
        <v>1243</v>
      </c>
      <c r="C6" s="226" t="s">
        <v>1244</v>
      </c>
      <c r="D6" s="58" t="s">
        <v>1240</v>
      </c>
    </row>
    <row r="7" spans="1:65" s="94" customFormat="1" ht="25" x14ac:dyDescent="0.35">
      <c r="A7" s="224">
        <v>1.4</v>
      </c>
      <c r="B7" s="225">
        <v>43008</v>
      </c>
      <c r="C7" s="226" t="s">
        <v>1245</v>
      </c>
      <c r="D7" s="58" t="s">
        <v>1240</v>
      </c>
    </row>
    <row r="8" spans="1:65" s="94" customFormat="1" x14ac:dyDescent="0.35">
      <c r="A8" s="224">
        <v>1.4</v>
      </c>
      <c r="B8" s="225">
        <v>43131</v>
      </c>
      <c r="C8" s="226" t="s">
        <v>1246</v>
      </c>
      <c r="D8" s="58" t="s">
        <v>1240</v>
      </c>
    </row>
    <row r="9" spans="1:65" s="94" customFormat="1" x14ac:dyDescent="0.35">
      <c r="A9" s="224">
        <v>1.4</v>
      </c>
      <c r="B9" s="225">
        <v>43373</v>
      </c>
      <c r="C9" s="226" t="s">
        <v>1247</v>
      </c>
      <c r="D9" s="58" t="s">
        <v>1240</v>
      </c>
    </row>
    <row r="10" spans="1:65" s="94" customFormat="1" x14ac:dyDescent="0.35">
      <c r="A10" s="224">
        <v>1.4</v>
      </c>
      <c r="B10" s="225">
        <v>43555</v>
      </c>
      <c r="C10" s="226" t="s">
        <v>1248</v>
      </c>
      <c r="D10" s="58" t="s">
        <v>1240</v>
      </c>
    </row>
    <row r="11" spans="1:65" s="94" customFormat="1" x14ac:dyDescent="0.35">
      <c r="A11" s="224">
        <v>1.4</v>
      </c>
      <c r="B11" s="225">
        <v>43738</v>
      </c>
      <c r="C11" s="226" t="s">
        <v>1247</v>
      </c>
      <c r="D11" s="58" t="s">
        <v>1240</v>
      </c>
    </row>
    <row r="12" spans="1:65" s="94" customFormat="1" x14ac:dyDescent="0.35">
      <c r="A12" s="224">
        <v>1.5</v>
      </c>
      <c r="B12" s="225">
        <v>44104</v>
      </c>
      <c r="C12" s="226" t="s">
        <v>1249</v>
      </c>
      <c r="D12" s="58" t="s">
        <v>1240</v>
      </c>
    </row>
    <row r="13" spans="1:65" s="94" customFormat="1" ht="25" x14ac:dyDescent="0.35">
      <c r="A13" s="224">
        <v>1.6</v>
      </c>
      <c r="B13" s="225">
        <v>44469</v>
      </c>
      <c r="C13" s="226" t="s">
        <v>2253</v>
      </c>
      <c r="D13" s="58" t="s">
        <v>1240</v>
      </c>
    </row>
    <row r="14" spans="1:65" s="94" customFormat="1" x14ac:dyDescent="0.35">
      <c r="A14" s="224">
        <v>1.7</v>
      </c>
      <c r="B14" s="225">
        <v>44469</v>
      </c>
      <c r="C14" s="226" t="s">
        <v>1247</v>
      </c>
      <c r="D14" s="58" t="s">
        <v>1240</v>
      </c>
    </row>
    <row r="15" spans="1:65" s="94" customFormat="1" x14ac:dyDescent="0.35">
      <c r="A15" s="224"/>
      <c r="B15" s="225"/>
      <c r="C15" s="226"/>
      <c r="D15" s="58"/>
    </row>
    <row r="16" spans="1:65" s="94" customFormat="1" x14ac:dyDescent="0.35">
      <c r="A16" s="224"/>
      <c r="B16" s="225"/>
      <c r="C16" s="226"/>
      <c r="D16" s="58"/>
    </row>
    <row r="17" spans="1:4" s="94" customFormat="1" x14ac:dyDescent="0.35">
      <c r="A17" s="224"/>
      <c r="B17" s="225"/>
      <c r="C17" s="226"/>
      <c r="D17" s="58"/>
    </row>
    <row r="18" spans="1:4" s="94" customFormat="1" x14ac:dyDescent="0.35">
      <c r="A18" s="224"/>
      <c r="B18" s="225"/>
      <c r="C18" s="226"/>
      <c r="D18" s="58"/>
    </row>
    <row r="19" spans="1:4" s="94" customFormat="1" x14ac:dyDescent="0.35">
      <c r="A19" s="224"/>
      <c r="B19" s="225"/>
      <c r="C19" s="226"/>
      <c r="D19" s="58"/>
    </row>
    <row r="20" spans="1:4" s="94" customFormat="1" x14ac:dyDescent="0.35">
      <c r="A20" s="224"/>
      <c r="B20" s="225"/>
      <c r="C20" s="226"/>
      <c r="D20" s="58"/>
    </row>
    <row r="21" spans="1:4" s="94" customFormat="1" x14ac:dyDescent="0.35">
      <c r="C21" s="183"/>
    </row>
    <row r="22" spans="1:4" s="94" customFormat="1" x14ac:dyDescent="0.35">
      <c r="C22" s="183"/>
    </row>
    <row r="23" spans="1:4" s="94" customFormat="1" x14ac:dyDescent="0.35">
      <c r="C23" s="183"/>
    </row>
    <row r="24" spans="1:4" s="94" customFormat="1" x14ac:dyDescent="0.35">
      <c r="C24" s="183"/>
    </row>
    <row r="25" spans="1:4" s="94" customFormat="1" x14ac:dyDescent="0.35">
      <c r="C25" s="183"/>
    </row>
    <row r="26" spans="1:4" s="94" customFormat="1" x14ac:dyDescent="0.35">
      <c r="C26" s="183"/>
    </row>
    <row r="27" spans="1:4" s="94" customFormat="1" x14ac:dyDescent="0.35">
      <c r="C27" s="183"/>
    </row>
    <row r="28" spans="1:4" s="94" customFormat="1" x14ac:dyDescent="0.35">
      <c r="C28" s="183"/>
    </row>
    <row r="29" spans="1:4" s="94" customFormat="1" x14ac:dyDescent="0.35">
      <c r="C29" s="183"/>
    </row>
    <row r="30" spans="1:4" s="94" customFormat="1" x14ac:dyDescent="0.35">
      <c r="C30" s="183"/>
    </row>
    <row r="31" spans="1:4" s="94" customFormat="1" x14ac:dyDescent="0.35">
      <c r="C31" s="183"/>
    </row>
    <row r="32" spans="1:4" s="94" customFormat="1" x14ac:dyDescent="0.35">
      <c r="C32" s="183"/>
    </row>
    <row r="33" spans="3:3" s="94" customFormat="1" x14ac:dyDescent="0.35">
      <c r="C33" s="183"/>
    </row>
    <row r="34" spans="3:3" s="94" customFormat="1" x14ac:dyDescent="0.35">
      <c r="C34" s="183"/>
    </row>
    <row r="35" spans="3:3" s="94" customFormat="1" x14ac:dyDescent="0.35">
      <c r="C35" s="183"/>
    </row>
    <row r="36" spans="3:3" s="94" customFormat="1" x14ac:dyDescent="0.35">
      <c r="C36" s="183"/>
    </row>
    <row r="37" spans="3:3" s="94" customFormat="1" x14ac:dyDescent="0.35">
      <c r="C37" s="183"/>
    </row>
    <row r="38" spans="3:3" s="94" customFormat="1" x14ac:dyDescent="0.35">
      <c r="C38" s="183"/>
    </row>
    <row r="39" spans="3:3" s="94" customFormat="1" x14ac:dyDescent="0.35">
      <c r="C39" s="183"/>
    </row>
    <row r="40" spans="3:3" s="94" customFormat="1" x14ac:dyDescent="0.35">
      <c r="C40" s="183"/>
    </row>
    <row r="41" spans="3:3" s="94" customFormat="1" x14ac:dyDescent="0.35">
      <c r="C41" s="183"/>
    </row>
    <row r="42" spans="3:3" s="94" customFormat="1" x14ac:dyDescent="0.35">
      <c r="C42" s="183"/>
    </row>
    <row r="43" spans="3:3" s="94" customFormat="1" x14ac:dyDescent="0.35">
      <c r="C43" s="183"/>
    </row>
    <row r="44" spans="3:3" s="94" customFormat="1" x14ac:dyDescent="0.35">
      <c r="C44" s="183"/>
    </row>
    <row r="45" spans="3:3" s="94" customFormat="1" x14ac:dyDescent="0.35">
      <c r="C45" s="183"/>
    </row>
    <row r="46" spans="3:3" s="94" customFormat="1" x14ac:dyDescent="0.35">
      <c r="C46" s="183"/>
    </row>
    <row r="47" spans="3:3" s="94" customFormat="1" x14ac:dyDescent="0.35">
      <c r="C47" s="183"/>
    </row>
    <row r="48" spans="3:3" s="94" customFormat="1" x14ac:dyDescent="0.35">
      <c r="C48" s="183"/>
    </row>
    <row r="49" spans="3:3" s="94" customFormat="1" x14ac:dyDescent="0.35">
      <c r="C49" s="183"/>
    </row>
    <row r="50" spans="3:3" s="94" customFormat="1" x14ac:dyDescent="0.35">
      <c r="C50" s="183"/>
    </row>
    <row r="51" spans="3:3" s="94" customFormat="1" x14ac:dyDescent="0.35">
      <c r="C51" s="183"/>
    </row>
    <row r="52" spans="3:3" s="94" customFormat="1" x14ac:dyDescent="0.35">
      <c r="C52" s="183"/>
    </row>
    <row r="53" spans="3:3" s="94" customFormat="1" x14ac:dyDescent="0.35">
      <c r="C53" s="183"/>
    </row>
    <row r="54" spans="3:3" s="94" customFormat="1" x14ac:dyDescent="0.35">
      <c r="C54" s="183"/>
    </row>
    <row r="55" spans="3:3" s="94" customFormat="1" x14ac:dyDescent="0.35">
      <c r="C55" s="183"/>
    </row>
    <row r="56" spans="3:3" s="94" customFormat="1" x14ac:dyDescent="0.35">
      <c r="C56" s="183"/>
    </row>
    <row r="57" spans="3:3" s="94" customFormat="1" x14ac:dyDescent="0.35">
      <c r="C57" s="183"/>
    </row>
    <row r="58" spans="3:3" s="94" customFormat="1" x14ac:dyDescent="0.35">
      <c r="C58" s="183"/>
    </row>
    <row r="59" spans="3:3" s="94" customFormat="1" x14ac:dyDescent="0.35">
      <c r="C59" s="183"/>
    </row>
    <row r="60" spans="3:3" s="94" customFormat="1" x14ac:dyDescent="0.35">
      <c r="C60" s="183"/>
    </row>
    <row r="61" spans="3:3" s="94" customFormat="1" x14ac:dyDescent="0.35">
      <c r="C61" s="183"/>
    </row>
    <row r="62" spans="3:3" s="94" customFormat="1" x14ac:dyDescent="0.35">
      <c r="C62" s="183"/>
    </row>
    <row r="63" spans="3:3" s="94" customFormat="1" x14ac:dyDescent="0.35">
      <c r="C63" s="183"/>
    </row>
    <row r="64" spans="3:3" s="94" customFormat="1" x14ac:dyDescent="0.35">
      <c r="C64" s="183"/>
    </row>
    <row r="65" spans="3:3" s="94" customFormat="1" x14ac:dyDescent="0.35">
      <c r="C65" s="183"/>
    </row>
    <row r="66" spans="3:3" s="94" customFormat="1" x14ac:dyDescent="0.35">
      <c r="C66" s="183"/>
    </row>
    <row r="67" spans="3:3" s="94" customFormat="1" x14ac:dyDescent="0.35">
      <c r="C67" s="183"/>
    </row>
    <row r="68" spans="3:3" s="94" customFormat="1" x14ac:dyDescent="0.35">
      <c r="C68" s="183"/>
    </row>
    <row r="69" spans="3:3" s="94" customFormat="1" x14ac:dyDescent="0.35">
      <c r="C69" s="183"/>
    </row>
    <row r="70" spans="3:3" s="94" customFormat="1" x14ac:dyDescent="0.35">
      <c r="C70" s="183"/>
    </row>
    <row r="71" spans="3:3" s="94" customFormat="1" x14ac:dyDescent="0.35">
      <c r="C71" s="183"/>
    </row>
    <row r="72" spans="3:3" s="94" customFormat="1" x14ac:dyDescent="0.35">
      <c r="C72" s="183"/>
    </row>
    <row r="73" spans="3:3" s="94" customFormat="1" x14ac:dyDescent="0.35">
      <c r="C73" s="183"/>
    </row>
    <row r="74" spans="3:3" s="94" customFormat="1" x14ac:dyDescent="0.35">
      <c r="C74" s="183"/>
    </row>
    <row r="75" spans="3:3" s="94" customFormat="1" x14ac:dyDescent="0.35">
      <c r="C75" s="183"/>
    </row>
    <row r="76" spans="3:3" s="94" customFormat="1" x14ac:dyDescent="0.35">
      <c r="C76" s="183"/>
    </row>
    <row r="77" spans="3:3" s="94" customFormat="1" x14ac:dyDescent="0.35">
      <c r="C77" s="183"/>
    </row>
    <row r="78" spans="3:3" s="94" customFormat="1" x14ac:dyDescent="0.35">
      <c r="C78" s="183"/>
    </row>
    <row r="79" spans="3:3" s="94" customFormat="1" x14ac:dyDescent="0.35">
      <c r="C79" s="183"/>
    </row>
    <row r="80" spans="3:3" s="94" customFormat="1" x14ac:dyDescent="0.35">
      <c r="C80" s="183"/>
    </row>
    <row r="81" spans="3:3" s="94" customFormat="1" x14ac:dyDescent="0.35">
      <c r="C81" s="183"/>
    </row>
    <row r="82" spans="3:3" s="94" customFormat="1" x14ac:dyDescent="0.35">
      <c r="C82" s="183"/>
    </row>
    <row r="83" spans="3:3" s="94" customFormat="1" x14ac:dyDescent="0.35">
      <c r="C83" s="183"/>
    </row>
    <row r="84" spans="3:3" s="94" customFormat="1" x14ac:dyDescent="0.35">
      <c r="C84" s="183"/>
    </row>
    <row r="85" spans="3:3" s="94" customFormat="1" x14ac:dyDescent="0.35">
      <c r="C85" s="183"/>
    </row>
    <row r="86" spans="3:3" s="94" customFormat="1" x14ac:dyDescent="0.35">
      <c r="C86" s="183"/>
    </row>
    <row r="87" spans="3:3" s="94" customFormat="1" x14ac:dyDescent="0.35">
      <c r="C87" s="183"/>
    </row>
    <row r="88" spans="3:3" s="94" customFormat="1" x14ac:dyDescent="0.35">
      <c r="C88" s="183"/>
    </row>
    <row r="89" spans="3:3" s="94" customFormat="1" x14ac:dyDescent="0.35">
      <c r="C89" s="183"/>
    </row>
    <row r="90" spans="3:3" s="94" customFormat="1" x14ac:dyDescent="0.35">
      <c r="C90" s="183"/>
    </row>
    <row r="91" spans="3:3" s="94" customFormat="1" x14ac:dyDescent="0.35">
      <c r="C91" s="183"/>
    </row>
    <row r="92" spans="3:3" s="94" customFormat="1" x14ac:dyDescent="0.35">
      <c r="C92" s="183"/>
    </row>
    <row r="93" spans="3:3" s="94" customFormat="1" x14ac:dyDescent="0.35">
      <c r="C93" s="183"/>
    </row>
    <row r="94" spans="3:3" s="94" customFormat="1" x14ac:dyDescent="0.35">
      <c r="C94" s="183"/>
    </row>
    <row r="95" spans="3:3" s="94" customFormat="1" x14ac:dyDescent="0.35">
      <c r="C95" s="183"/>
    </row>
    <row r="96" spans="3:3" s="94" customFormat="1" x14ac:dyDescent="0.35">
      <c r="C96" s="183"/>
    </row>
    <row r="97" spans="3:3" s="94" customFormat="1" x14ac:dyDescent="0.35">
      <c r="C97" s="183"/>
    </row>
    <row r="98" spans="3:3" s="94" customFormat="1" x14ac:dyDescent="0.35">
      <c r="C98" s="183"/>
    </row>
    <row r="99" spans="3:3" s="94" customFormat="1" x14ac:dyDescent="0.35">
      <c r="C99" s="183"/>
    </row>
    <row r="100" spans="3:3" s="94" customFormat="1" x14ac:dyDescent="0.35">
      <c r="C100" s="183"/>
    </row>
    <row r="101" spans="3:3" s="94" customFormat="1" x14ac:dyDescent="0.35">
      <c r="C101" s="183"/>
    </row>
    <row r="102" spans="3:3" s="94" customFormat="1" x14ac:dyDescent="0.35">
      <c r="C102" s="183"/>
    </row>
    <row r="103" spans="3:3" s="94" customFormat="1" x14ac:dyDescent="0.35">
      <c r="C103" s="183"/>
    </row>
    <row r="104" spans="3:3" s="94" customFormat="1" x14ac:dyDescent="0.35">
      <c r="C104" s="183"/>
    </row>
    <row r="105" spans="3:3" s="94" customFormat="1" x14ac:dyDescent="0.35">
      <c r="C105" s="183"/>
    </row>
    <row r="106" spans="3:3" s="94" customFormat="1" x14ac:dyDescent="0.35">
      <c r="C106" s="183"/>
    </row>
    <row r="107" spans="3:3" s="94" customFormat="1" x14ac:dyDescent="0.35">
      <c r="C107" s="183"/>
    </row>
    <row r="108" spans="3:3" s="94" customFormat="1" x14ac:dyDescent="0.35">
      <c r="C108" s="183"/>
    </row>
    <row r="109" spans="3:3" s="94" customFormat="1" x14ac:dyDescent="0.35">
      <c r="C109" s="183"/>
    </row>
    <row r="110" spans="3:3" s="94" customFormat="1" x14ac:dyDescent="0.35">
      <c r="C110" s="183"/>
    </row>
    <row r="111" spans="3:3" s="94" customFormat="1" x14ac:dyDescent="0.35">
      <c r="C111" s="183"/>
    </row>
    <row r="112" spans="3:3" s="94" customFormat="1" x14ac:dyDescent="0.35">
      <c r="C112" s="183"/>
    </row>
    <row r="113" spans="3:3" s="94" customFormat="1" x14ac:dyDescent="0.35">
      <c r="C113" s="183"/>
    </row>
    <row r="114" spans="3:3" s="94" customFormat="1" x14ac:dyDescent="0.35">
      <c r="C114" s="183"/>
    </row>
    <row r="115" spans="3:3" s="94" customFormat="1" x14ac:dyDescent="0.35">
      <c r="C115" s="183"/>
    </row>
    <row r="116" spans="3:3" s="94" customFormat="1" x14ac:dyDescent="0.35">
      <c r="C116" s="183"/>
    </row>
    <row r="117" spans="3:3" s="94" customFormat="1" x14ac:dyDescent="0.35">
      <c r="C117" s="183"/>
    </row>
    <row r="118" spans="3:3" s="94" customFormat="1" x14ac:dyDescent="0.35">
      <c r="C118" s="183"/>
    </row>
    <row r="119" spans="3:3" s="94" customFormat="1" x14ac:dyDescent="0.35">
      <c r="C119" s="183"/>
    </row>
    <row r="120" spans="3:3" s="94" customFormat="1" x14ac:dyDescent="0.35">
      <c r="C120" s="183"/>
    </row>
    <row r="121" spans="3:3" s="94" customFormat="1" x14ac:dyDescent="0.35">
      <c r="C121" s="183"/>
    </row>
    <row r="122" spans="3:3" s="94" customFormat="1" x14ac:dyDescent="0.35">
      <c r="C122" s="183"/>
    </row>
    <row r="123" spans="3:3" s="94" customFormat="1" x14ac:dyDescent="0.35">
      <c r="C123" s="183"/>
    </row>
    <row r="124" spans="3:3" s="94" customFormat="1" x14ac:dyDescent="0.35">
      <c r="C124" s="183"/>
    </row>
    <row r="125" spans="3:3" s="94" customFormat="1" x14ac:dyDescent="0.35">
      <c r="C125" s="183"/>
    </row>
    <row r="126" spans="3:3" s="94" customFormat="1" x14ac:dyDescent="0.35">
      <c r="C126" s="183"/>
    </row>
    <row r="127" spans="3:3" s="94" customFormat="1" x14ac:dyDescent="0.35">
      <c r="C127" s="183"/>
    </row>
    <row r="128" spans="3:3" s="94" customFormat="1" x14ac:dyDescent="0.35">
      <c r="C128" s="183"/>
    </row>
    <row r="129" spans="3:3" s="94" customFormat="1" x14ac:dyDescent="0.35">
      <c r="C129" s="183"/>
    </row>
    <row r="130" spans="3:3" s="94" customFormat="1" x14ac:dyDescent="0.35">
      <c r="C130" s="183"/>
    </row>
    <row r="131" spans="3:3" s="94" customFormat="1" x14ac:dyDescent="0.35">
      <c r="C131" s="183"/>
    </row>
    <row r="132" spans="3:3" s="94" customFormat="1" x14ac:dyDescent="0.35">
      <c r="C132" s="183"/>
    </row>
    <row r="133" spans="3:3" s="94" customFormat="1" x14ac:dyDescent="0.35">
      <c r="C133" s="183"/>
    </row>
    <row r="134" spans="3:3" s="94" customFormat="1" x14ac:dyDescent="0.35">
      <c r="C134" s="183"/>
    </row>
    <row r="135" spans="3:3" s="94" customFormat="1" x14ac:dyDescent="0.35">
      <c r="C135" s="183"/>
    </row>
    <row r="136" spans="3:3" s="94" customFormat="1" x14ac:dyDescent="0.35">
      <c r="C136" s="183"/>
    </row>
    <row r="137" spans="3:3" s="94" customFormat="1" x14ac:dyDescent="0.35">
      <c r="C137" s="183"/>
    </row>
    <row r="138" spans="3:3" s="94" customFormat="1" x14ac:dyDescent="0.35">
      <c r="C138" s="183"/>
    </row>
    <row r="139" spans="3:3" s="94" customFormat="1" x14ac:dyDescent="0.35">
      <c r="C139" s="183"/>
    </row>
    <row r="140" spans="3:3" s="94" customFormat="1" x14ac:dyDescent="0.35">
      <c r="C140" s="183"/>
    </row>
    <row r="141" spans="3:3" s="94" customFormat="1" x14ac:dyDescent="0.35">
      <c r="C141" s="183"/>
    </row>
    <row r="142" spans="3:3" s="94" customFormat="1" x14ac:dyDescent="0.35">
      <c r="C142" s="183"/>
    </row>
    <row r="143" spans="3:3" s="94" customFormat="1" x14ac:dyDescent="0.35">
      <c r="C143" s="183"/>
    </row>
    <row r="144" spans="3:3" s="94" customFormat="1" x14ac:dyDescent="0.35">
      <c r="C144" s="183"/>
    </row>
    <row r="145" spans="3:3" s="94" customFormat="1" x14ac:dyDescent="0.35">
      <c r="C145" s="183"/>
    </row>
    <row r="146" spans="3:3" s="94" customFormat="1" x14ac:dyDescent="0.35">
      <c r="C146" s="183"/>
    </row>
    <row r="147" spans="3:3" s="94" customFormat="1" x14ac:dyDescent="0.35">
      <c r="C147" s="183"/>
    </row>
    <row r="148" spans="3:3" s="94" customFormat="1" x14ac:dyDescent="0.35">
      <c r="C148" s="183"/>
    </row>
    <row r="149" spans="3:3" s="94" customFormat="1" x14ac:dyDescent="0.35">
      <c r="C149" s="183"/>
    </row>
    <row r="150" spans="3:3" s="94" customFormat="1" x14ac:dyDescent="0.35">
      <c r="C150" s="183"/>
    </row>
    <row r="151" spans="3:3" s="94" customFormat="1" x14ac:dyDescent="0.35">
      <c r="C151" s="183"/>
    </row>
    <row r="152" spans="3:3" s="94" customFormat="1" x14ac:dyDescent="0.35">
      <c r="C152" s="183"/>
    </row>
    <row r="153" spans="3:3" s="94" customFormat="1" x14ac:dyDescent="0.35">
      <c r="C153" s="183"/>
    </row>
    <row r="154" spans="3:3" s="94" customFormat="1" x14ac:dyDescent="0.35">
      <c r="C154" s="183"/>
    </row>
    <row r="155" spans="3:3" s="94" customFormat="1" x14ac:dyDescent="0.35">
      <c r="C155" s="183"/>
    </row>
    <row r="156" spans="3:3" s="94" customFormat="1" x14ac:dyDescent="0.35">
      <c r="C156" s="183"/>
    </row>
    <row r="157" spans="3:3" s="94" customFormat="1" x14ac:dyDescent="0.35">
      <c r="C157" s="183"/>
    </row>
    <row r="158" spans="3:3" s="94" customFormat="1" x14ac:dyDescent="0.35">
      <c r="C158" s="183"/>
    </row>
    <row r="159" spans="3:3" s="94" customFormat="1" x14ac:dyDescent="0.35">
      <c r="C159" s="183"/>
    </row>
    <row r="160" spans="3:3" s="94" customFormat="1" x14ac:dyDescent="0.35">
      <c r="C160" s="183"/>
    </row>
    <row r="161" spans="3:3" s="94" customFormat="1" x14ac:dyDescent="0.35">
      <c r="C161" s="183"/>
    </row>
    <row r="162" spans="3:3" s="94" customFormat="1" x14ac:dyDescent="0.35">
      <c r="C162" s="183"/>
    </row>
    <row r="163" spans="3:3" s="94" customFormat="1" x14ac:dyDescent="0.35">
      <c r="C163" s="183"/>
    </row>
    <row r="164" spans="3:3" s="94" customFormat="1" x14ac:dyDescent="0.35">
      <c r="C164" s="183"/>
    </row>
    <row r="165" spans="3:3" s="94" customFormat="1" x14ac:dyDescent="0.35">
      <c r="C165" s="183"/>
    </row>
    <row r="166" spans="3:3" s="94" customFormat="1" x14ac:dyDescent="0.35">
      <c r="C166" s="183"/>
    </row>
    <row r="167" spans="3:3" s="94" customFormat="1" x14ac:dyDescent="0.35">
      <c r="C167" s="183"/>
    </row>
    <row r="168" spans="3:3" s="94" customFormat="1" x14ac:dyDescent="0.35">
      <c r="C168" s="183"/>
    </row>
    <row r="169" spans="3:3" s="94" customFormat="1" x14ac:dyDescent="0.35">
      <c r="C169" s="183"/>
    </row>
    <row r="170" spans="3:3" s="94" customFormat="1" x14ac:dyDescent="0.35">
      <c r="C170" s="183"/>
    </row>
    <row r="171" spans="3:3" s="94" customFormat="1" x14ac:dyDescent="0.35">
      <c r="C171" s="183"/>
    </row>
    <row r="172" spans="3:3" s="94" customFormat="1" x14ac:dyDescent="0.35">
      <c r="C172" s="183"/>
    </row>
    <row r="173" spans="3:3" s="94" customFormat="1" x14ac:dyDescent="0.35">
      <c r="C173" s="183"/>
    </row>
    <row r="174" spans="3:3" s="94" customFormat="1" x14ac:dyDescent="0.35">
      <c r="C174" s="183"/>
    </row>
    <row r="175" spans="3:3" s="94" customFormat="1" x14ac:dyDescent="0.35">
      <c r="C175" s="183"/>
    </row>
    <row r="176" spans="3:3" s="94" customFormat="1" x14ac:dyDescent="0.35">
      <c r="C176" s="183"/>
    </row>
    <row r="177" spans="3:3" s="94" customFormat="1" x14ac:dyDescent="0.35">
      <c r="C177" s="183"/>
    </row>
    <row r="178" spans="3:3" s="94" customFormat="1" x14ac:dyDescent="0.35">
      <c r="C178" s="183"/>
    </row>
    <row r="179" spans="3:3" s="94" customFormat="1" x14ac:dyDescent="0.35">
      <c r="C179" s="183"/>
    </row>
    <row r="180" spans="3:3" s="94" customFormat="1" x14ac:dyDescent="0.35">
      <c r="C180" s="183"/>
    </row>
    <row r="181" spans="3:3" s="94" customFormat="1" x14ac:dyDescent="0.35">
      <c r="C181" s="183"/>
    </row>
    <row r="182" spans="3:3" s="94" customFormat="1" x14ac:dyDescent="0.35">
      <c r="C182" s="183"/>
    </row>
    <row r="183" spans="3:3" s="94" customFormat="1" x14ac:dyDescent="0.35">
      <c r="C183" s="183"/>
    </row>
    <row r="184" spans="3:3" s="94" customFormat="1" x14ac:dyDescent="0.35">
      <c r="C184" s="183"/>
    </row>
    <row r="185" spans="3:3" s="94" customFormat="1" x14ac:dyDescent="0.35">
      <c r="C185" s="183"/>
    </row>
    <row r="186" spans="3:3" s="94" customFormat="1" x14ac:dyDescent="0.35">
      <c r="C186" s="183"/>
    </row>
    <row r="187" spans="3:3" s="94" customFormat="1" x14ac:dyDescent="0.35">
      <c r="C187" s="183"/>
    </row>
    <row r="188" spans="3:3" s="94" customFormat="1" x14ac:dyDescent="0.35">
      <c r="C188" s="183"/>
    </row>
    <row r="189" spans="3:3" s="94" customFormat="1" x14ac:dyDescent="0.35">
      <c r="C189" s="183"/>
    </row>
    <row r="190" spans="3:3" s="94" customFormat="1" x14ac:dyDescent="0.35">
      <c r="C190" s="183"/>
    </row>
    <row r="191" spans="3:3" s="94" customFormat="1" x14ac:dyDescent="0.35">
      <c r="C191" s="183"/>
    </row>
    <row r="192" spans="3:3" s="94" customFormat="1" x14ac:dyDescent="0.35">
      <c r="C192" s="183"/>
    </row>
    <row r="193" spans="3:3" s="94" customFormat="1" x14ac:dyDescent="0.35">
      <c r="C193" s="183"/>
    </row>
    <row r="194" spans="3:3" s="94" customFormat="1" x14ac:dyDescent="0.35">
      <c r="C194" s="183"/>
    </row>
    <row r="195" spans="3:3" s="94" customFormat="1" x14ac:dyDescent="0.35">
      <c r="C195" s="183"/>
    </row>
    <row r="196" spans="3:3" s="94" customFormat="1" x14ac:dyDescent="0.35">
      <c r="C196" s="183"/>
    </row>
    <row r="197" spans="3:3" s="94" customFormat="1" x14ac:dyDescent="0.35">
      <c r="C197" s="183"/>
    </row>
    <row r="198" spans="3:3" s="94" customFormat="1" x14ac:dyDescent="0.35">
      <c r="C198" s="183"/>
    </row>
    <row r="199" spans="3:3" s="94" customFormat="1" x14ac:dyDescent="0.35">
      <c r="C199" s="183"/>
    </row>
    <row r="200" spans="3:3" s="94" customFormat="1" x14ac:dyDescent="0.35">
      <c r="C200" s="183"/>
    </row>
    <row r="201" spans="3:3" s="94" customFormat="1" x14ac:dyDescent="0.35">
      <c r="C201" s="183"/>
    </row>
    <row r="202" spans="3:3" s="94" customFormat="1" x14ac:dyDescent="0.35">
      <c r="C202" s="183"/>
    </row>
    <row r="203" spans="3:3" s="94" customFormat="1" x14ac:dyDescent="0.35">
      <c r="C203" s="183"/>
    </row>
    <row r="204" spans="3:3" s="94" customFormat="1" x14ac:dyDescent="0.35">
      <c r="C204" s="183"/>
    </row>
    <row r="205" spans="3:3" s="94" customFormat="1" x14ac:dyDescent="0.35">
      <c r="C205" s="183"/>
    </row>
    <row r="206" spans="3:3" s="94" customFormat="1" x14ac:dyDescent="0.35">
      <c r="C206" s="183"/>
    </row>
    <row r="207" spans="3:3" s="94" customFormat="1" x14ac:dyDescent="0.35">
      <c r="C207" s="183"/>
    </row>
    <row r="208" spans="3:3" s="94" customFormat="1" x14ac:dyDescent="0.35">
      <c r="C208" s="183"/>
    </row>
    <row r="209" spans="3:3" s="94" customFormat="1" x14ac:dyDescent="0.35">
      <c r="C209" s="183"/>
    </row>
    <row r="210" spans="3:3" s="94" customFormat="1" x14ac:dyDescent="0.35">
      <c r="C210" s="183"/>
    </row>
    <row r="211" spans="3:3" s="94" customFormat="1" x14ac:dyDescent="0.35">
      <c r="C211" s="183"/>
    </row>
    <row r="212" spans="3:3" s="94" customFormat="1" x14ac:dyDescent="0.35">
      <c r="C212" s="183"/>
    </row>
    <row r="213" spans="3:3" s="94" customFormat="1" x14ac:dyDescent="0.35">
      <c r="C213" s="183"/>
    </row>
    <row r="214" spans="3:3" s="94" customFormat="1" x14ac:dyDescent="0.35">
      <c r="C214" s="183"/>
    </row>
    <row r="215" spans="3:3" s="94" customFormat="1" x14ac:dyDescent="0.35">
      <c r="C215" s="183"/>
    </row>
    <row r="216" spans="3:3" s="94" customFormat="1" x14ac:dyDescent="0.35">
      <c r="C216" s="183"/>
    </row>
    <row r="217" spans="3:3" s="94" customFormat="1" x14ac:dyDescent="0.35">
      <c r="C217" s="183"/>
    </row>
    <row r="218" spans="3:3" s="94" customFormat="1" x14ac:dyDescent="0.35">
      <c r="C218" s="183"/>
    </row>
    <row r="219" spans="3:3" s="94" customFormat="1" x14ac:dyDescent="0.35">
      <c r="C219" s="183"/>
    </row>
    <row r="220" spans="3:3" s="94" customFormat="1" x14ac:dyDescent="0.35">
      <c r="C220" s="183"/>
    </row>
    <row r="221" spans="3:3" s="94" customFormat="1" x14ac:dyDescent="0.35">
      <c r="C221" s="183"/>
    </row>
    <row r="222" spans="3:3" s="94" customFormat="1" x14ac:dyDescent="0.35">
      <c r="C222" s="183"/>
    </row>
    <row r="223" spans="3:3" s="94" customFormat="1" x14ac:dyDescent="0.35">
      <c r="C223" s="183"/>
    </row>
    <row r="224" spans="3:3" s="94" customFormat="1" x14ac:dyDescent="0.35">
      <c r="C224" s="183"/>
    </row>
    <row r="225" spans="3:3" s="94" customFormat="1" x14ac:dyDescent="0.35">
      <c r="C225" s="183"/>
    </row>
    <row r="226" spans="3:3" s="94" customFormat="1" x14ac:dyDescent="0.35">
      <c r="C226" s="183"/>
    </row>
    <row r="227" spans="3:3" s="94" customFormat="1" x14ac:dyDescent="0.35">
      <c r="C227" s="183"/>
    </row>
    <row r="228" spans="3:3" s="94" customFormat="1" x14ac:dyDescent="0.35">
      <c r="C228" s="183"/>
    </row>
    <row r="229" spans="3:3" s="94" customFormat="1" x14ac:dyDescent="0.35">
      <c r="C229" s="183"/>
    </row>
    <row r="230" spans="3:3" s="94" customFormat="1" x14ac:dyDescent="0.35">
      <c r="C230" s="183"/>
    </row>
    <row r="231" spans="3:3" s="94" customFormat="1" x14ac:dyDescent="0.35">
      <c r="C231" s="183"/>
    </row>
    <row r="232" spans="3:3" s="94" customFormat="1" x14ac:dyDescent="0.35">
      <c r="C232" s="183"/>
    </row>
    <row r="233" spans="3:3" s="94" customFormat="1" x14ac:dyDescent="0.35">
      <c r="C233" s="183"/>
    </row>
    <row r="234" spans="3:3" s="94" customFormat="1" x14ac:dyDescent="0.35">
      <c r="C234" s="183"/>
    </row>
    <row r="235" spans="3:3" s="94" customFormat="1" x14ac:dyDescent="0.35">
      <c r="C235" s="183"/>
    </row>
    <row r="236" spans="3:3" s="94" customFormat="1" x14ac:dyDescent="0.35">
      <c r="C236" s="183"/>
    </row>
    <row r="237" spans="3:3" s="94" customFormat="1" x14ac:dyDescent="0.35">
      <c r="C237" s="183"/>
    </row>
    <row r="238" spans="3:3" s="94" customFormat="1" x14ac:dyDescent="0.35">
      <c r="C238" s="183"/>
    </row>
    <row r="239" spans="3:3" s="94" customFormat="1" x14ac:dyDescent="0.35">
      <c r="C239" s="183"/>
    </row>
    <row r="240" spans="3:3" s="94" customFormat="1" x14ac:dyDescent="0.35">
      <c r="C240" s="183"/>
    </row>
    <row r="241" spans="3:3" s="94" customFormat="1" x14ac:dyDescent="0.35">
      <c r="C241" s="183"/>
    </row>
    <row r="242" spans="3:3" s="94" customFormat="1" x14ac:dyDescent="0.35">
      <c r="C242" s="183"/>
    </row>
    <row r="243" spans="3:3" s="94" customFormat="1" x14ac:dyDescent="0.35">
      <c r="C243" s="183"/>
    </row>
    <row r="244" spans="3:3" s="94" customFormat="1" x14ac:dyDescent="0.35">
      <c r="C244" s="183"/>
    </row>
    <row r="245" spans="3:3" s="94" customFormat="1" x14ac:dyDescent="0.35">
      <c r="C245" s="183"/>
    </row>
    <row r="246" spans="3:3" s="94" customFormat="1" x14ac:dyDescent="0.35">
      <c r="C246" s="183"/>
    </row>
    <row r="247" spans="3:3" s="94" customFormat="1" x14ac:dyDescent="0.35">
      <c r="C247" s="183"/>
    </row>
    <row r="248" spans="3:3" s="94" customFormat="1" x14ac:dyDescent="0.35">
      <c r="C248" s="183"/>
    </row>
    <row r="249" spans="3:3" s="94" customFormat="1" x14ac:dyDescent="0.35">
      <c r="C249" s="183"/>
    </row>
    <row r="250" spans="3:3" s="94" customFormat="1" x14ac:dyDescent="0.35">
      <c r="C250" s="183"/>
    </row>
    <row r="251" spans="3:3" s="94" customFormat="1" x14ac:dyDescent="0.35">
      <c r="C251" s="183"/>
    </row>
    <row r="252" spans="3:3" s="94" customFormat="1" x14ac:dyDescent="0.35">
      <c r="C252" s="183"/>
    </row>
    <row r="253" spans="3:3" s="94" customFormat="1" x14ac:dyDescent="0.35">
      <c r="C253" s="183"/>
    </row>
    <row r="254" spans="3:3" s="94" customFormat="1" x14ac:dyDescent="0.35">
      <c r="C254" s="183"/>
    </row>
    <row r="255" spans="3:3" s="94" customFormat="1" x14ac:dyDescent="0.35">
      <c r="C255" s="183"/>
    </row>
    <row r="256" spans="3:3" s="94" customFormat="1" x14ac:dyDescent="0.35">
      <c r="C256" s="183"/>
    </row>
    <row r="257" spans="3:3" s="94" customFormat="1" x14ac:dyDescent="0.35">
      <c r="C257" s="183"/>
    </row>
    <row r="258" spans="3:3" s="94" customFormat="1" x14ac:dyDescent="0.35">
      <c r="C258" s="183"/>
    </row>
    <row r="259" spans="3:3" s="94" customFormat="1" x14ac:dyDescent="0.35">
      <c r="C259" s="183"/>
    </row>
    <row r="260" spans="3:3" s="94" customFormat="1" x14ac:dyDescent="0.35">
      <c r="C260" s="183"/>
    </row>
    <row r="261" spans="3:3" s="94" customFormat="1" x14ac:dyDescent="0.35">
      <c r="C261" s="183"/>
    </row>
    <row r="262" spans="3:3" s="94" customFormat="1" x14ac:dyDescent="0.35">
      <c r="C262" s="183"/>
    </row>
    <row r="263" spans="3:3" s="94" customFormat="1" x14ac:dyDescent="0.35">
      <c r="C263" s="183"/>
    </row>
    <row r="264" spans="3:3" s="94" customFormat="1" x14ac:dyDescent="0.35">
      <c r="C264" s="183"/>
    </row>
    <row r="265" spans="3:3" s="94" customFormat="1" x14ac:dyDescent="0.35">
      <c r="C265" s="183"/>
    </row>
    <row r="266" spans="3:3" s="94" customFormat="1" x14ac:dyDescent="0.35">
      <c r="C266" s="183"/>
    </row>
    <row r="267" spans="3:3" s="94" customFormat="1" x14ac:dyDescent="0.35">
      <c r="C267" s="183"/>
    </row>
    <row r="268" spans="3:3" s="94" customFormat="1" x14ac:dyDescent="0.35">
      <c r="C268" s="183"/>
    </row>
    <row r="269" spans="3:3" s="94" customFormat="1" x14ac:dyDescent="0.35">
      <c r="C269" s="183"/>
    </row>
    <row r="270" spans="3:3" s="94" customFormat="1" x14ac:dyDescent="0.35">
      <c r="C270" s="183"/>
    </row>
    <row r="271" spans="3:3" s="94" customFormat="1" x14ac:dyDescent="0.35">
      <c r="C271" s="183"/>
    </row>
    <row r="272" spans="3:3" s="94" customFormat="1" x14ac:dyDescent="0.35">
      <c r="C272" s="183"/>
    </row>
    <row r="273" spans="3:3" s="94" customFormat="1" x14ac:dyDescent="0.35">
      <c r="C273" s="183"/>
    </row>
    <row r="274" spans="3:3" s="94" customFormat="1" x14ac:dyDescent="0.35">
      <c r="C274" s="183"/>
    </row>
    <row r="275" spans="3:3" s="94" customFormat="1" x14ac:dyDescent="0.35">
      <c r="C275" s="183"/>
    </row>
    <row r="276" spans="3:3" s="94" customFormat="1" x14ac:dyDescent="0.35">
      <c r="C276" s="183"/>
    </row>
    <row r="277" spans="3:3" s="94" customFormat="1" x14ac:dyDescent="0.35">
      <c r="C277" s="183"/>
    </row>
    <row r="278" spans="3:3" s="94" customFormat="1" x14ac:dyDescent="0.35">
      <c r="C278" s="183"/>
    </row>
    <row r="279" spans="3:3" s="94" customFormat="1" x14ac:dyDescent="0.35">
      <c r="C279" s="183"/>
    </row>
    <row r="280" spans="3:3" s="94" customFormat="1" x14ac:dyDescent="0.35">
      <c r="C280" s="183"/>
    </row>
    <row r="281" spans="3:3" s="94" customFormat="1" x14ac:dyDescent="0.35">
      <c r="C281" s="183"/>
    </row>
    <row r="282" spans="3:3" s="94" customFormat="1" x14ac:dyDescent="0.35">
      <c r="C282" s="183"/>
    </row>
    <row r="283" spans="3:3" s="94" customFormat="1" x14ac:dyDescent="0.35">
      <c r="C283" s="183"/>
    </row>
    <row r="284" spans="3:3" s="94" customFormat="1" x14ac:dyDescent="0.35">
      <c r="C284" s="183"/>
    </row>
    <row r="285" spans="3:3" s="94" customFormat="1" x14ac:dyDescent="0.35">
      <c r="C285" s="183"/>
    </row>
    <row r="286" spans="3:3" s="94" customFormat="1" x14ac:dyDescent="0.35">
      <c r="C286" s="183"/>
    </row>
    <row r="287" spans="3:3" s="94" customFormat="1" x14ac:dyDescent="0.35">
      <c r="C287" s="183"/>
    </row>
    <row r="288" spans="3:3" s="94" customFormat="1" x14ac:dyDescent="0.35">
      <c r="C288" s="183"/>
    </row>
    <row r="289" spans="3:3" s="94" customFormat="1" x14ac:dyDescent="0.35">
      <c r="C289" s="183"/>
    </row>
    <row r="290" spans="3:3" s="94" customFormat="1" x14ac:dyDescent="0.35">
      <c r="C290" s="183"/>
    </row>
    <row r="291" spans="3:3" s="94" customFormat="1" x14ac:dyDescent="0.35">
      <c r="C291" s="183"/>
    </row>
    <row r="292" spans="3:3" s="94" customFormat="1" x14ac:dyDescent="0.35">
      <c r="C292" s="183"/>
    </row>
    <row r="293" spans="3:3" s="94" customFormat="1" x14ac:dyDescent="0.35">
      <c r="C293" s="183"/>
    </row>
    <row r="294" spans="3:3" s="94" customFormat="1" x14ac:dyDescent="0.35">
      <c r="C294" s="183"/>
    </row>
    <row r="295" spans="3:3" s="94" customFormat="1" x14ac:dyDescent="0.35">
      <c r="C295" s="183"/>
    </row>
    <row r="296" spans="3:3" s="94" customFormat="1" x14ac:dyDescent="0.35">
      <c r="C296" s="183"/>
    </row>
    <row r="297" spans="3:3" s="94" customFormat="1" x14ac:dyDescent="0.35">
      <c r="C297" s="183"/>
    </row>
    <row r="298" spans="3:3" s="94" customFormat="1" x14ac:dyDescent="0.35">
      <c r="C298" s="183"/>
    </row>
    <row r="299" spans="3:3" s="94" customFormat="1" x14ac:dyDescent="0.35">
      <c r="C299" s="183"/>
    </row>
    <row r="300" spans="3:3" s="94" customFormat="1" x14ac:dyDescent="0.35">
      <c r="C300" s="183"/>
    </row>
    <row r="301" spans="3:3" s="94" customFormat="1" x14ac:dyDescent="0.35">
      <c r="C301" s="183"/>
    </row>
    <row r="302" spans="3:3" s="94" customFormat="1" x14ac:dyDescent="0.35">
      <c r="C302" s="183"/>
    </row>
    <row r="303" spans="3:3" s="94" customFormat="1" x14ac:dyDescent="0.35">
      <c r="C303" s="183"/>
    </row>
    <row r="304" spans="3:3" s="94" customFormat="1" x14ac:dyDescent="0.35">
      <c r="C304" s="183"/>
    </row>
    <row r="305" spans="3:3" s="94" customFormat="1" x14ac:dyDescent="0.35">
      <c r="C305" s="183"/>
    </row>
    <row r="306" spans="3:3" s="94" customFormat="1" x14ac:dyDescent="0.35">
      <c r="C306" s="183"/>
    </row>
    <row r="307" spans="3:3" s="94" customFormat="1" x14ac:dyDescent="0.35">
      <c r="C307" s="183"/>
    </row>
    <row r="308" spans="3:3" s="94" customFormat="1" x14ac:dyDescent="0.35">
      <c r="C308" s="183"/>
    </row>
    <row r="309" spans="3:3" s="94" customFormat="1" x14ac:dyDescent="0.35">
      <c r="C309" s="183"/>
    </row>
    <row r="310" spans="3:3" s="94" customFormat="1" x14ac:dyDescent="0.35">
      <c r="C310" s="183"/>
    </row>
    <row r="311" spans="3:3" s="94" customFormat="1" x14ac:dyDescent="0.35">
      <c r="C311" s="183"/>
    </row>
    <row r="312" spans="3:3" s="94" customFormat="1" x14ac:dyDescent="0.35">
      <c r="C312" s="183"/>
    </row>
    <row r="313" spans="3:3" s="94" customFormat="1" x14ac:dyDescent="0.35">
      <c r="C313" s="183"/>
    </row>
    <row r="314" spans="3:3" s="94" customFormat="1" x14ac:dyDescent="0.35">
      <c r="C314" s="183"/>
    </row>
    <row r="315" spans="3:3" s="94" customFormat="1" x14ac:dyDescent="0.35">
      <c r="C315" s="183"/>
    </row>
    <row r="316" spans="3:3" s="94" customFormat="1" x14ac:dyDescent="0.35">
      <c r="C316" s="183"/>
    </row>
    <row r="317" spans="3:3" s="94" customFormat="1" x14ac:dyDescent="0.35">
      <c r="C317" s="183"/>
    </row>
    <row r="318" spans="3:3" s="94" customFormat="1" x14ac:dyDescent="0.35">
      <c r="C318" s="183"/>
    </row>
    <row r="319" spans="3:3" s="94" customFormat="1" x14ac:dyDescent="0.35">
      <c r="C319" s="183"/>
    </row>
    <row r="320" spans="3:3" s="94" customFormat="1" x14ac:dyDescent="0.35">
      <c r="C320" s="183"/>
    </row>
    <row r="321" spans="3:3" s="94" customFormat="1" x14ac:dyDescent="0.35">
      <c r="C321" s="183"/>
    </row>
    <row r="322" spans="3:3" s="94" customFormat="1" x14ac:dyDescent="0.35">
      <c r="C322" s="183"/>
    </row>
    <row r="323" spans="3:3" s="94" customFormat="1" x14ac:dyDescent="0.35">
      <c r="C323" s="183"/>
    </row>
    <row r="324" spans="3:3" s="94" customFormat="1" x14ac:dyDescent="0.35">
      <c r="C324" s="183"/>
    </row>
    <row r="325" spans="3:3" s="94" customFormat="1" x14ac:dyDescent="0.35">
      <c r="C325" s="183"/>
    </row>
    <row r="326" spans="3:3" s="94" customFormat="1" x14ac:dyDescent="0.35">
      <c r="C326" s="183"/>
    </row>
    <row r="327" spans="3:3" s="94" customFormat="1" x14ac:dyDescent="0.35">
      <c r="C327" s="183"/>
    </row>
    <row r="328" spans="3:3" s="94" customFormat="1" x14ac:dyDescent="0.35">
      <c r="C328" s="183"/>
    </row>
    <row r="329" spans="3:3" s="94" customFormat="1" x14ac:dyDescent="0.35">
      <c r="C329" s="183"/>
    </row>
    <row r="330" spans="3:3" s="94" customFormat="1" x14ac:dyDescent="0.35">
      <c r="C330" s="183"/>
    </row>
    <row r="331" spans="3:3" s="94" customFormat="1" x14ac:dyDescent="0.35">
      <c r="C331" s="183"/>
    </row>
    <row r="332" spans="3:3" s="94" customFormat="1" x14ac:dyDescent="0.35">
      <c r="C332" s="183"/>
    </row>
    <row r="333" spans="3:3" s="94" customFormat="1" x14ac:dyDescent="0.35">
      <c r="C333" s="183"/>
    </row>
    <row r="334" spans="3:3" s="94" customFormat="1" x14ac:dyDescent="0.35">
      <c r="C334" s="183"/>
    </row>
    <row r="335" spans="3:3" s="94" customFormat="1" x14ac:dyDescent="0.35">
      <c r="C335" s="183"/>
    </row>
    <row r="336" spans="3:3" s="94" customFormat="1" x14ac:dyDescent="0.35">
      <c r="C336" s="183"/>
    </row>
    <row r="337" spans="3:3" s="94" customFormat="1" x14ac:dyDescent="0.35">
      <c r="C337" s="183"/>
    </row>
    <row r="338" spans="3:3" s="94" customFormat="1" x14ac:dyDescent="0.35">
      <c r="C338" s="183"/>
    </row>
    <row r="339" spans="3:3" s="94" customFormat="1" x14ac:dyDescent="0.35">
      <c r="C339" s="183"/>
    </row>
    <row r="340" spans="3:3" s="94" customFormat="1" x14ac:dyDescent="0.35">
      <c r="C340" s="183"/>
    </row>
    <row r="341" spans="3:3" s="94" customFormat="1" x14ac:dyDescent="0.35">
      <c r="C341" s="183"/>
    </row>
    <row r="342" spans="3:3" s="94" customFormat="1" x14ac:dyDescent="0.35">
      <c r="C342" s="183"/>
    </row>
    <row r="343" spans="3:3" s="94" customFormat="1" x14ac:dyDescent="0.35">
      <c r="C343" s="183"/>
    </row>
    <row r="344" spans="3:3" s="94" customFormat="1" x14ac:dyDescent="0.35">
      <c r="C344" s="183"/>
    </row>
    <row r="345" spans="3:3" s="94" customFormat="1" x14ac:dyDescent="0.35">
      <c r="C345" s="183"/>
    </row>
    <row r="346" spans="3:3" s="94" customFormat="1" x14ac:dyDescent="0.35">
      <c r="C346" s="183"/>
    </row>
    <row r="347" spans="3:3" s="94" customFormat="1" x14ac:dyDescent="0.35">
      <c r="C347" s="183"/>
    </row>
    <row r="348" spans="3:3" s="94" customFormat="1" x14ac:dyDescent="0.35">
      <c r="C348" s="183"/>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D527"/>
  <sheetViews>
    <sheetView zoomScale="85" zoomScaleNormal="85" workbookViewId="0">
      <selection sqref="A1:D1048576"/>
    </sheetView>
  </sheetViews>
  <sheetFormatPr defaultColWidth="9.26953125" defaultRowHeight="14.5" x14ac:dyDescent="0.35"/>
  <cols>
    <col min="1" max="1" width="9.453125" style="33" customWidth="1"/>
    <col min="2" max="2" width="71.453125" style="33" customWidth="1"/>
    <col min="3" max="3" width="9.1796875" style="33"/>
    <col min="4" max="4" width="10" style="33" customWidth="1"/>
    <col min="5" max="16384" width="9.26953125" style="88"/>
  </cols>
  <sheetData>
    <row r="1" spans="1:4" ht="29" x14ac:dyDescent="0.35">
      <c r="A1" s="239" t="s">
        <v>1250</v>
      </c>
      <c r="B1" s="239" t="s">
        <v>113</v>
      </c>
      <c r="C1" s="239" t="s">
        <v>61</v>
      </c>
      <c r="D1" s="240">
        <v>44469</v>
      </c>
    </row>
    <row r="2" spans="1:4" ht="15.5" x14ac:dyDescent="0.35">
      <c r="A2" s="241" t="s">
        <v>1251</v>
      </c>
      <c r="B2" s="241" t="s">
        <v>1252</v>
      </c>
      <c r="C2" s="242">
        <v>6</v>
      </c>
    </row>
    <row r="3" spans="1:4" ht="15.5" x14ac:dyDescent="0.35">
      <c r="A3" s="241" t="s">
        <v>823</v>
      </c>
      <c r="B3" s="241" t="s">
        <v>1253</v>
      </c>
      <c r="C3" s="242">
        <v>4</v>
      </c>
    </row>
    <row r="4" spans="1:4" ht="15.5" x14ac:dyDescent="0.35">
      <c r="A4" s="241" t="s">
        <v>1254</v>
      </c>
      <c r="B4" s="241" t="s">
        <v>1255</v>
      </c>
      <c r="C4" s="242">
        <v>1</v>
      </c>
    </row>
    <row r="5" spans="1:4" ht="15.5" x14ac:dyDescent="0.35">
      <c r="A5" s="241" t="s">
        <v>1256</v>
      </c>
      <c r="B5" s="241" t="s">
        <v>1257</v>
      </c>
      <c r="C5" s="242">
        <v>2</v>
      </c>
    </row>
    <row r="6" spans="1:4" ht="15.5" x14ac:dyDescent="0.35">
      <c r="A6" s="241" t="s">
        <v>1258</v>
      </c>
      <c r="B6" s="241" t="s">
        <v>1259</v>
      </c>
      <c r="C6" s="242">
        <v>2</v>
      </c>
    </row>
    <row r="7" spans="1:4" ht="15.5" x14ac:dyDescent="0.35">
      <c r="A7" s="241" t="s">
        <v>1260</v>
      </c>
      <c r="B7" s="241" t="s">
        <v>1261</v>
      </c>
      <c r="C7" s="242">
        <v>4</v>
      </c>
    </row>
    <row r="8" spans="1:4" ht="15.5" x14ac:dyDescent="0.35">
      <c r="A8" s="241" t="s">
        <v>152</v>
      </c>
      <c r="B8" s="241" t="s">
        <v>1262</v>
      </c>
      <c r="C8" s="242">
        <v>2</v>
      </c>
    </row>
    <row r="9" spans="1:4" ht="15.5" x14ac:dyDescent="0.35">
      <c r="A9" s="241" t="s">
        <v>1263</v>
      </c>
      <c r="B9" s="241" t="s">
        <v>1264</v>
      </c>
      <c r="C9" s="242">
        <v>5</v>
      </c>
    </row>
    <row r="10" spans="1:4" ht="15.5" x14ac:dyDescent="0.35">
      <c r="A10" s="241" t="s">
        <v>1265</v>
      </c>
      <c r="B10" s="241" t="s">
        <v>1266</v>
      </c>
      <c r="C10" s="242">
        <v>5</v>
      </c>
    </row>
    <row r="11" spans="1:4" ht="15.5" x14ac:dyDescent="0.35">
      <c r="A11" s="241" t="s">
        <v>1267</v>
      </c>
      <c r="B11" s="241" t="s">
        <v>1268</v>
      </c>
      <c r="C11" s="242">
        <v>5</v>
      </c>
    </row>
    <row r="12" spans="1:4" ht="15.5" x14ac:dyDescent="0.35">
      <c r="A12" s="241" t="s">
        <v>1269</v>
      </c>
      <c r="B12" s="241" t="s">
        <v>1270</v>
      </c>
      <c r="C12" s="242">
        <v>2</v>
      </c>
    </row>
    <row r="13" spans="1:4" ht="15.5" x14ac:dyDescent="0.35">
      <c r="A13" s="241" t="s">
        <v>450</v>
      </c>
      <c r="B13" s="241" t="s">
        <v>1271</v>
      </c>
      <c r="C13" s="242">
        <v>5</v>
      </c>
    </row>
    <row r="14" spans="1:4" ht="15.5" x14ac:dyDescent="0.35">
      <c r="A14" s="241" t="s">
        <v>1272</v>
      </c>
      <c r="B14" s="241" t="s">
        <v>1273</v>
      </c>
      <c r="C14" s="242">
        <v>4</v>
      </c>
    </row>
    <row r="15" spans="1:4" ht="15.5" x14ac:dyDescent="0.35">
      <c r="A15" s="241" t="s">
        <v>767</v>
      </c>
      <c r="B15" s="241" t="s">
        <v>1274</v>
      </c>
      <c r="C15" s="242">
        <v>4</v>
      </c>
    </row>
    <row r="16" spans="1:4" ht="15.5" x14ac:dyDescent="0.35">
      <c r="A16" s="241" t="s">
        <v>601</v>
      </c>
      <c r="B16" s="241" t="s">
        <v>1275</v>
      </c>
      <c r="C16" s="242">
        <v>1</v>
      </c>
    </row>
    <row r="17" spans="1:3" ht="15.5" x14ac:dyDescent="0.35">
      <c r="A17" s="241" t="s">
        <v>387</v>
      </c>
      <c r="B17" s="241" t="s">
        <v>1276</v>
      </c>
      <c r="C17" s="242">
        <v>5</v>
      </c>
    </row>
    <row r="18" spans="1:3" ht="15.5" x14ac:dyDescent="0.35">
      <c r="A18" s="241" t="s">
        <v>1277</v>
      </c>
      <c r="B18" s="241" t="s">
        <v>1278</v>
      </c>
      <c r="C18" s="242">
        <v>8</v>
      </c>
    </row>
    <row r="19" spans="1:3" ht="15.5" x14ac:dyDescent="0.35">
      <c r="A19" s="241" t="s">
        <v>1279</v>
      </c>
      <c r="B19" s="241" t="s">
        <v>1280</v>
      </c>
      <c r="C19" s="242">
        <v>1</v>
      </c>
    </row>
    <row r="20" spans="1:3" ht="15.5" x14ac:dyDescent="0.35">
      <c r="A20" s="241" t="s">
        <v>1281</v>
      </c>
      <c r="B20" s="241" t="s">
        <v>1282</v>
      </c>
      <c r="C20" s="242">
        <v>8</v>
      </c>
    </row>
    <row r="21" spans="1:3" ht="15.5" x14ac:dyDescent="0.35">
      <c r="A21" s="241" t="s">
        <v>1283</v>
      </c>
      <c r="B21" s="241" t="s">
        <v>1284</v>
      </c>
      <c r="C21" s="242">
        <v>6</v>
      </c>
    </row>
    <row r="22" spans="1:3" ht="15.5" x14ac:dyDescent="0.35">
      <c r="A22" s="241" t="s">
        <v>1172</v>
      </c>
      <c r="B22" s="241" t="s">
        <v>1285</v>
      </c>
      <c r="C22" s="242">
        <v>7</v>
      </c>
    </row>
    <row r="23" spans="1:3" ht="15.5" x14ac:dyDescent="0.35">
      <c r="A23" s="241" t="s">
        <v>1286</v>
      </c>
      <c r="B23" s="241" t="s">
        <v>1287</v>
      </c>
      <c r="C23" s="242">
        <v>7</v>
      </c>
    </row>
    <row r="24" spans="1:3" ht="15.5" x14ac:dyDescent="0.35">
      <c r="A24" s="241" t="s">
        <v>1288</v>
      </c>
      <c r="B24" s="241" t="s">
        <v>1289</v>
      </c>
      <c r="C24" s="242">
        <v>7</v>
      </c>
    </row>
    <row r="25" spans="1:3" ht="15.5" x14ac:dyDescent="0.35">
      <c r="A25" s="241" t="s">
        <v>1290</v>
      </c>
      <c r="B25" s="241" t="s">
        <v>1291</v>
      </c>
      <c r="C25" s="242">
        <v>5</v>
      </c>
    </row>
    <row r="26" spans="1:3" ht="15.5" x14ac:dyDescent="0.35">
      <c r="A26" s="241" t="s">
        <v>1292</v>
      </c>
      <c r="B26" s="241" t="s">
        <v>1293</v>
      </c>
      <c r="C26" s="242">
        <v>5</v>
      </c>
    </row>
    <row r="27" spans="1:3" ht="15.5" x14ac:dyDescent="0.35">
      <c r="A27" s="241" t="s">
        <v>1294</v>
      </c>
      <c r="B27" s="241" t="s">
        <v>1295</v>
      </c>
      <c r="C27" s="242">
        <v>5</v>
      </c>
    </row>
    <row r="28" spans="1:3" ht="15.5" x14ac:dyDescent="0.35">
      <c r="A28" s="241" t="s">
        <v>1296</v>
      </c>
      <c r="B28" s="241" t="s">
        <v>1297</v>
      </c>
      <c r="C28" s="242">
        <v>6</v>
      </c>
    </row>
    <row r="29" spans="1:3" ht="15.5" x14ac:dyDescent="0.35">
      <c r="A29" s="241" t="s">
        <v>614</v>
      </c>
      <c r="B29" s="241" t="s">
        <v>1298</v>
      </c>
      <c r="C29" s="242">
        <v>6</v>
      </c>
    </row>
    <row r="30" spans="1:3" ht="15.5" x14ac:dyDescent="0.35">
      <c r="A30" s="241" t="s">
        <v>1299</v>
      </c>
      <c r="B30" s="241" t="s">
        <v>1300</v>
      </c>
      <c r="C30" s="242">
        <v>4</v>
      </c>
    </row>
    <row r="31" spans="1:3" ht="15.5" x14ac:dyDescent="0.35">
      <c r="A31" s="241" t="s">
        <v>1301</v>
      </c>
      <c r="B31" s="241" t="s">
        <v>1302</v>
      </c>
      <c r="C31" s="242">
        <v>7</v>
      </c>
    </row>
    <row r="32" spans="1:3" ht="15.5" x14ac:dyDescent="0.35">
      <c r="A32" s="241" t="s">
        <v>1303</v>
      </c>
      <c r="B32" s="241" t="s">
        <v>1304</v>
      </c>
      <c r="C32" s="242">
        <v>5</v>
      </c>
    </row>
    <row r="33" spans="1:3" ht="15.5" x14ac:dyDescent="0.35">
      <c r="A33" s="241" t="s">
        <v>1305</v>
      </c>
      <c r="B33" s="241" t="s">
        <v>1306</v>
      </c>
      <c r="C33" s="242">
        <v>5</v>
      </c>
    </row>
    <row r="34" spans="1:3" ht="15.5" x14ac:dyDescent="0.35">
      <c r="A34" s="241" t="s">
        <v>1307</v>
      </c>
      <c r="B34" s="241" t="s">
        <v>1308</v>
      </c>
      <c r="C34" s="242">
        <v>8</v>
      </c>
    </row>
    <row r="35" spans="1:3" ht="15.5" x14ac:dyDescent="0.35">
      <c r="A35" s="241" t="s">
        <v>1309</v>
      </c>
      <c r="B35" s="241" t="s">
        <v>1310</v>
      </c>
      <c r="C35" s="242">
        <v>1</v>
      </c>
    </row>
    <row r="36" spans="1:3" ht="15.5" x14ac:dyDescent="0.35">
      <c r="A36" s="241" t="s">
        <v>1311</v>
      </c>
      <c r="B36" s="241" t="s">
        <v>1312</v>
      </c>
      <c r="C36" s="242">
        <v>5</v>
      </c>
    </row>
    <row r="37" spans="1:3" ht="15.5" x14ac:dyDescent="0.35">
      <c r="A37" s="241" t="s">
        <v>1313</v>
      </c>
      <c r="B37" s="241" t="s">
        <v>1314</v>
      </c>
      <c r="C37" s="242">
        <v>8</v>
      </c>
    </row>
    <row r="38" spans="1:3" ht="15.5" x14ac:dyDescent="0.35">
      <c r="A38" s="241" t="s">
        <v>1315</v>
      </c>
      <c r="B38" s="241" t="s">
        <v>1316</v>
      </c>
      <c r="C38" s="242">
        <v>5</v>
      </c>
    </row>
    <row r="39" spans="1:3" ht="15.5" x14ac:dyDescent="0.35">
      <c r="A39" s="241" t="s">
        <v>1317</v>
      </c>
      <c r="B39" s="241" t="s">
        <v>1318</v>
      </c>
      <c r="C39" s="242">
        <v>5</v>
      </c>
    </row>
    <row r="40" spans="1:3" ht="15.5" x14ac:dyDescent="0.35">
      <c r="A40" s="241" t="s">
        <v>1319</v>
      </c>
      <c r="B40" s="241" t="s">
        <v>1320</v>
      </c>
      <c r="C40" s="242">
        <v>2</v>
      </c>
    </row>
    <row r="41" spans="1:3" ht="15.5" x14ac:dyDescent="0.35">
      <c r="A41" s="241" t="s">
        <v>1321</v>
      </c>
      <c r="B41" s="241" t="s">
        <v>1322</v>
      </c>
      <c r="C41" s="242">
        <v>4</v>
      </c>
    </row>
    <row r="42" spans="1:3" ht="15.5" x14ac:dyDescent="0.35">
      <c r="A42" s="241" t="s">
        <v>1323</v>
      </c>
      <c r="B42" s="241" t="s">
        <v>1324</v>
      </c>
      <c r="C42" s="242">
        <v>5</v>
      </c>
    </row>
    <row r="43" spans="1:3" ht="15.5" x14ac:dyDescent="0.35">
      <c r="A43" s="241" t="s">
        <v>1325</v>
      </c>
      <c r="B43" s="241" t="s">
        <v>1326</v>
      </c>
      <c r="C43" s="242">
        <v>5</v>
      </c>
    </row>
    <row r="44" spans="1:3" ht="15.5" x14ac:dyDescent="0.35">
      <c r="A44" s="241" t="s">
        <v>1327</v>
      </c>
      <c r="B44" s="241" t="s">
        <v>1328</v>
      </c>
      <c r="C44" s="242">
        <v>6</v>
      </c>
    </row>
    <row r="45" spans="1:3" ht="15.5" x14ac:dyDescent="0.35">
      <c r="A45" s="241" t="s">
        <v>1329</v>
      </c>
      <c r="B45" s="241" t="s">
        <v>1330</v>
      </c>
      <c r="C45" s="242">
        <v>5</v>
      </c>
    </row>
    <row r="46" spans="1:3" ht="15.5" x14ac:dyDescent="0.35">
      <c r="A46" s="241" t="s">
        <v>1331</v>
      </c>
      <c r="B46" s="241" t="s">
        <v>1332</v>
      </c>
      <c r="C46" s="242">
        <v>4</v>
      </c>
    </row>
    <row r="47" spans="1:3" ht="15.5" x14ac:dyDescent="0.35">
      <c r="A47" s="241" t="s">
        <v>1333</v>
      </c>
      <c r="B47" s="241" t="s">
        <v>1334</v>
      </c>
      <c r="C47" s="242">
        <v>5</v>
      </c>
    </row>
    <row r="48" spans="1:3" ht="15.5" x14ac:dyDescent="0.35">
      <c r="A48" s="241" t="s">
        <v>1335</v>
      </c>
      <c r="B48" s="241" t="s">
        <v>1336</v>
      </c>
      <c r="C48" s="242">
        <v>6</v>
      </c>
    </row>
    <row r="49" spans="1:3" ht="15.5" x14ac:dyDescent="0.35">
      <c r="A49" s="241" t="s">
        <v>1337</v>
      </c>
      <c r="B49" s="241" t="s">
        <v>1338</v>
      </c>
      <c r="C49" s="242">
        <v>7</v>
      </c>
    </row>
    <row r="50" spans="1:3" ht="15.5" x14ac:dyDescent="0.35">
      <c r="A50" s="241" t="s">
        <v>1339</v>
      </c>
      <c r="B50" s="241" t="s">
        <v>1340</v>
      </c>
      <c r="C50" s="242">
        <v>3</v>
      </c>
    </row>
    <row r="51" spans="1:3" ht="15.5" x14ac:dyDescent="0.35">
      <c r="A51" s="241" t="s">
        <v>1341</v>
      </c>
      <c r="B51" s="241" t="s">
        <v>1342</v>
      </c>
      <c r="C51" s="242">
        <v>6</v>
      </c>
    </row>
    <row r="52" spans="1:3" ht="15.5" x14ac:dyDescent="0.35">
      <c r="A52" s="241" t="s">
        <v>1343</v>
      </c>
      <c r="B52" s="241" t="s">
        <v>1344</v>
      </c>
      <c r="C52" s="242">
        <v>4</v>
      </c>
    </row>
    <row r="53" spans="1:3" ht="15.5" x14ac:dyDescent="0.35">
      <c r="A53" s="241" t="s">
        <v>1345</v>
      </c>
      <c r="B53" s="241" t="s">
        <v>1346</v>
      </c>
      <c r="C53" s="242">
        <v>5</v>
      </c>
    </row>
    <row r="54" spans="1:3" ht="15.5" x14ac:dyDescent="0.35">
      <c r="A54" s="241" t="s">
        <v>1347</v>
      </c>
      <c r="B54" s="241" t="s">
        <v>1348</v>
      </c>
      <c r="C54" s="242">
        <v>2</v>
      </c>
    </row>
    <row r="55" spans="1:3" ht="15.5" x14ac:dyDescent="0.35">
      <c r="A55" s="241" t="s">
        <v>1349</v>
      </c>
      <c r="B55" s="241" t="s">
        <v>1350</v>
      </c>
      <c r="C55" s="242">
        <v>2</v>
      </c>
    </row>
    <row r="56" spans="1:3" ht="15.5" x14ac:dyDescent="0.35">
      <c r="A56" s="241" t="s">
        <v>1351</v>
      </c>
      <c r="B56" s="241" t="s">
        <v>1352</v>
      </c>
      <c r="C56" s="242">
        <v>5</v>
      </c>
    </row>
    <row r="57" spans="1:3" ht="15.5" x14ac:dyDescent="0.35">
      <c r="A57" s="241" t="s">
        <v>1353</v>
      </c>
      <c r="B57" s="241" t="s">
        <v>1354</v>
      </c>
      <c r="C57" s="242">
        <v>5</v>
      </c>
    </row>
    <row r="58" spans="1:3" ht="31" x14ac:dyDescent="0.35">
      <c r="A58" s="241" t="s">
        <v>1355</v>
      </c>
      <c r="B58" s="241" t="s">
        <v>1356</v>
      </c>
      <c r="C58" s="242">
        <v>5</v>
      </c>
    </row>
    <row r="59" spans="1:3" ht="15.5" x14ac:dyDescent="0.35">
      <c r="A59" s="241" t="s">
        <v>1357</v>
      </c>
      <c r="B59" s="241" t="s">
        <v>1358</v>
      </c>
      <c r="C59" s="242">
        <v>5</v>
      </c>
    </row>
    <row r="60" spans="1:3" ht="15.5" x14ac:dyDescent="0.35">
      <c r="A60" s="241" t="s">
        <v>1359</v>
      </c>
      <c r="B60" s="241" t="s">
        <v>1360</v>
      </c>
      <c r="C60" s="242">
        <v>3</v>
      </c>
    </row>
    <row r="61" spans="1:3" ht="15.5" x14ac:dyDescent="0.35">
      <c r="A61" s="241" t="s">
        <v>1361</v>
      </c>
      <c r="B61" s="241" t="s">
        <v>1362</v>
      </c>
      <c r="C61" s="242">
        <v>6</v>
      </c>
    </row>
    <row r="62" spans="1:3" ht="15.5" x14ac:dyDescent="0.35">
      <c r="A62" s="241" t="s">
        <v>1363</v>
      </c>
      <c r="B62" s="241" t="s">
        <v>1364</v>
      </c>
      <c r="C62" s="242">
        <v>3</v>
      </c>
    </row>
    <row r="63" spans="1:3" ht="15.5" x14ac:dyDescent="0.35">
      <c r="A63" s="241" t="s">
        <v>1365</v>
      </c>
      <c r="B63" s="241" t="s">
        <v>1366</v>
      </c>
      <c r="C63" s="242">
        <v>4</v>
      </c>
    </row>
    <row r="64" spans="1:3" ht="31" x14ac:dyDescent="0.35">
      <c r="A64" s="241" t="s">
        <v>1367</v>
      </c>
      <c r="B64" s="241" t="s">
        <v>1368</v>
      </c>
      <c r="C64" s="242">
        <v>3</v>
      </c>
    </row>
    <row r="65" spans="1:3" ht="15.5" x14ac:dyDescent="0.35">
      <c r="A65" s="241" t="s">
        <v>1369</v>
      </c>
      <c r="B65" s="241" t="s">
        <v>1370</v>
      </c>
      <c r="C65" s="242">
        <v>3</v>
      </c>
    </row>
    <row r="66" spans="1:3" ht="31" x14ac:dyDescent="0.35">
      <c r="A66" s="241" t="s">
        <v>1371</v>
      </c>
      <c r="B66" s="241" t="s">
        <v>1372</v>
      </c>
      <c r="C66" s="242">
        <v>6</v>
      </c>
    </row>
    <row r="67" spans="1:3" ht="15.5" x14ac:dyDescent="0.35">
      <c r="A67" s="241" t="s">
        <v>1373</v>
      </c>
      <c r="B67" s="241" t="s">
        <v>1374</v>
      </c>
      <c r="C67" s="242">
        <v>6</v>
      </c>
    </row>
    <row r="68" spans="1:3" ht="15.5" x14ac:dyDescent="0.35">
      <c r="A68" s="241" t="s">
        <v>1375</v>
      </c>
      <c r="B68" s="241" t="s">
        <v>1376</v>
      </c>
      <c r="C68" s="242">
        <v>5</v>
      </c>
    </row>
    <row r="69" spans="1:3" ht="15.5" x14ac:dyDescent="0.35">
      <c r="A69" s="241" t="s">
        <v>1377</v>
      </c>
      <c r="B69" s="241" t="s">
        <v>1378</v>
      </c>
      <c r="C69" s="242">
        <v>3</v>
      </c>
    </row>
    <row r="70" spans="1:3" ht="15.5" x14ac:dyDescent="0.35">
      <c r="A70" s="241" t="s">
        <v>1379</v>
      </c>
      <c r="B70" s="241" t="s">
        <v>1270</v>
      </c>
      <c r="C70" s="242">
        <v>2</v>
      </c>
    </row>
    <row r="71" spans="1:3" ht="15.5" x14ac:dyDescent="0.35">
      <c r="A71" s="241" t="s">
        <v>1380</v>
      </c>
      <c r="B71" s="241" t="s">
        <v>1381</v>
      </c>
      <c r="C71" s="242">
        <v>3</v>
      </c>
    </row>
    <row r="72" spans="1:3" ht="15.5" x14ac:dyDescent="0.35">
      <c r="A72" s="241" t="s">
        <v>1382</v>
      </c>
      <c r="B72" s="241" t="s">
        <v>1383</v>
      </c>
      <c r="C72" s="242">
        <v>3</v>
      </c>
    </row>
    <row r="73" spans="1:3" ht="15.5" x14ac:dyDescent="0.35">
      <c r="A73" s="241" t="s">
        <v>1384</v>
      </c>
      <c r="B73" s="241" t="s">
        <v>1385</v>
      </c>
      <c r="C73" s="242">
        <v>3</v>
      </c>
    </row>
    <row r="74" spans="1:3" ht="15.5" x14ac:dyDescent="0.35">
      <c r="A74" s="241" t="s">
        <v>1386</v>
      </c>
      <c r="B74" s="241" t="s">
        <v>1387</v>
      </c>
      <c r="C74" s="242">
        <v>5</v>
      </c>
    </row>
    <row r="75" spans="1:3" ht="15.5" x14ac:dyDescent="0.35">
      <c r="A75" s="241" t="s">
        <v>1388</v>
      </c>
      <c r="B75" s="241" t="s">
        <v>1389</v>
      </c>
      <c r="C75" s="242">
        <v>3</v>
      </c>
    </row>
    <row r="76" spans="1:3" ht="15.5" x14ac:dyDescent="0.35">
      <c r="A76" s="241" t="s">
        <v>1390</v>
      </c>
      <c r="B76" s="241" t="s">
        <v>1391</v>
      </c>
      <c r="C76" s="242">
        <v>6</v>
      </c>
    </row>
    <row r="77" spans="1:3" ht="15.5" x14ac:dyDescent="0.35">
      <c r="A77" s="241" t="s">
        <v>1392</v>
      </c>
      <c r="B77" s="241" t="s">
        <v>1393</v>
      </c>
      <c r="C77" s="242">
        <v>5</v>
      </c>
    </row>
    <row r="78" spans="1:3" ht="15.5" x14ac:dyDescent="0.35">
      <c r="A78" s="241" t="s">
        <v>400</v>
      </c>
      <c r="B78" s="241" t="s">
        <v>1394</v>
      </c>
      <c r="C78" s="242">
        <v>4</v>
      </c>
    </row>
    <row r="79" spans="1:3" ht="15.5" x14ac:dyDescent="0.35">
      <c r="A79" s="241" t="s">
        <v>2254</v>
      </c>
      <c r="B79" s="241" t="s">
        <v>2255</v>
      </c>
      <c r="C79" s="242">
        <v>4</v>
      </c>
    </row>
    <row r="80" spans="1:3" ht="15.5" x14ac:dyDescent="0.35">
      <c r="A80" s="241" t="s">
        <v>2256</v>
      </c>
      <c r="B80" s="241" t="s">
        <v>2257</v>
      </c>
      <c r="C80" s="242">
        <v>4</v>
      </c>
    </row>
    <row r="81" spans="1:3" ht="15.5" x14ac:dyDescent="0.35">
      <c r="A81" s="241" t="s">
        <v>1395</v>
      </c>
      <c r="B81" s="241" t="s">
        <v>1396</v>
      </c>
      <c r="C81" s="242">
        <v>7</v>
      </c>
    </row>
    <row r="82" spans="1:3" ht="15.5" x14ac:dyDescent="0.35">
      <c r="A82" s="241" t="s">
        <v>1397</v>
      </c>
      <c r="B82" s="241" t="s">
        <v>1398</v>
      </c>
      <c r="C82" s="242">
        <v>6</v>
      </c>
    </row>
    <row r="83" spans="1:3" ht="15.5" x14ac:dyDescent="0.35">
      <c r="A83" s="241" t="s">
        <v>1399</v>
      </c>
      <c r="B83" s="241" t="s">
        <v>1400</v>
      </c>
      <c r="C83" s="242">
        <v>5</v>
      </c>
    </row>
    <row r="84" spans="1:3" ht="15.5" x14ac:dyDescent="0.35">
      <c r="A84" s="241" t="s">
        <v>1401</v>
      </c>
      <c r="B84" s="241" t="s">
        <v>1402</v>
      </c>
      <c r="C84" s="242">
        <v>3</v>
      </c>
    </row>
    <row r="85" spans="1:3" ht="15.5" x14ac:dyDescent="0.35">
      <c r="A85" s="241" t="s">
        <v>1403</v>
      </c>
      <c r="B85" s="241" t="s">
        <v>1404</v>
      </c>
      <c r="C85" s="242">
        <v>5</v>
      </c>
    </row>
    <row r="86" spans="1:3" ht="15.5" x14ac:dyDescent="0.35">
      <c r="A86" s="241" t="s">
        <v>1405</v>
      </c>
      <c r="B86" s="241" t="s">
        <v>1406</v>
      </c>
      <c r="C86" s="242">
        <v>4</v>
      </c>
    </row>
    <row r="87" spans="1:3" ht="15.5" x14ac:dyDescent="0.35">
      <c r="A87" s="241" t="s">
        <v>208</v>
      </c>
      <c r="B87" s="241" t="s">
        <v>1407</v>
      </c>
      <c r="C87" s="242">
        <v>2</v>
      </c>
    </row>
    <row r="88" spans="1:3" ht="15.5" x14ac:dyDescent="0.35">
      <c r="A88" s="241" t="s">
        <v>1408</v>
      </c>
      <c r="B88" s="241" t="s">
        <v>1409</v>
      </c>
      <c r="C88" s="242">
        <v>4</v>
      </c>
    </row>
    <row r="89" spans="1:3" ht="15.5" x14ac:dyDescent="0.35">
      <c r="A89" s="241" t="s">
        <v>1410</v>
      </c>
      <c r="B89" s="241" t="s">
        <v>1411</v>
      </c>
      <c r="C89" s="242">
        <v>4</v>
      </c>
    </row>
    <row r="90" spans="1:3" ht="15.5" x14ac:dyDescent="0.35">
      <c r="A90" s="241" t="s">
        <v>192</v>
      </c>
      <c r="B90" s="241" t="s">
        <v>1412</v>
      </c>
      <c r="C90" s="242">
        <v>4</v>
      </c>
    </row>
    <row r="91" spans="1:3" ht="15.5" x14ac:dyDescent="0.35">
      <c r="A91" s="241" t="s">
        <v>1413</v>
      </c>
      <c r="B91" s="241" t="s">
        <v>1270</v>
      </c>
      <c r="C91" s="242">
        <v>2</v>
      </c>
    </row>
    <row r="92" spans="1:3" ht="15.5" x14ac:dyDescent="0.35">
      <c r="A92" s="241" t="s">
        <v>1414</v>
      </c>
      <c r="B92" s="241" t="s">
        <v>1415</v>
      </c>
      <c r="C92" s="242">
        <v>3</v>
      </c>
    </row>
    <row r="93" spans="1:3" ht="15.5" x14ac:dyDescent="0.35">
      <c r="A93" s="241" t="s">
        <v>1416</v>
      </c>
      <c r="B93" s="241" t="s">
        <v>1417</v>
      </c>
      <c r="C93" s="242">
        <v>6</v>
      </c>
    </row>
    <row r="94" spans="1:3" ht="15.5" x14ac:dyDescent="0.35">
      <c r="A94" s="241" t="s">
        <v>1418</v>
      </c>
      <c r="B94" s="241" t="s">
        <v>1419</v>
      </c>
      <c r="C94" s="242">
        <v>3</v>
      </c>
    </row>
    <row r="95" spans="1:3" ht="15.5" x14ac:dyDescent="0.35">
      <c r="A95" s="241" t="s">
        <v>1420</v>
      </c>
      <c r="B95" s="241" t="s">
        <v>1421</v>
      </c>
      <c r="C95" s="242">
        <v>6</v>
      </c>
    </row>
    <row r="96" spans="1:3" ht="15.5" x14ac:dyDescent="0.35">
      <c r="A96" s="241" t="s">
        <v>1422</v>
      </c>
      <c r="B96" s="241" t="s">
        <v>1423</v>
      </c>
      <c r="C96" s="242">
        <v>5</v>
      </c>
    </row>
    <row r="97" spans="1:3" ht="15.5" x14ac:dyDescent="0.35">
      <c r="A97" s="241" t="s">
        <v>1424</v>
      </c>
      <c r="B97" s="241" t="s">
        <v>1425</v>
      </c>
      <c r="C97" s="242">
        <v>5</v>
      </c>
    </row>
    <row r="98" spans="1:3" ht="15.5" x14ac:dyDescent="0.35">
      <c r="A98" s="241" t="s">
        <v>707</v>
      </c>
      <c r="B98" s="241" t="s">
        <v>1426</v>
      </c>
      <c r="C98" s="242">
        <v>5</v>
      </c>
    </row>
    <row r="99" spans="1:3" ht="15.5" x14ac:dyDescent="0.35">
      <c r="A99" s="241" t="s">
        <v>1427</v>
      </c>
      <c r="B99" s="241" t="s">
        <v>1428</v>
      </c>
      <c r="C99" s="242">
        <v>3</v>
      </c>
    </row>
    <row r="100" spans="1:3" ht="15.5" x14ac:dyDescent="0.35">
      <c r="A100" s="241" t="s">
        <v>1429</v>
      </c>
      <c r="B100" s="241" t="s">
        <v>1430</v>
      </c>
      <c r="C100" s="242">
        <v>5</v>
      </c>
    </row>
    <row r="101" spans="1:3" ht="15.5" x14ac:dyDescent="0.35">
      <c r="A101" s="241" t="s">
        <v>1431</v>
      </c>
      <c r="B101" s="241" t="s">
        <v>1432</v>
      </c>
      <c r="C101" s="242">
        <v>2</v>
      </c>
    </row>
    <row r="102" spans="1:3" ht="15.5" x14ac:dyDescent="0.35">
      <c r="A102" s="241" t="s">
        <v>1433</v>
      </c>
      <c r="B102" s="241" t="s">
        <v>1434</v>
      </c>
      <c r="C102" s="242">
        <v>5</v>
      </c>
    </row>
    <row r="103" spans="1:3" ht="15.5" x14ac:dyDescent="0.35">
      <c r="A103" s="241" t="s">
        <v>1435</v>
      </c>
      <c r="B103" s="241" t="s">
        <v>1436</v>
      </c>
      <c r="C103" s="242">
        <v>4</v>
      </c>
    </row>
    <row r="104" spans="1:3" ht="15.5" x14ac:dyDescent="0.35">
      <c r="A104" s="241" t="s">
        <v>1437</v>
      </c>
      <c r="B104" s="241" t="s">
        <v>1438</v>
      </c>
      <c r="C104" s="242">
        <v>2</v>
      </c>
    </row>
    <row r="105" spans="1:3" ht="15.5" x14ac:dyDescent="0.35">
      <c r="A105" s="241" t="s">
        <v>1439</v>
      </c>
      <c r="B105" s="241" t="s">
        <v>1440</v>
      </c>
      <c r="C105" s="242">
        <v>2</v>
      </c>
    </row>
    <row r="106" spans="1:3" ht="15.5" x14ac:dyDescent="0.35">
      <c r="A106" s="241" t="s">
        <v>1441</v>
      </c>
      <c r="B106" s="241" t="s">
        <v>1442</v>
      </c>
      <c r="C106" s="242">
        <v>4</v>
      </c>
    </row>
    <row r="107" spans="1:3" ht="31" x14ac:dyDescent="0.35">
      <c r="A107" s="241" t="s">
        <v>1443</v>
      </c>
      <c r="B107" s="241" t="s">
        <v>1444</v>
      </c>
      <c r="C107" s="242">
        <v>5</v>
      </c>
    </row>
    <row r="108" spans="1:3" ht="15.5" x14ac:dyDescent="0.35">
      <c r="A108" s="241" t="s">
        <v>1445</v>
      </c>
      <c r="B108" s="241" t="s">
        <v>1446</v>
      </c>
      <c r="C108" s="242">
        <v>4</v>
      </c>
    </row>
    <row r="109" spans="1:3" ht="15.5" x14ac:dyDescent="0.35">
      <c r="A109" s="241" t="s">
        <v>1447</v>
      </c>
      <c r="B109" s="241" t="s">
        <v>1448</v>
      </c>
      <c r="C109" s="242">
        <v>4</v>
      </c>
    </row>
    <row r="110" spans="1:3" ht="15.5" x14ac:dyDescent="0.35">
      <c r="A110" s="241" t="s">
        <v>1449</v>
      </c>
      <c r="B110" s="241" t="s">
        <v>1270</v>
      </c>
      <c r="C110" s="242">
        <v>2</v>
      </c>
    </row>
    <row r="111" spans="1:3" ht="15.5" x14ac:dyDescent="0.35">
      <c r="A111" s="241" t="s">
        <v>1450</v>
      </c>
      <c r="B111" s="241" t="s">
        <v>1451</v>
      </c>
      <c r="C111" s="242">
        <v>4</v>
      </c>
    </row>
    <row r="112" spans="1:3" ht="15.5" x14ac:dyDescent="0.35">
      <c r="A112" s="241" t="s">
        <v>1452</v>
      </c>
      <c r="B112" s="241" t="s">
        <v>1453</v>
      </c>
      <c r="C112" s="242">
        <v>5</v>
      </c>
    </row>
    <row r="113" spans="1:3" ht="15.5" x14ac:dyDescent="0.35">
      <c r="A113" s="241" t="s">
        <v>1454</v>
      </c>
      <c r="B113" s="241" t="s">
        <v>1455</v>
      </c>
      <c r="C113" s="242">
        <v>2</v>
      </c>
    </row>
    <row r="114" spans="1:3" ht="15.5" x14ac:dyDescent="0.35">
      <c r="A114" s="241" t="s">
        <v>1456</v>
      </c>
      <c r="B114" s="241" t="s">
        <v>1457</v>
      </c>
      <c r="C114" s="242">
        <v>5</v>
      </c>
    </row>
    <row r="115" spans="1:3" ht="15.5" x14ac:dyDescent="0.35">
      <c r="A115" s="241" t="s">
        <v>1458</v>
      </c>
      <c r="B115" s="241" t="s">
        <v>1459</v>
      </c>
      <c r="C115" s="242">
        <v>6</v>
      </c>
    </row>
    <row r="116" spans="1:3" ht="15.5" x14ac:dyDescent="0.35">
      <c r="A116" s="241" t="s">
        <v>1460</v>
      </c>
      <c r="B116" s="241" t="s">
        <v>1461</v>
      </c>
      <c r="C116" s="242">
        <v>4</v>
      </c>
    </row>
    <row r="117" spans="1:3" ht="15.5" x14ac:dyDescent="0.35">
      <c r="A117" s="241" t="s">
        <v>1462</v>
      </c>
      <c r="B117" s="241" t="s">
        <v>1463</v>
      </c>
      <c r="C117" s="242">
        <v>5</v>
      </c>
    </row>
    <row r="118" spans="1:3" ht="15.5" x14ac:dyDescent="0.35">
      <c r="A118" s="241" t="s">
        <v>1464</v>
      </c>
      <c r="B118" s="241" t="s">
        <v>1465</v>
      </c>
      <c r="C118" s="242">
        <v>4</v>
      </c>
    </row>
    <row r="119" spans="1:3" ht="15.5" x14ac:dyDescent="0.35">
      <c r="A119" s="241" t="s">
        <v>1466</v>
      </c>
      <c r="B119" s="241" t="s">
        <v>1467</v>
      </c>
      <c r="C119" s="242">
        <v>2</v>
      </c>
    </row>
    <row r="120" spans="1:3" ht="15.5" x14ac:dyDescent="0.35">
      <c r="A120" s="241" t="s">
        <v>1468</v>
      </c>
      <c r="B120" s="241" t="s">
        <v>1469</v>
      </c>
      <c r="C120" s="242">
        <v>2</v>
      </c>
    </row>
    <row r="121" spans="1:3" ht="15.5" x14ac:dyDescent="0.35">
      <c r="A121" s="241" t="s">
        <v>1470</v>
      </c>
      <c r="B121" s="241" t="s">
        <v>1471</v>
      </c>
      <c r="C121" s="242">
        <v>3</v>
      </c>
    </row>
    <row r="122" spans="1:3" ht="15.5" x14ac:dyDescent="0.35">
      <c r="A122" s="241" t="s">
        <v>1472</v>
      </c>
      <c r="B122" s="241" t="s">
        <v>1473</v>
      </c>
      <c r="C122" s="242">
        <v>3</v>
      </c>
    </row>
    <row r="123" spans="1:3" ht="15.5" x14ac:dyDescent="0.35">
      <c r="A123" s="241" t="s">
        <v>1474</v>
      </c>
      <c r="B123" s="241" t="s">
        <v>1475</v>
      </c>
      <c r="C123" s="242">
        <v>5</v>
      </c>
    </row>
    <row r="124" spans="1:3" ht="15.5" x14ac:dyDescent="0.35">
      <c r="A124" s="241" t="s">
        <v>1476</v>
      </c>
      <c r="B124" s="241" t="s">
        <v>1477</v>
      </c>
      <c r="C124" s="242">
        <v>4</v>
      </c>
    </row>
    <row r="125" spans="1:3" ht="15.5" x14ac:dyDescent="0.35">
      <c r="A125" s="241" t="s">
        <v>1478</v>
      </c>
      <c r="B125" s="241" t="s">
        <v>1479</v>
      </c>
      <c r="C125" s="242">
        <v>6</v>
      </c>
    </row>
    <row r="126" spans="1:3" ht="15.5" x14ac:dyDescent="0.35">
      <c r="A126" s="241" t="s">
        <v>1480</v>
      </c>
      <c r="B126" s="241" t="s">
        <v>1481</v>
      </c>
      <c r="C126" s="242">
        <v>6</v>
      </c>
    </row>
    <row r="127" spans="1:3" ht="15.5" x14ac:dyDescent="0.35">
      <c r="A127" s="241" t="s">
        <v>1482</v>
      </c>
      <c r="B127" s="241" t="s">
        <v>1483</v>
      </c>
      <c r="C127" s="242">
        <v>6</v>
      </c>
    </row>
    <row r="128" spans="1:3" ht="31" x14ac:dyDescent="0.35">
      <c r="A128" s="241" t="s">
        <v>1484</v>
      </c>
      <c r="B128" s="241" t="s">
        <v>1485</v>
      </c>
      <c r="C128" s="242">
        <v>5</v>
      </c>
    </row>
    <row r="129" spans="1:3" ht="15.5" x14ac:dyDescent="0.35">
      <c r="A129" s="241" t="s">
        <v>1486</v>
      </c>
      <c r="B129" s="241" t="s">
        <v>1487</v>
      </c>
      <c r="C129" s="242">
        <v>5</v>
      </c>
    </row>
    <row r="130" spans="1:3" ht="15.5" x14ac:dyDescent="0.35">
      <c r="A130" s="241" t="s">
        <v>1488</v>
      </c>
      <c r="B130" s="241" t="s">
        <v>1489</v>
      </c>
      <c r="C130" s="242">
        <v>3</v>
      </c>
    </row>
    <row r="131" spans="1:3" ht="15.5" x14ac:dyDescent="0.35">
      <c r="A131" s="241" t="s">
        <v>200</v>
      </c>
      <c r="B131" s="241" t="s">
        <v>1490</v>
      </c>
      <c r="C131" s="242">
        <v>5</v>
      </c>
    </row>
    <row r="132" spans="1:3" ht="15.5" x14ac:dyDescent="0.35">
      <c r="A132" s="241" t="s">
        <v>1491</v>
      </c>
      <c r="B132" s="241" t="s">
        <v>1270</v>
      </c>
      <c r="C132" s="242">
        <v>2</v>
      </c>
    </row>
    <row r="133" spans="1:3" ht="15.5" x14ac:dyDescent="0.35">
      <c r="A133" s="241" t="s">
        <v>1492</v>
      </c>
      <c r="B133" s="241" t="s">
        <v>1493</v>
      </c>
      <c r="C133" s="242">
        <v>4</v>
      </c>
    </row>
    <row r="134" spans="1:3" ht="15.5" x14ac:dyDescent="0.35">
      <c r="A134" s="241" t="s">
        <v>1494</v>
      </c>
      <c r="B134" s="241" t="s">
        <v>1495</v>
      </c>
      <c r="C134" s="242">
        <v>1</v>
      </c>
    </row>
    <row r="135" spans="1:3" ht="15.5" x14ac:dyDescent="0.35">
      <c r="A135" s="241" t="s">
        <v>1496</v>
      </c>
      <c r="B135" s="241" t="s">
        <v>1497</v>
      </c>
      <c r="C135" s="242">
        <v>6</v>
      </c>
    </row>
    <row r="136" spans="1:3" ht="15.5" x14ac:dyDescent="0.35">
      <c r="A136" s="241" t="s">
        <v>1498</v>
      </c>
      <c r="B136" s="241" t="s">
        <v>1499</v>
      </c>
      <c r="C136" s="242">
        <v>5</v>
      </c>
    </row>
    <row r="137" spans="1:3" ht="15.5" x14ac:dyDescent="0.35">
      <c r="A137" s="241" t="s">
        <v>1500</v>
      </c>
      <c r="B137" s="241" t="s">
        <v>1501</v>
      </c>
      <c r="C137" s="242">
        <v>3</v>
      </c>
    </row>
    <row r="138" spans="1:3" ht="15.5" x14ac:dyDescent="0.35">
      <c r="A138" s="241" t="s">
        <v>1502</v>
      </c>
      <c r="B138" s="241" t="s">
        <v>1503</v>
      </c>
      <c r="C138" s="242">
        <v>3</v>
      </c>
    </row>
    <row r="139" spans="1:3" ht="15.5" x14ac:dyDescent="0.35">
      <c r="A139" s="241" t="s">
        <v>1504</v>
      </c>
      <c r="B139" s="241" t="s">
        <v>1505</v>
      </c>
      <c r="C139" s="242">
        <v>4</v>
      </c>
    </row>
    <row r="140" spans="1:3" ht="15.5" x14ac:dyDescent="0.35">
      <c r="A140" s="241" t="s">
        <v>1506</v>
      </c>
      <c r="B140" s="241" t="s">
        <v>1507</v>
      </c>
      <c r="C140" s="242">
        <v>4</v>
      </c>
    </row>
    <row r="141" spans="1:3" ht="15.5" x14ac:dyDescent="0.35">
      <c r="A141" s="241" t="s">
        <v>1508</v>
      </c>
      <c r="B141" s="241" t="s">
        <v>1509</v>
      </c>
      <c r="C141" s="242">
        <v>6</v>
      </c>
    </row>
    <row r="142" spans="1:3" ht="15.5" x14ac:dyDescent="0.35">
      <c r="A142" s="241" t="s">
        <v>1510</v>
      </c>
      <c r="B142" s="241" t="s">
        <v>1511</v>
      </c>
      <c r="C142" s="242">
        <v>3</v>
      </c>
    </row>
    <row r="143" spans="1:3" ht="15.5" x14ac:dyDescent="0.35">
      <c r="A143" s="241" t="s">
        <v>1512</v>
      </c>
      <c r="B143" s="241" t="s">
        <v>1513</v>
      </c>
      <c r="C143" s="242">
        <v>5</v>
      </c>
    </row>
    <row r="144" spans="1:3" ht="15.5" x14ac:dyDescent="0.35">
      <c r="A144" s="241" t="s">
        <v>1514</v>
      </c>
      <c r="B144" s="241" t="s">
        <v>1515</v>
      </c>
      <c r="C144" s="242">
        <v>6</v>
      </c>
    </row>
    <row r="145" spans="1:3" ht="15.5" x14ac:dyDescent="0.35">
      <c r="A145" s="241" t="s">
        <v>1516</v>
      </c>
      <c r="B145" s="241" t="s">
        <v>1517</v>
      </c>
      <c r="C145" s="242">
        <v>4</v>
      </c>
    </row>
    <row r="146" spans="1:3" ht="15.5" x14ac:dyDescent="0.35">
      <c r="A146" s="241" t="s">
        <v>1518</v>
      </c>
      <c r="B146" s="241" t="s">
        <v>1519</v>
      </c>
      <c r="C146" s="242">
        <v>5</v>
      </c>
    </row>
    <row r="147" spans="1:3" ht="15.5" x14ac:dyDescent="0.35">
      <c r="A147" s="241" t="s">
        <v>1520</v>
      </c>
      <c r="B147" s="241" t="s">
        <v>1521</v>
      </c>
      <c r="C147" s="242">
        <v>4</v>
      </c>
    </row>
    <row r="148" spans="1:3" ht="15.5" x14ac:dyDescent="0.35">
      <c r="A148" s="241" t="s">
        <v>1522</v>
      </c>
      <c r="B148" s="241" t="s">
        <v>1523</v>
      </c>
      <c r="C148" s="242">
        <v>4</v>
      </c>
    </row>
    <row r="149" spans="1:3" ht="15.5" x14ac:dyDescent="0.35">
      <c r="A149" s="241" t="s">
        <v>1524</v>
      </c>
      <c r="B149" s="241" t="s">
        <v>1525</v>
      </c>
      <c r="C149" s="242">
        <v>4</v>
      </c>
    </row>
    <row r="150" spans="1:3" ht="15.5" x14ac:dyDescent="0.35">
      <c r="A150" s="241" t="s">
        <v>1526</v>
      </c>
      <c r="B150" s="241" t="s">
        <v>1527</v>
      </c>
      <c r="C150" s="242">
        <v>5</v>
      </c>
    </row>
    <row r="151" spans="1:3" ht="15.5" x14ac:dyDescent="0.35">
      <c r="A151" s="241" t="s">
        <v>1528</v>
      </c>
      <c r="B151" s="241" t="s">
        <v>1529</v>
      </c>
      <c r="C151" s="242">
        <v>6</v>
      </c>
    </row>
    <row r="152" spans="1:3" ht="31" x14ac:dyDescent="0.35">
      <c r="A152" s="241" t="s">
        <v>1530</v>
      </c>
      <c r="B152" s="241" t="s">
        <v>1531</v>
      </c>
      <c r="C152" s="242">
        <v>5</v>
      </c>
    </row>
    <row r="153" spans="1:3" ht="15.5" x14ac:dyDescent="0.35">
      <c r="A153" s="241" t="s">
        <v>1532</v>
      </c>
      <c r="B153" s="241" t="s">
        <v>1533</v>
      </c>
      <c r="C153" s="242">
        <v>7</v>
      </c>
    </row>
    <row r="154" spans="1:3" ht="15.5" x14ac:dyDescent="0.35">
      <c r="A154" s="241" t="s">
        <v>1534</v>
      </c>
      <c r="B154" s="241" t="s">
        <v>1535</v>
      </c>
      <c r="C154" s="242">
        <v>6</v>
      </c>
    </row>
    <row r="155" spans="1:3" ht="15.5" x14ac:dyDescent="0.35">
      <c r="A155" s="241" t="s">
        <v>1536</v>
      </c>
      <c r="B155" s="241" t="s">
        <v>1537</v>
      </c>
      <c r="C155" s="242">
        <v>1</v>
      </c>
    </row>
    <row r="156" spans="1:3" ht="15.5" x14ac:dyDescent="0.35">
      <c r="A156" s="241" t="s">
        <v>1538</v>
      </c>
      <c r="B156" s="241" t="s">
        <v>1539</v>
      </c>
      <c r="C156" s="242">
        <v>6</v>
      </c>
    </row>
    <row r="157" spans="1:3" ht="31" x14ac:dyDescent="0.35">
      <c r="A157" s="241" t="s">
        <v>1540</v>
      </c>
      <c r="B157" s="241" t="s">
        <v>1541</v>
      </c>
      <c r="C157" s="242">
        <v>6</v>
      </c>
    </row>
    <row r="158" spans="1:3" ht="31" x14ac:dyDescent="0.35">
      <c r="A158" s="241" t="s">
        <v>1542</v>
      </c>
      <c r="B158" s="241" t="s">
        <v>1543</v>
      </c>
      <c r="C158" s="242">
        <v>6</v>
      </c>
    </row>
    <row r="159" spans="1:3" ht="15.5" x14ac:dyDescent="0.35">
      <c r="A159" s="241" t="s">
        <v>1544</v>
      </c>
      <c r="B159" s="241" t="s">
        <v>1545</v>
      </c>
      <c r="C159" s="242">
        <v>4</v>
      </c>
    </row>
    <row r="160" spans="1:3" ht="15.5" x14ac:dyDescent="0.35">
      <c r="A160" s="241" t="s">
        <v>1546</v>
      </c>
      <c r="B160" s="241" t="s">
        <v>1547</v>
      </c>
      <c r="C160" s="242">
        <v>6</v>
      </c>
    </row>
    <row r="161" spans="1:3" ht="15.5" x14ac:dyDescent="0.35">
      <c r="A161" s="241" t="s">
        <v>1548</v>
      </c>
      <c r="B161" s="241" t="s">
        <v>1549</v>
      </c>
      <c r="C161" s="242">
        <v>3</v>
      </c>
    </row>
    <row r="162" spans="1:3" ht="15.5" x14ac:dyDescent="0.35">
      <c r="A162" s="241" t="s">
        <v>1550</v>
      </c>
      <c r="B162" s="241" t="s">
        <v>1551</v>
      </c>
      <c r="C162" s="242">
        <v>4</v>
      </c>
    </row>
    <row r="163" spans="1:3" ht="15.5" x14ac:dyDescent="0.35">
      <c r="A163" s="241" t="s">
        <v>1552</v>
      </c>
      <c r="B163" s="241" t="s">
        <v>1553</v>
      </c>
      <c r="C163" s="242">
        <v>5</v>
      </c>
    </row>
    <row r="164" spans="1:3" ht="31" x14ac:dyDescent="0.35">
      <c r="A164" s="241" t="s">
        <v>1554</v>
      </c>
      <c r="B164" s="241" t="s">
        <v>1555</v>
      </c>
      <c r="C164" s="242">
        <v>3</v>
      </c>
    </row>
    <row r="165" spans="1:3" ht="15.5" x14ac:dyDescent="0.35">
      <c r="A165" s="241" t="s">
        <v>1556</v>
      </c>
      <c r="B165" s="241" t="s">
        <v>1557</v>
      </c>
      <c r="C165" s="242">
        <v>5</v>
      </c>
    </row>
    <row r="166" spans="1:3" ht="15.5" x14ac:dyDescent="0.35">
      <c r="A166" s="241" t="s">
        <v>1558</v>
      </c>
      <c r="B166" s="241" t="s">
        <v>1559</v>
      </c>
      <c r="C166" s="242">
        <v>5</v>
      </c>
    </row>
    <row r="167" spans="1:3" ht="15.5" x14ac:dyDescent="0.35">
      <c r="A167" s="241" t="s">
        <v>1560</v>
      </c>
      <c r="B167" s="241" t="s">
        <v>1561</v>
      </c>
      <c r="C167" s="242">
        <v>5</v>
      </c>
    </row>
    <row r="168" spans="1:3" ht="15.5" x14ac:dyDescent="0.35">
      <c r="A168" s="241" t="s">
        <v>1562</v>
      </c>
      <c r="B168" s="241" t="s">
        <v>1563</v>
      </c>
      <c r="C168" s="242">
        <v>5</v>
      </c>
    </row>
    <row r="169" spans="1:3" ht="15.5" x14ac:dyDescent="0.35">
      <c r="A169" s="241" t="s">
        <v>1564</v>
      </c>
      <c r="B169" s="241" t="s">
        <v>1565</v>
      </c>
      <c r="C169" s="242">
        <v>5</v>
      </c>
    </row>
    <row r="170" spans="1:3" ht="15.5" x14ac:dyDescent="0.35">
      <c r="A170" s="241" t="s">
        <v>1566</v>
      </c>
      <c r="B170" s="241" t="s">
        <v>1567</v>
      </c>
      <c r="C170" s="242">
        <v>5</v>
      </c>
    </row>
    <row r="171" spans="1:3" ht="15.5" x14ac:dyDescent="0.35">
      <c r="A171" s="241" t="s">
        <v>1568</v>
      </c>
      <c r="B171" s="241" t="s">
        <v>1569</v>
      </c>
      <c r="C171" s="242">
        <v>6</v>
      </c>
    </row>
    <row r="172" spans="1:3" ht="15.5" x14ac:dyDescent="0.35">
      <c r="A172" s="241" t="s">
        <v>1570</v>
      </c>
      <c r="B172" s="241" t="s">
        <v>1571</v>
      </c>
      <c r="C172" s="242">
        <v>4</v>
      </c>
    </row>
    <row r="173" spans="1:3" ht="15.5" x14ac:dyDescent="0.35">
      <c r="A173" s="241" t="s">
        <v>1572</v>
      </c>
      <c r="B173" s="241" t="s">
        <v>1573</v>
      </c>
      <c r="C173" s="242">
        <v>3</v>
      </c>
    </row>
    <row r="174" spans="1:3" ht="15.5" x14ac:dyDescent="0.35">
      <c r="A174" s="241" t="s">
        <v>2258</v>
      </c>
      <c r="B174" s="241" t="s">
        <v>2259</v>
      </c>
      <c r="C174" s="242">
        <v>4</v>
      </c>
    </row>
    <row r="175" spans="1:3" ht="15.5" x14ac:dyDescent="0.35">
      <c r="A175" s="241" t="s">
        <v>1574</v>
      </c>
      <c r="B175" s="241" t="s">
        <v>1575</v>
      </c>
      <c r="C175" s="242">
        <v>6</v>
      </c>
    </row>
    <row r="176" spans="1:3" ht="31" x14ac:dyDescent="0.35">
      <c r="A176" s="241" t="s">
        <v>1576</v>
      </c>
      <c r="B176" s="241" t="s">
        <v>1577</v>
      </c>
      <c r="C176" s="242">
        <v>5</v>
      </c>
    </row>
    <row r="177" spans="1:3" ht="15.5" x14ac:dyDescent="0.35">
      <c r="A177" s="241" t="s">
        <v>1578</v>
      </c>
      <c r="B177" s="241" t="s">
        <v>1579</v>
      </c>
      <c r="C177" s="242">
        <v>3</v>
      </c>
    </row>
    <row r="178" spans="1:3" ht="15.5" x14ac:dyDescent="0.35">
      <c r="A178" s="241" t="s">
        <v>1580</v>
      </c>
      <c r="B178" s="241" t="s">
        <v>1581</v>
      </c>
      <c r="C178" s="242">
        <v>5</v>
      </c>
    </row>
    <row r="179" spans="1:3" ht="15.5" x14ac:dyDescent="0.35">
      <c r="A179" s="241" t="s">
        <v>585</v>
      </c>
      <c r="B179" s="241" t="s">
        <v>1582</v>
      </c>
      <c r="C179" s="242">
        <v>5</v>
      </c>
    </row>
    <row r="180" spans="1:3" ht="15.5" x14ac:dyDescent="0.35">
      <c r="A180" s="241" t="s">
        <v>1583</v>
      </c>
      <c r="B180" s="241" t="s">
        <v>1584</v>
      </c>
      <c r="C180" s="242">
        <v>4</v>
      </c>
    </row>
    <row r="181" spans="1:3" ht="15.5" x14ac:dyDescent="0.35">
      <c r="A181" s="241" t="s">
        <v>1585</v>
      </c>
      <c r="B181" s="241" t="s">
        <v>1270</v>
      </c>
      <c r="C181" s="242">
        <v>2</v>
      </c>
    </row>
    <row r="182" spans="1:3" ht="15.5" x14ac:dyDescent="0.35">
      <c r="A182" s="241" t="s">
        <v>1586</v>
      </c>
      <c r="B182" s="241" t="s">
        <v>1587</v>
      </c>
      <c r="C182" s="242">
        <v>3</v>
      </c>
    </row>
    <row r="183" spans="1:3" ht="15.5" x14ac:dyDescent="0.35">
      <c r="A183" s="241" t="s">
        <v>1588</v>
      </c>
      <c r="B183" s="241" t="s">
        <v>1589</v>
      </c>
      <c r="C183" s="242">
        <v>3</v>
      </c>
    </row>
    <row r="184" spans="1:3" ht="15.5" x14ac:dyDescent="0.35">
      <c r="A184" s="241" t="s">
        <v>1590</v>
      </c>
      <c r="B184" s="241" t="s">
        <v>1591</v>
      </c>
      <c r="C184" s="242">
        <v>5</v>
      </c>
    </row>
    <row r="185" spans="1:3" ht="15.5" x14ac:dyDescent="0.35">
      <c r="A185" s="241" t="s">
        <v>1592</v>
      </c>
      <c r="B185" s="241" t="s">
        <v>1593</v>
      </c>
      <c r="C185" s="242">
        <v>5</v>
      </c>
    </row>
    <row r="186" spans="1:3" ht="15.5" x14ac:dyDescent="0.35">
      <c r="A186" s="241" t="s">
        <v>1594</v>
      </c>
      <c r="B186" s="241" t="s">
        <v>1595</v>
      </c>
      <c r="C186" s="242">
        <v>2</v>
      </c>
    </row>
    <row r="187" spans="1:3" ht="15.5" x14ac:dyDescent="0.35">
      <c r="A187" s="241" t="s">
        <v>1596</v>
      </c>
      <c r="B187" s="241" t="s">
        <v>1597</v>
      </c>
      <c r="C187" s="242">
        <v>3</v>
      </c>
    </row>
    <row r="188" spans="1:3" ht="15.5" x14ac:dyDescent="0.35">
      <c r="A188" s="241" t="s">
        <v>1598</v>
      </c>
      <c r="B188" s="241" t="s">
        <v>1599</v>
      </c>
      <c r="C188" s="242">
        <v>4</v>
      </c>
    </row>
    <row r="189" spans="1:3" ht="15.5" x14ac:dyDescent="0.35">
      <c r="A189" s="241" t="s">
        <v>1600</v>
      </c>
      <c r="B189" s="241" t="s">
        <v>1601</v>
      </c>
      <c r="C189" s="242">
        <v>2</v>
      </c>
    </row>
    <row r="190" spans="1:3" ht="15.5" x14ac:dyDescent="0.35">
      <c r="A190" s="241" t="s">
        <v>1602</v>
      </c>
      <c r="B190" s="241" t="s">
        <v>1603</v>
      </c>
      <c r="C190" s="242">
        <v>2</v>
      </c>
    </row>
    <row r="191" spans="1:3" ht="15.5" x14ac:dyDescent="0.35">
      <c r="A191" s="241" t="s">
        <v>1604</v>
      </c>
      <c r="B191" s="241" t="s">
        <v>1605</v>
      </c>
      <c r="C191" s="242">
        <v>5</v>
      </c>
    </row>
    <row r="192" spans="1:3" ht="15.5" x14ac:dyDescent="0.35">
      <c r="A192" s="241" t="s">
        <v>1606</v>
      </c>
      <c r="B192" s="241" t="s">
        <v>1270</v>
      </c>
      <c r="C192" s="242">
        <v>2</v>
      </c>
    </row>
    <row r="193" spans="1:3" ht="15.5" x14ac:dyDescent="0.35">
      <c r="A193" s="241" t="s">
        <v>1607</v>
      </c>
      <c r="B193" s="241" t="s">
        <v>1608</v>
      </c>
      <c r="C193" s="242">
        <v>3</v>
      </c>
    </row>
    <row r="194" spans="1:3" ht="31" x14ac:dyDescent="0.35">
      <c r="A194" s="241" t="s">
        <v>1609</v>
      </c>
      <c r="B194" s="241" t="s">
        <v>1610</v>
      </c>
      <c r="C194" s="242">
        <v>3</v>
      </c>
    </row>
    <row r="195" spans="1:3" ht="31" x14ac:dyDescent="0.35">
      <c r="A195" s="241" t="s">
        <v>1611</v>
      </c>
      <c r="B195" s="241" t="s">
        <v>1612</v>
      </c>
      <c r="C195" s="242">
        <v>3</v>
      </c>
    </row>
    <row r="196" spans="1:3" ht="15.5" x14ac:dyDescent="0.35">
      <c r="A196" s="241" t="s">
        <v>1613</v>
      </c>
      <c r="B196" s="241" t="s">
        <v>1614</v>
      </c>
      <c r="C196" s="242">
        <v>5</v>
      </c>
    </row>
    <row r="197" spans="1:3" ht="15.5" x14ac:dyDescent="0.35">
      <c r="A197" s="241" t="s">
        <v>1615</v>
      </c>
      <c r="B197" s="241" t="s">
        <v>1616</v>
      </c>
      <c r="C197" s="242">
        <v>4</v>
      </c>
    </row>
    <row r="198" spans="1:3" ht="15.5" x14ac:dyDescent="0.35">
      <c r="A198" s="241" t="s">
        <v>1617</v>
      </c>
      <c r="B198" s="241" t="s">
        <v>1270</v>
      </c>
      <c r="C198" s="242">
        <v>2</v>
      </c>
    </row>
    <row r="199" spans="1:3" ht="15.5" x14ac:dyDescent="0.35">
      <c r="A199" s="241" t="s">
        <v>1618</v>
      </c>
      <c r="B199" s="241" t="s">
        <v>1619</v>
      </c>
      <c r="C199" s="242">
        <v>1</v>
      </c>
    </row>
    <row r="200" spans="1:3" ht="15.5" x14ac:dyDescent="0.35">
      <c r="A200" s="241" t="s">
        <v>1620</v>
      </c>
      <c r="B200" s="241" t="s">
        <v>1621</v>
      </c>
      <c r="C200" s="242">
        <v>4</v>
      </c>
    </row>
    <row r="201" spans="1:3" ht="15.5" x14ac:dyDescent="0.35">
      <c r="A201" s="241" t="s">
        <v>1622</v>
      </c>
      <c r="B201" s="241" t="s">
        <v>1623</v>
      </c>
      <c r="C201" s="242">
        <v>3</v>
      </c>
    </row>
    <row r="202" spans="1:3" ht="15.5" x14ac:dyDescent="0.35">
      <c r="A202" s="241" t="s">
        <v>1624</v>
      </c>
      <c r="B202" s="241" t="s">
        <v>1625</v>
      </c>
      <c r="C202" s="242">
        <v>4</v>
      </c>
    </row>
    <row r="203" spans="1:3" ht="15.5" x14ac:dyDescent="0.35">
      <c r="A203" s="241" t="s">
        <v>1626</v>
      </c>
      <c r="B203" s="241" t="s">
        <v>1627</v>
      </c>
      <c r="C203" s="242">
        <v>4</v>
      </c>
    </row>
    <row r="204" spans="1:3" ht="15.5" x14ac:dyDescent="0.35">
      <c r="A204" s="241" t="s">
        <v>1628</v>
      </c>
      <c r="B204" s="241" t="s">
        <v>1629</v>
      </c>
      <c r="C204" s="242">
        <v>4</v>
      </c>
    </row>
    <row r="205" spans="1:3" ht="15.5" x14ac:dyDescent="0.35">
      <c r="A205" s="241" t="s">
        <v>1630</v>
      </c>
      <c r="B205" s="241" t="s">
        <v>1631</v>
      </c>
      <c r="C205" s="242">
        <v>2</v>
      </c>
    </row>
    <row r="206" spans="1:3" ht="15.5" x14ac:dyDescent="0.35">
      <c r="A206" s="241" t="s">
        <v>1632</v>
      </c>
      <c r="B206" s="241" t="s">
        <v>1633</v>
      </c>
      <c r="C206" s="242">
        <v>3</v>
      </c>
    </row>
    <row r="207" spans="1:3" ht="15.5" x14ac:dyDescent="0.35">
      <c r="A207" s="241" t="s">
        <v>1634</v>
      </c>
      <c r="B207" s="241" t="s">
        <v>1635</v>
      </c>
      <c r="C207" s="242">
        <v>4</v>
      </c>
    </row>
    <row r="208" spans="1:3" ht="15.5" x14ac:dyDescent="0.35">
      <c r="A208" s="241" t="s">
        <v>1636</v>
      </c>
      <c r="B208" s="241" t="s">
        <v>1637</v>
      </c>
      <c r="C208" s="242">
        <v>2</v>
      </c>
    </row>
    <row r="209" spans="1:3" ht="15.5" x14ac:dyDescent="0.35">
      <c r="A209" s="241" t="s">
        <v>1638</v>
      </c>
      <c r="B209" s="241" t="s">
        <v>1639</v>
      </c>
      <c r="C209" s="242">
        <v>4</v>
      </c>
    </row>
    <row r="210" spans="1:3" ht="15.5" x14ac:dyDescent="0.35">
      <c r="A210" s="241" t="s">
        <v>1640</v>
      </c>
      <c r="B210" s="241" t="s">
        <v>1641</v>
      </c>
      <c r="C210" s="242">
        <v>4</v>
      </c>
    </row>
    <row r="211" spans="1:3" ht="15.5" x14ac:dyDescent="0.35">
      <c r="A211" s="241" t="s">
        <v>1642</v>
      </c>
      <c r="B211" s="241" t="s">
        <v>1643</v>
      </c>
      <c r="C211" s="242">
        <v>4</v>
      </c>
    </row>
    <row r="212" spans="1:3" ht="15.5" x14ac:dyDescent="0.35">
      <c r="A212" s="241" t="s">
        <v>1644</v>
      </c>
      <c r="B212" s="241" t="s">
        <v>1645</v>
      </c>
      <c r="C212" s="242">
        <v>3</v>
      </c>
    </row>
    <row r="213" spans="1:3" ht="15.5" x14ac:dyDescent="0.35">
      <c r="A213" s="241" t="s">
        <v>1646</v>
      </c>
      <c r="B213" s="241" t="s">
        <v>1270</v>
      </c>
      <c r="C213" s="242">
        <v>2</v>
      </c>
    </row>
    <row r="214" spans="1:3" ht="15.5" x14ac:dyDescent="0.35">
      <c r="A214" s="241" t="s">
        <v>1647</v>
      </c>
      <c r="B214" s="241" t="s">
        <v>1648</v>
      </c>
      <c r="C214" s="242">
        <v>1</v>
      </c>
    </row>
    <row r="215" spans="1:3" ht="15.5" x14ac:dyDescent="0.35">
      <c r="A215" s="241" t="s">
        <v>1649</v>
      </c>
      <c r="B215" s="241" t="s">
        <v>1650</v>
      </c>
      <c r="C215" s="242">
        <v>4</v>
      </c>
    </row>
    <row r="216" spans="1:3" ht="15.5" x14ac:dyDescent="0.35">
      <c r="A216" s="241" t="s">
        <v>1651</v>
      </c>
      <c r="B216" s="241" t="s">
        <v>1652</v>
      </c>
      <c r="C216" s="242">
        <v>4</v>
      </c>
    </row>
    <row r="217" spans="1:3" ht="15.5" x14ac:dyDescent="0.35">
      <c r="A217" s="241" t="s">
        <v>1653</v>
      </c>
      <c r="B217" s="241" t="s">
        <v>1654</v>
      </c>
      <c r="C217" s="242">
        <v>4</v>
      </c>
    </row>
    <row r="218" spans="1:3" ht="31" x14ac:dyDescent="0.35">
      <c r="A218" s="241" t="s">
        <v>1655</v>
      </c>
      <c r="B218" s="241" t="s">
        <v>1656</v>
      </c>
      <c r="C218" s="242">
        <v>4</v>
      </c>
    </row>
    <row r="219" spans="1:3" ht="15.5" x14ac:dyDescent="0.35">
      <c r="A219" s="241" t="s">
        <v>1657</v>
      </c>
      <c r="B219" s="241" t="s">
        <v>1658</v>
      </c>
      <c r="C219" s="242">
        <v>2</v>
      </c>
    </row>
    <row r="220" spans="1:3" ht="15.5" x14ac:dyDescent="0.35">
      <c r="A220" s="241" t="s">
        <v>1659</v>
      </c>
      <c r="B220" s="241" t="s">
        <v>1660</v>
      </c>
      <c r="C220" s="242">
        <v>1</v>
      </c>
    </row>
    <row r="221" spans="1:3" ht="15.5" x14ac:dyDescent="0.35">
      <c r="A221" s="241" t="s">
        <v>1661</v>
      </c>
      <c r="B221" s="241" t="s">
        <v>1662</v>
      </c>
      <c r="C221" s="242">
        <v>1</v>
      </c>
    </row>
    <row r="222" spans="1:3" ht="31" x14ac:dyDescent="0.35">
      <c r="A222" s="241" t="s">
        <v>1663</v>
      </c>
      <c r="B222" s="241" t="s">
        <v>1664</v>
      </c>
      <c r="C222" s="242">
        <v>4</v>
      </c>
    </row>
    <row r="223" spans="1:3" ht="15.5" x14ac:dyDescent="0.35">
      <c r="A223" s="241" t="s">
        <v>683</v>
      </c>
      <c r="B223" s="241" t="s">
        <v>1665</v>
      </c>
      <c r="C223" s="242">
        <v>7</v>
      </c>
    </row>
    <row r="224" spans="1:3" ht="15.5" x14ac:dyDescent="0.35">
      <c r="A224" s="241" t="s">
        <v>254</v>
      </c>
      <c r="B224" s="241" t="s">
        <v>1666</v>
      </c>
      <c r="C224" s="242">
        <v>5</v>
      </c>
    </row>
    <row r="225" spans="1:3" ht="15.5" x14ac:dyDescent="0.35">
      <c r="A225" s="241" t="s">
        <v>266</v>
      </c>
      <c r="B225" s="241" t="s">
        <v>1667</v>
      </c>
      <c r="C225" s="242">
        <v>6</v>
      </c>
    </row>
    <row r="226" spans="1:3" ht="15.5" x14ac:dyDescent="0.35">
      <c r="A226" s="241" t="s">
        <v>239</v>
      </c>
      <c r="B226" s="241" t="s">
        <v>1668</v>
      </c>
      <c r="C226" s="242">
        <v>5</v>
      </c>
    </row>
    <row r="227" spans="1:3" ht="15.5" x14ac:dyDescent="0.35">
      <c r="A227" s="241" t="s">
        <v>1669</v>
      </c>
      <c r="B227" s="241" t="s">
        <v>1670</v>
      </c>
      <c r="C227" s="242">
        <v>2</v>
      </c>
    </row>
    <row r="228" spans="1:3" ht="15.5" x14ac:dyDescent="0.35">
      <c r="A228" s="241" t="s">
        <v>306</v>
      </c>
      <c r="B228" s="241" t="s">
        <v>1671</v>
      </c>
      <c r="C228" s="242">
        <v>3</v>
      </c>
    </row>
    <row r="229" spans="1:3" ht="15.5" x14ac:dyDescent="0.35">
      <c r="A229" s="241" t="s">
        <v>1672</v>
      </c>
      <c r="B229" s="241" t="s">
        <v>1673</v>
      </c>
      <c r="C229" s="242">
        <v>1</v>
      </c>
    </row>
    <row r="230" spans="1:3" ht="15.5" x14ac:dyDescent="0.35">
      <c r="A230" s="241" t="s">
        <v>1674</v>
      </c>
      <c r="B230" s="241" t="s">
        <v>1675</v>
      </c>
      <c r="C230" s="242">
        <v>7</v>
      </c>
    </row>
    <row r="231" spans="1:3" ht="15.5" x14ac:dyDescent="0.35">
      <c r="A231" s="241" t="s">
        <v>1676</v>
      </c>
      <c r="B231" s="241" t="s">
        <v>1677</v>
      </c>
      <c r="C231" s="242">
        <v>2</v>
      </c>
    </row>
    <row r="232" spans="1:3" ht="15.5" x14ac:dyDescent="0.35">
      <c r="A232" s="241" t="s">
        <v>1678</v>
      </c>
      <c r="B232" s="241" t="s">
        <v>1679</v>
      </c>
      <c r="C232" s="242">
        <v>5</v>
      </c>
    </row>
    <row r="233" spans="1:3" ht="15.5" x14ac:dyDescent="0.35">
      <c r="A233" s="241" t="s">
        <v>1680</v>
      </c>
      <c r="B233" s="241" t="s">
        <v>1270</v>
      </c>
      <c r="C233" s="242">
        <v>2</v>
      </c>
    </row>
    <row r="234" spans="1:3" ht="15.5" x14ac:dyDescent="0.35">
      <c r="A234" s="241" t="s">
        <v>1681</v>
      </c>
      <c r="B234" s="241" t="s">
        <v>1682</v>
      </c>
      <c r="C234" s="242">
        <v>6</v>
      </c>
    </row>
    <row r="235" spans="1:3" ht="15.5" x14ac:dyDescent="0.35">
      <c r="A235" s="241" t="s">
        <v>229</v>
      </c>
      <c r="B235" s="241" t="s">
        <v>1683</v>
      </c>
      <c r="C235" s="242">
        <v>4</v>
      </c>
    </row>
    <row r="236" spans="1:3" ht="15.5" x14ac:dyDescent="0.35">
      <c r="A236" s="241" t="s">
        <v>1684</v>
      </c>
      <c r="B236" s="241" t="s">
        <v>1685</v>
      </c>
      <c r="C236" s="242">
        <v>6</v>
      </c>
    </row>
    <row r="237" spans="1:3" ht="15.5" x14ac:dyDescent="0.35">
      <c r="A237" s="241" t="s">
        <v>1686</v>
      </c>
      <c r="B237" s="241" t="s">
        <v>1687</v>
      </c>
      <c r="C237" s="242">
        <v>4</v>
      </c>
    </row>
    <row r="238" spans="1:3" ht="15.5" x14ac:dyDescent="0.35">
      <c r="A238" s="241" t="s">
        <v>1688</v>
      </c>
      <c r="B238" s="241" t="s">
        <v>1689</v>
      </c>
      <c r="C238" s="242">
        <v>6</v>
      </c>
    </row>
    <row r="239" spans="1:3" ht="15.5" x14ac:dyDescent="0.35">
      <c r="A239" s="241" t="s">
        <v>1690</v>
      </c>
      <c r="B239" s="241" t="s">
        <v>1691</v>
      </c>
      <c r="C239" s="242">
        <v>4</v>
      </c>
    </row>
    <row r="240" spans="1:3" ht="15.5" x14ac:dyDescent="0.35">
      <c r="A240" s="241" t="s">
        <v>1692</v>
      </c>
      <c r="B240" s="241" t="s">
        <v>1693</v>
      </c>
      <c r="C240" s="242">
        <v>7</v>
      </c>
    </row>
    <row r="241" spans="1:3" ht="15.5" x14ac:dyDescent="0.35">
      <c r="A241" s="241" t="s">
        <v>1694</v>
      </c>
      <c r="B241" s="241" t="s">
        <v>1695</v>
      </c>
      <c r="C241" s="242">
        <v>8</v>
      </c>
    </row>
    <row r="242" spans="1:3" ht="15.5" x14ac:dyDescent="0.35">
      <c r="A242" s="241" t="s">
        <v>1696</v>
      </c>
      <c r="B242" s="241" t="s">
        <v>1697</v>
      </c>
      <c r="C242" s="242">
        <v>6</v>
      </c>
    </row>
    <row r="243" spans="1:3" ht="15.5" x14ac:dyDescent="0.35">
      <c r="A243" s="241" t="s">
        <v>1698</v>
      </c>
      <c r="B243" s="241" t="s">
        <v>1699</v>
      </c>
      <c r="C243" s="242">
        <v>5</v>
      </c>
    </row>
    <row r="244" spans="1:3" ht="15.5" x14ac:dyDescent="0.35">
      <c r="A244" s="241" t="s">
        <v>1700</v>
      </c>
      <c r="B244" s="241" t="s">
        <v>1701</v>
      </c>
      <c r="C244" s="242">
        <v>6</v>
      </c>
    </row>
    <row r="245" spans="1:3" ht="31" x14ac:dyDescent="0.35">
      <c r="A245" s="241" t="s">
        <v>1702</v>
      </c>
      <c r="B245" s="241" t="s">
        <v>1703</v>
      </c>
      <c r="C245" s="242">
        <v>1</v>
      </c>
    </row>
    <row r="246" spans="1:3" ht="15.5" x14ac:dyDescent="0.35">
      <c r="A246" s="241" t="s">
        <v>1704</v>
      </c>
      <c r="B246" s="241" t="s">
        <v>1705</v>
      </c>
      <c r="C246" s="242">
        <v>4</v>
      </c>
    </row>
    <row r="247" spans="1:3" ht="15.5" x14ac:dyDescent="0.35">
      <c r="A247" s="241" t="s">
        <v>1706</v>
      </c>
      <c r="B247" s="241" t="s">
        <v>1707</v>
      </c>
      <c r="C247" s="242">
        <v>5</v>
      </c>
    </row>
    <row r="248" spans="1:3" ht="15.5" x14ac:dyDescent="0.35">
      <c r="A248" s="241" t="s">
        <v>1708</v>
      </c>
      <c r="B248" s="241" t="s">
        <v>1270</v>
      </c>
      <c r="C248" s="242">
        <v>2</v>
      </c>
    </row>
    <row r="249" spans="1:3" ht="15.5" x14ac:dyDescent="0.35">
      <c r="A249" s="241" t="s">
        <v>1709</v>
      </c>
      <c r="B249" s="241" t="s">
        <v>1710</v>
      </c>
      <c r="C249" s="242">
        <v>8</v>
      </c>
    </row>
    <row r="250" spans="1:3" ht="15.5" x14ac:dyDescent="0.35">
      <c r="A250" s="241" t="s">
        <v>1711</v>
      </c>
      <c r="B250" s="241" t="s">
        <v>1712</v>
      </c>
      <c r="C250" s="242">
        <v>8</v>
      </c>
    </row>
    <row r="251" spans="1:3" ht="31" x14ac:dyDescent="0.35">
      <c r="A251" s="241" t="s">
        <v>1713</v>
      </c>
      <c r="B251" s="241" t="s">
        <v>1714</v>
      </c>
      <c r="C251" s="242">
        <v>7</v>
      </c>
    </row>
    <row r="252" spans="1:3" ht="15.5" x14ac:dyDescent="0.35">
      <c r="A252" s="241" t="s">
        <v>1715</v>
      </c>
      <c r="B252" s="241" t="s">
        <v>1716</v>
      </c>
      <c r="C252" s="242">
        <v>5</v>
      </c>
    </row>
    <row r="253" spans="1:3" ht="15.5" x14ac:dyDescent="0.35">
      <c r="A253" s="241" t="s">
        <v>1717</v>
      </c>
      <c r="B253" s="241" t="s">
        <v>1718</v>
      </c>
      <c r="C253" s="242">
        <v>7</v>
      </c>
    </row>
    <row r="254" spans="1:3" ht="31" x14ac:dyDescent="0.35">
      <c r="A254" s="241" t="s">
        <v>1719</v>
      </c>
      <c r="B254" s="241" t="s">
        <v>1720</v>
      </c>
      <c r="C254" s="242">
        <v>4</v>
      </c>
    </row>
    <row r="255" spans="1:3" ht="15.5" x14ac:dyDescent="0.35">
      <c r="A255" s="241" t="s">
        <v>1721</v>
      </c>
      <c r="B255" s="241" t="s">
        <v>1722</v>
      </c>
      <c r="C255" s="242">
        <v>4</v>
      </c>
    </row>
    <row r="256" spans="1:3" ht="15.5" x14ac:dyDescent="0.35">
      <c r="A256" s="241" t="s">
        <v>1723</v>
      </c>
      <c r="B256" s="241" t="s">
        <v>1724</v>
      </c>
      <c r="C256" s="242">
        <v>5</v>
      </c>
    </row>
    <row r="257" spans="1:3" ht="15.5" x14ac:dyDescent="0.35">
      <c r="A257" s="241" t="s">
        <v>1725</v>
      </c>
      <c r="B257" s="241" t="s">
        <v>1726</v>
      </c>
      <c r="C257" s="242">
        <v>8</v>
      </c>
    </row>
    <row r="258" spans="1:3" ht="15.5" x14ac:dyDescent="0.35">
      <c r="A258" s="241" t="s">
        <v>1727</v>
      </c>
      <c r="B258" s="241" t="s">
        <v>1728</v>
      </c>
      <c r="C258" s="242">
        <v>4</v>
      </c>
    </row>
    <row r="259" spans="1:3" ht="15.5" x14ac:dyDescent="0.35">
      <c r="A259" s="241" t="s">
        <v>1729</v>
      </c>
      <c r="B259" s="241" t="s">
        <v>1270</v>
      </c>
      <c r="C259" s="242">
        <v>3</v>
      </c>
    </row>
    <row r="260" spans="1:3" ht="15.5" x14ac:dyDescent="0.35">
      <c r="A260" s="241" t="s">
        <v>1730</v>
      </c>
      <c r="B260" s="241" t="s">
        <v>1731</v>
      </c>
      <c r="C260" s="242">
        <v>5</v>
      </c>
    </row>
    <row r="261" spans="1:3" ht="15.5" x14ac:dyDescent="0.35">
      <c r="A261" s="241" t="s">
        <v>1732</v>
      </c>
      <c r="B261" s="241" t="s">
        <v>1733</v>
      </c>
      <c r="C261" s="242">
        <v>8</v>
      </c>
    </row>
    <row r="262" spans="1:3" ht="15.5" x14ac:dyDescent="0.35">
      <c r="A262" s="241" t="s">
        <v>1734</v>
      </c>
      <c r="B262" s="241" t="s">
        <v>1735</v>
      </c>
      <c r="C262" s="242">
        <v>5</v>
      </c>
    </row>
    <row r="263" spans="1:3" ht="15.5" x14ac:dyDescent="0.35">
      <c r="A263" s="241" t="s">
        <v>1736</v>
      </c>
      <c r="B263" s="241" t="s">
        <v>1737</v>
      </c>
      <c r="C263" s="242">
        <v>4</v>
      </c>
    </row>
    <row r="264" spans="1:3" ht="15.5" x14ac:dyDescent="0.35">
      <c r="A264" s="241" t="s">
        <v>1738</v>
      </c>
      <c r="B264" s="241" t="s">
        <v>1739</v>
      </c>
      <c r="C264" s="242">
        <v>4</v>
      </c>
    </row>
    <row r="265" spans="1:3" ht="15.5" x14ac:dyDescent="0.35">
      <c r="A265" s="241" t="s">
        <v>1740</v>
      </c>
      <c r="B265" s="241" t="s">
        <v>1741</v>
      </c>
      <c r="C265" s="242">
        <v>5</v>
      </c>
    </row>
    <row r="266" spans="1:3" ht="15.5" x14ac:dyDescent="0.35">
      <c r="A266" s="241" t="s">
        <v>1742</v>
      </c>
      <c r="B266" s="241" t="s">
        <v>1743</v>
      </c>
      <c r="C266" s="242">
        <v>6</v>
      </c>
    </row>
    <row r="267" spans="1:3" ht="15.5" x14ac:dyDescent="0.35">
      <c r="A267" s="241" t="s">
        <v>1744</v>
      </c>
      <c r="B267" s="241" t="s">
        <v>1745</v>
      </c>
      <c r="C267" s="242">
        <v>5</v>
      </c>
    </row>
    <row r="268" spans="1:3" ht="15.5" x14ac:dyDescent="0.35">
      <c r="A268" s="241" t="s">
        <v>1746</v>
      </c>
      <c r="B268" s="241" t="s">
        <v>1747</v>
      </c>
      <c r="C268" s="242">
        <v>6</v>
      </c>
    </row>
    <row r="269" spans="1:3" ht="15.5" x14ac:dyDescent="0.35">
      <c r="A269" s="241" t="s">
        <v>1748</v>
      </c>
      <c r="B269" s="241" t="s">
        <v>1749</v>
      </c>
      <c r="C269" s="242">
        <v>8</v>
      </c>
    </row>
    <row r="270" spans="1:3" ht="31" x14ac:dyDescent="0.35">
      <c r="A270" s="241" t="s">
        <v>1750</v>
      </c>
      <c r="B270" s="241" t="s">
        <v>1751</v>
      </c>
      <c r="C270" s="242">
        <v>7</v>
      </c>
    </row>
    <row r="271" spans="1:3" ht="15.5" x14ac:dyDescent="0.35">
      <c r="A271" s="241" t="s">
        <v>1752</v>
      </c>
      <c r="B271" s="241" t="s">
        <v>1753</v>
      </c>
      <c r="C271" s="242">
        <v>6</v>
      </c>
    </row>
    <row r="272" spans="1:3" ht="15.5" x14ac:dyDescent="0.35">
      <c r="A272" s="241" t="s">
        <v>1754</v>
      </c>
      <c r="B272" s="241" t="s">
        <v>1755</v>
      </c>
      <c r="C272" s="242">
        <v>8</v>
      </c>
    </row>
    <row r="273" spans="1:3" ht="15.5" x14ac:dyDescent="0.35">
      <c r="A273" s="241" t="s">
        <v>729</v>
      </c>
      <c r="B273" s="241" t="s">
        <v>1756</v>
      </c>
      <c r="C273" s="242">
        <v>4</v>
      </c>
    </row>
    <row r="274" spans="1:3" ht="15.5" x14ac:dyDescent="0.35">
      <c r="A274" s="241" t="s">
        <v>1757</v>
      </c>
      <c r="B274" s="241" t="s">
        <v>1758</v>
      </c>
      <c r="C274" s="242">
        <v>8</v>
      </c>
    </row>
    <row r="275" spans="1:3" ht="15.5" x14ac:dyDescent="0.35">
      <c r="A275" s="241" t="s">
        <v>900</v>
      </c>
      <c r="B275" s="241" t="s">
        <v>1759</v>
      </c>
      <c r="C275" s="242">
        <v>6</v>
      </c>
    </row>
    <row r="276" spans="1:3" ht="15.5" x14ac:dyDescent="0.35">
      <c r="A276" s="241" t="s">
        <v>435</v>
      </c>
      <c r="B276" s="241" t="s">
        <v>1760</v>
      </c>
      <c r="C276" s="242">
        <v>6</v>
      </c>
    </row>
    <row r="277" spans="1:3" ht="15.5" x14ac:dyDescent="0.35">
      <c r="A277" s="241" t="s">
        <v>1761</v>
      </c>
      <c r="B277" s="241" t="s">
        <v>1762</v>
      </c>
      <c r="C277" s="242">
        <v>6</v>
      </c>
    </row>
    <row r="278" spans="1:3" ht="15.5" x14ac:dyDescent="0.35">
      <c r="A278" s="241" t="s">
        <v>1763</v>
      </c>
      <c r="B278" s="241" t="s">
        <v>1764</v>
      </c>
      <c r="C278" s="242">
        <v>4</v>
      </c>
    </row>
    <row r="279" spans="1:3" ht="15.5" x14ac:dyDescent="0.35">
      <c r="A279" s="241" t="s">
        <v>1765</v>
      </c>
      <c r="B279" s="241" t="s">
        <v>1270</v>
      </c>
      <c r="C279" s="242">
        <v>2</v>
      </c>
    </row>
    <row r="280" spans="1:3" ht="15.5" x14ac:dyDescent="0.35">
      <c r="A280" s="241" t="s">
        <v>1766</v>
      </c>
      <c r="B280" s="241" t="s">
        <v>1767</v>
      </c>
      <c r="C280" s="242">
        <v>2</v>
      </c>
    </row>
    <row r="281" spans="1:3" ht="15.5" x14ac:dyDescent="0.35">
      <c r="A281" s="241" t="s">
        <v>1768</v>
      </c>
      <c r="B281" s="241" t="s">
        <v>1769</v>
      </c>
      <c r="C281" s="242">
        <v>5</v>
      </c>
    </row>
    <row r="282" spans="1:3" ht="15.5" x14ac:dyDescent="0.35">
      <c r="A282" s="241" t="s">
        <v>1770</v>
      </c>
      <c r="B282" s="241" t="s">
        <v>1771</v>
      </c>
      <c r="C282" s="242">
        <v>5</v>
      </c>
    </row>
    <row r="283" spans="1:3" ht="15.5" x14ac:dyDescent="0.35">
      <c r="A283" s="241" t="s">
        <v>1772</v>
      </c>
      <c r="B283" s="241" t="s">
        <v>1773</v>
      </c>
      <c r="C283" s="242">
        <v>4</v>
      </c>
    </row>
    <row r="284" spans="1:3" ht="15.5" x14ac:dyDescent="0.35">
      <c r="A284" s="241" t="s">
        <v>1774</v>
      </c>
      <c r="B284" s="241" t="s">
        <v>1775</v>
      </c>
      <c r="C284" s="242">
        <v>4</v>
      </c>
    </row>
    <row r="285" spans="1:3" ht="15.5" x14ac:dyDescent="0.35">
      <c r="A285" s="241" t="s">
        <v>1776</v>
      </c>
      <c r="B285" s="241" t="s">
        <v>1777</v>
      </c>
      <c r="C285" s="242">
        <v>8</v>
      </c>
    </row>
    <row r="286" spans="1:3" ht="31" x14ac:dyDescent="0.35">
      <c r="A286" s="241" t="s">
        <v>1778</v>
      </c>
      <c r="B286" s="241" t="s">
        <v>1779</v>
      </c>
      <c r="C286" s="242">
        <v>7</v>
      </c>
    </row>
    <row r="287" spans="1:3" ht="31" x14ac:dyDescent="0.35">
      <c r="A287" s="241" t="s">
        <v>1780</v>
      </c>
      <c r="B287" s="241" t="s">
        <v>1781</v>
      </c>
      <c r="C287" s="242">
        <v>6</v>
      </c>
    </row>
    <row r="288" spans="1:3" ht="31" x14ac:dyDescent="0.35">
      <c r="A288" s="241" t="s">
        <v>1782</v>
      </c>
      <c r="B288" s="241" t="s">
        <v>1783</v>
      </c>
      <c r="C288" s="242">
        <v>8</v>
      </c>
    </row>
    <row r="289" spans="1:3" ht="31" x14ac:dyDescent="0.35">
      <c r="A289" s="241" t="s">
        <v>1784</v>
      </c>
      <c r="B289" s="241" t="s">
        <v>1785</v>
      </c>
      <c r="C289" s="242">
        <v>7</v>
      </c>
    </row>
    <row r="290" spans="1:3" ht="15.5" x14ac:dyDescent="0.35">
      <c r="A290" s="241" t="s">
        <v>1786</v>
      </c>
      <c r="B290" s="241" t="s">
        <v>1787</v>
      </c>
      <c r="C290" s="242">
        <v>6</v>
      </c>
    </row>
    <row r="291" spans="1:3" ht="15.5" x14ac:dyDescent="0.35">
      <c r="A291" s="241" t="s">
        <v>1788</v>
      </c>
      <c r="B291" s="241" t="s">
        <v>1789</v>
      </c>
      <c r="C291" s="242">
        <v>4</v>
      </c>
    </row>
    <row r="292" spans="1:3" ht="15.5" x14ac:dyDescent="0.35">
      <c r="A292" s="241" t="s">
        <v>1790</v>
      </c>
      <c r="B292" s="241" t="s">
        <v>1791</v>
      </c>
      <c r="C292" s="242">
        <v>4</v>
      </c>
    </row>
    <row r="293" spans="1:3" ht="15.5" x14ac:dyDescent="0.35">
      <c r="A293" s="241" t="s">
        <v>1792</v>
      </c>
      <c r="B293" s="241" t="s">
        <v>1793</v>
      </c>
      <c r="C293" s="242">
        <v>5</v>
      </c>
    </row>
    <row r="294" spans="1:3" ht="15.5" x14ac:dyDescent="0.35">
      <c r="A294" s="241" t="s">
        <v>1794</v>
      </c>
      <c r="B294" s="241" t="s">
        <v>1795</v>
      </c>
      <c r="C294" s="242">
        <v>1</v>
      </c>
    </row>
    <row r="295" spans="1:3" ht="15.5" x14ac:dyDescent="0.35">
      <c r="A295" s="241" t="s">
        <v>1796</v>
      </c>
      <c r="B295" s="241" t="s">
        <v>1797</v>
      </c>
      <c r="C295" s="242">
        <v>4</v>
      </c>
    </row>
    <row r="296" spans="1:3" ht="15.5" x14ac:dyDescent="0.35">
      <c r="A296" s="241" t="s">
        <v>1798</v>
      </c>
      <c r="B296" s="241" t="s">
        <v>1799</v>
      </c>
      <c r="C296" s="242">
        <v>7</v>
      </c>
    </row>
    <row r="297" spans="1:3" ht="15.5" x14ac:dyDescent="0.35">
      <c r="A297" s="241" t="s">
        <v>1800</v>
      </c>
      <c r="B297" s="241" t="s">
        <v>1801</v>
      </c>
      <c r="C297" s="242">
        <v>6</v>
      </c>
    </row>
    <row r="298" spans="1:3" ht="15.5" x14ac:dyDescent="0.35">
      <c r="A298" s="241" t="s">
        <v>1802</v>
      </c>
      <c r="B298" s="241" t="s">
        <v>1803</v>
      </c>
      <c r="C298" s="242">
        <v>5</v>
      </c>
    </row>
    <row r="299" spans="1:3" ht="15.5" x14ac:dyDescent="0.35">
      <c r="A299" s="241" t="s">
        <v>1804</v>
      </c>
      <c r="B299" s="241" t="s">
        <v>1805</v>
      </c>
      <c r="C299" s="242">
        <v>5</v>
      </c>
    </row>
    <row r="300" spans="1:3" ht="15.5" x14ac:dyDescent="0.35">
      <c r="A300" s="241" t="s">
        <v>1806</v>
      </c>
      <c r="B300" s="241" t="s">
        <v>1807</v>
      </c>
      <c r="C300" s="242">
        <v>3</v>
      </c>
    </row>
    <row r="301" spans="1:3" ht="15.5" x14ac:dyDescent="0.35">
      <c r="A301" s="241" t="s">
        <v>1808</v>
      </c>
      <c r="B301" s="241" t="s">
        <v>1809</v>
      </c>
      <c r="C301" s="242">
        <v>6</v>
      </c>
    </row>
    <row r="302" spans="1:3" ht="15.5" x14ac:dyDescent="0.35">
      <c r="A302" s="241" t="s">
        <v>1810</v>
      </c>
      <c r="B302" s="241" t="s">
        <v>1811</v>
      </c>
      <c r="C302" s="242">
        <v>5</v>
      </c>
    </row>
    <row r="303" spans="1:3" ht="15.5" x14ac:dyDescent="0.35">
      <c r="A303" s="241" t="s">
        <v>1812</v>
      </c>
      <c r="B303" s="241" t="s">
        <v>1813</v>
      </c>
      <c r="C303" s="242">
        <v>5</v>
      </c>
    </row>
    <row r="304" spans="1:3" ht="15.5" x14ac:dyDescent="0.35">
      <c r="A304" s="241" t="s">
        <v>1814</v>
      </c>
      <c r="B304" s="241" t="s">
        <v>1815</v>
      </c>
      <c r="C304" s="242">
        <v>6</v>
      </c>
    </row>
    <row r="305" spans="1:3" ht="15.5" x14ac:dyDescent="0.35">
      <c r="A305" s="241" t="s">
        <v>1816</v>
      </c>
      <c r="B305" s="241" t="s">
        <v>1817</v>
      </c>
      <c r="C305" s="242">
        <v>5</v>
      </c>
    </row>
    <row r="306" spans="1:3" ht="15.5" x14ac:dyDescent="0.35">
      <c r="A306" s="241" t="s">
        <v>1818</v>
      </c>
      <c r="B306" s="241" t="s">
        <v>1819</v>
      </c>
      <c r="C306" s="242">
        <v>5</v>
      </c>
    </row>
    <row r="307" spans="1:3" ht="15.5" x14ac:dyDescent="0.35">
      <c r="A307" s="241" t="s">
        <v>1820</v>
      </c>
      <c r="B307" s="241" t="s">
        <v>1270</v>
      </c>
      <c r="C307" s="242">
        <v>2</v>
      </c>
    </row>
    <row r="308" spans="1:3" ht="15.5" x14ac:dyDescent="0.35">
      <c r="A308" s="241" t="s">
        <v>1821</v>
      </c>
      <c r="B308" s="241" t="s">
        <v>1822</v>
      </c>
      <c r="C308" s="242">
        <v>1</v>
      </c>
    </row>
    <row r="309" spans="1:3" ht="15.5" x14ac:dyDescent="0.35">
      <c r="A309" s="241" t="s">
        <v>1823</v>
      </c>
      <c r="B309" s="241" t="s">
        <v>1824</v>
      </c>
      <c r="C309" s="242">
        <v>4</v>
      </c>
    </row>
    <row r="310" spans="1:3" ht="15.5" x14ac:dyDescent="0.35">
      <c r="A310" s="241" t="s">
        <v>1825</v>
      </c>
      <c r="B310" s="241" t="s">
        <v>1826</v>
      </c>
      <c r="C310" s="242">
        <v>5</v>
      </c>
    </row>
    <row r="311" spans="1:3" ht="15.5" x14ac:dyDescent="0.35">
      <c r="A311" s="241" t="s">
        <v>1827</v>
      </c>
      <c r="B311" s="241" t="s">
        <v>1828</v>
      </c>
      <c r="C311" s="242">
        <v>3</v>
      </c>
    </row>
    <row r="312" spans="1:3" ht="15.5" x14ac:dyDescent="0.35">
      <c r="A312" s="241" t="s">
        <v>1829</v>
      </c>
      <c r="B312" s="241" t="s">
        <v>1830</v>
      </c>
      <c r="C312" s="242">
        <v>6</v>
      </c>
    </row>
    <row r="313" spans="1:3" ht="15.5" x14ac:dyDescent="0.35">
      <c r="A313" s="241" t="s">
        <v>1831</v>
      </c>
      <c r="B313" s="241" t="s">
        <v>1832</v>
      </c>
      <c r="C313" s="242">
        <v>4</v>
      </c>
    </row>
    <row r="314" spans="1:3" ht="15.5" x14ac:dyDescent="0.35">
      <c r="A314" s="241" t="s">
        <v>1833</v>
      </c>
      <c r="B314" s="241" t="s">
        <v>1834</v>
      </c>
      <c r="C314" s="242">
        <v>5</v>
      </c>
    </row>
    <row r="315" spans="1:3" ht="15.5" x14ac:dyDescent="0.35">
      <c r="A315" s="241" t="s">
        <v>1835</v>
      </c>
      <c r="B315" s="241" t="s">
        <v>1836</v>
      </c>
      <c r="C315" s="242">
        <v>4</v>
      </c>
    </row>
    <row r="316" spans="1:3" ht="15.5" x14ac:dyDescent="0.35">
      <c r="A316" s="241" t="s">
        <v>1837</v>
      </c>
      <c r="B316" s="241" t="s">
        <v>1838</v>
      </c>
      <c r="C316" s="242">
        <v>6</v>
      </c>
    </row>
    <row r="317" spans="1:3" ht="15.5" x14ac:dyDescent="0.35">
      <c r="A317" s="241" t="s">
        <v>1839</v>
      </c>
      <c r="B317" s="241" t="s">
        <v>1840</v>
      </c>
      <c r="C317" s="242">
        <v>6</v>
      </c>
    </row>
    <row r="318" spans="1:3" ht="15.5" x14ac:dyDescent="0.35">
      <c r="A318" s="241" t="s">
        <v>1841</v>
      </c>
      <c r="B318" s="241" t="s">
        <v>1842</v>
      </c>
      <c r="C318" s="242">
        <v>4</v>
      </c>
    </row>
    <row r="319" spans="1:3" ht="15.5" x14ac:dyDescent="0.35">
      <c r="A319" s="241" t="s">
        <v>1843</v>
      </c>
      <c r="B319" s="241" t="s">
        <v>1844</v>
      </c>
      <c r="C319" s="242">
        <v>6</v>
      </c>
    </row>
    <row r="320" spans="1:3" ht="15.5" x14ac:dyDescent="0.35">
      <c r="A320" s="241" t="s">
        <v>1845</v>
      </c>
      <c r="B320" s="241" t="s">
        <v>1846</v>
      </c>
      <c r="C320" s="242">
        <v>3</v>
      </c>
    </row>
    <row r="321" spans="1:3" ht="15.5" x14ac:dyDescent="0.35">
      <c r="A321" s="241" t="s">
        <v>1847</v>
      </c>
      <c r="B321" s="241" t="s">
        <v>1848</v>
      </c>
      <c r="C321" s="242">
        <v>5</v>
      </c>
    </row>
    <row r="322" spans="1:3" ht="15.5" x14ac:dyDescent="0.35">
      <c r="A322" s="241" t="s">
        <v>1849</v>
      </c>
      <c r="B322" s="241" t="s">
        <v>1850</v>
      </c>
      <c r="C322" s="242">
        <v>4</v>
      </c>
    </row>
    <row r="323" spans="1:3" ht="15.5" x14ac:dyDescent="0.35">
      <c r="A323" s="241" t="s">
        <v>1851</v>
      </c>
      <c r="B323" s="241" t="s">
        <v>1852</v>
      </c>
      <c r="C323" s="242">
        <v>3</v>
      </c>
    </row>
    <row r="324" spans="1:3" ht="15.5" x14ac:dyDescent="0.35">
      <c r="A324" s="241" t="s">
        <v>1853</v>
      </c>
      <c r="B324" s="241" t="s">
        <v>1854</v>
      </c>
      <c r="C324" s="242">
        <v>4</v>
      </c>
    </row>
    <row r="325" spans="1:3" ht="15.5" x14ac:dyDescent="0.35">
      <c r="A325" s="241" t="s">
        <v>1855</v>
      </c>
      <c r="B325" s="241" t="s">
        <v>1856</v>
      </c>
      <c r="C325" s="242">
        <v>5</v>
      </c>
    </row>
    <row r="326" spans="1:3" ht="15.5" x14ac:dyDescent="0.35">
      <c r="A326" s="241" t="s">
        <v>1857</v>
      </c>
      <c r="B326" s="241" t="s">
        <v>1858</v>
      </c>
      <c r="C326" s="242">
        <v>4</v>
      </c>
    </row>
    <row r="327" spans="1:3" ht="15.5" x14ac:dyDescent="0.35">
      <c r="A327" s="241" t="s">
        <v>1859</v>
      </c>
      <c r="B327" s="241" t="s">
        <v>1860</v>
      </c>
      <c r="C327" s="242">
        <v>5</v>
      </c>
    </row>
    <row r="328" spans="1:3" ht="15.5" x14ac:dyDescent="0.35">
      <c r="A328" s="241" t="s">
        <v>1861</v>
      </c>
      <c r="B328" s="241" t="s">
        <v>1862</v>
      </c>
      <c r="C328" s="242">
        <v>4</v>
      </c>
    </row>
    <row r="329" spans="1:3" ht="15.5" x14ac:dyDescent="0.35">
      <c r="A329" s="241" t="s">
        <v>1863</v>
      </c>
      <c r="B329" s="241" t="s">
        <v>1864</v>
      </c>
      <c r="C329" s="242">
        <v>4</v>
      </c>
    </row>
    <row r="330" spans="1:3" ht="15.5" x14ac:dyDescent="0.35">
      <c r="A330" s="241" t="s">
        <v>1865</v>
      </c>
      <c r="B330" s="241" t="s">
        <v>1866</v>
      </c>
      <c r="C330" s="242">
        <v>5</v>
      </c>
    </row>
    <row r="331" spans="1:3" ht="15.5" x14ac:dyDescent="0.35">
      <c r="A331" s="241" t="s">
        <v>1867</v>
      </c>
      <c r="B331" s="241" t="s">
        <v>1868</v>
      </c>
      <c r="C331" s="242">
        <v>6</v>
      </c>
    </row>
    <row r="332" spans="1:3" ht="15.5" x14ac:dyDescent="0.35">
      <c r="A332" s="241" t="s">
        <v>1869</v>
      </c>
      <c r="B332" s="241" t="s">
        <v>1870</v>
      </c>
      <c r="C332" s="242">
        <v>5</v>
      </c>
    </row>
    <row r="333" spans="1:3" ht="15.5" x14ac:dyDescent="0.35">
      <c r="A333" s="241" t="s">
        <v>1871</v>
      </c>
      <c r="B333" s="241" t="s">
        <v>1872</v>
      </c>
      <c r="C333" s="242">
        <v>5</v>
      </c>
    </row>
    <row r="334" spans="1:3" ht="15.5" x14ac:dyDescent="0.35">
      <c r="A334" s="241" t="s">
        <v>1873</v>
      </c>
      <c r="B334" s="241" t="s">
        <v>1874</v>
      </c>
      <c r="C334" s="242">
        <v>6</v>
      </c>
    </row>
    <row r="335" spans="1:3" ht="15.5" x14ac:dyDescent="0.35">
      <c r="A335" s="241" t="s">
        <v>1875</v>
      </c>
      <c r="B335" s="241" t="s">
        <v>1876</v>
      </c>
      <c r="C335" s="242">
        <v>5</v>
      </c>
    </row>
    <row r="336" spans="1:3" ht="15.5" x14ac:dyDescent="0.35">
      <c r="A336" s="241" t="s">
        <v>1877</v>
      </c>
      <c r="B336" s="241" t="s">
        <v>1878</v>
      </c>
      <c r="C336" s="242">
        <v>5</v>
      </c>
    </row>
    <row r="337" spans="1:3" ht="15.5" x14ac:dyDescent="0.35">
      <c r="A337" s="241" t="s">
        <v>1879</v>
      </c>
      <c r="B337" s="241" t="s">
        <v>1880</v>
      </c>
      <c r="C337" s="242">
        <v>6</v>
      </c>
    </row>
    <row r="338" spans="1:3" ht="15.5" x14ac:dyDescent="0.35">
      <c r="A338" s="241" t="s">
        <v>1881</v>
      </c>
      <c r="B338" s="241" t="s">
        <v>1882</v>
      </c>
      <c r="C338" s="242">
        <v>6</v>
      </c>
    </row>
    <row r="339" spans="1:3" ht="15.5" x14ac:dyDescent="0.35">
      <c r="A339" s="241" t="s">
        <v>167</v>
      </c>
      <c r="B339" s="241" t="s">
        <v>1883</v>
      </c>
      <c r="C339" s="242">
        <v>6</v>
      </c>
    </row>
    <row r="340" spans="1:3" ht="15.5" x14ac:dyDescent="0.35">
      <c r="A340" s="241" t="s">
        <v>1884</v>
      </c>
      <c r="B340" s="241" t="s">
        <v>1885</v>
      </c>
      <c r="C340" s="242">
        <v>6</v>
      </c>
    </row>
    <row r="341" spans="1:3" ht="15.5" x14ac:dyDescent="0.35">
      <c r="A341" s="241" t="s">
        <v>2260</v>
      </c>
      <c r="B341" s="241" t="s">
        <v>2261</v>
      </c>
      <c r="C341" s="242">
        <v>5</v>
      </c>
    </row>
    <row r="342" spans="1:3" ht="15.5" x14ac:dyDescent="0.35">
      <c r="A342" s="241" t="s">
        <v>2262</v>
      </c>
      <c r="B342" s="241" t="s">
        <v>2263</v>
      </c>
      <c r="C342" s="242">
        <v>4</v>
      </c>
    </row>
    <row r="343" spans="1:3" ht="15.5" x14ac:dyDescent="0.35">
      <c r="A343" s="241" t="s">
        <v>1886</v>
      </c>
      <c r="B343" s="241" t="s">
        <v>1887</v>
      </c>
      <c r="C343" s="242">
        <v>6</v>
      </c>
    </row>
    <row r="344" spans="1:3" ht="15.5" x14ac:dyDescent="0.35">
      <c r="A344" s="241" t="s">
        <v>1888</v>
      </c>
      <c r="B344" s="241" t="s">
        <v>1889</v>
      </c>
      <c r="C344" s="242">
        <v>5</v>
      </c>
    </row>
    <row r="345" spans="1:3" ht="15.5" x14ac:dyDescent="0.35">
      <c r="A345" s="241" t="s">
        <v>1890</v>
      </c>
      <c r="B345" s="241" t="s">
        <v>1891</v>
      </c>
      <c r="C345" s="242">
        <v>6</v>
      </c>
    </row>
    <row r="346" spans="1:3" ht="15.5" x14ac:dyDescent="0.35">
      <c r="A346" s="241" t="s">
        <v>1892</v>
      </c>
      <c r="B346" s="241" t="s">
        <v>1893</v>
      </c>
      <c r="C346" s="242">
        <v>6</v>
      </c>
    </row>
    <row r="347" spans="1:3" ht="15.5" x14ac:dyDescent="0.35">
      <c r="A347" s="241" t="s">
        <v>1894</v>
      </c>
      <c r="B347" s="241" t="s">
        <v>1895</v>
      </c>
      <c r="C347" s="242">
        <v>4</v>
      </c>
    </row>
    <row r="348" spans="1:3" ht="15.5" x14ac:dyDescent="0.35">
      <c r="A348" s="241" t="s">
        <v>1896</v>
      </c>
      <c r="B348" s="241" t="s">
        <v>1897</v>
      </c>
      <c r="C348" s="242">
        <v>5</v>
      </c>
    </row>
    <row r="349" spans="1:3" ht="15.5" x14ac:dyDescent="0.35">
      <c r="A349" s="241" t="s">
        <v>1898</v>
      </c>
      <c r="B349" s="241" t="s">
        <v>1899</v>
      </c>
      <c r="C349" s="242">
        <v>4</v>
      </c>
    </row>
    <row r="350" spans="1:3" ht="15.5" x14ac:dyDescent="0.35">
      <c r="A350" s="241" t="s">
        <v>1900</v>
      </c>
      <c r="B350" s="241" t="s">
        <v>1901</v>
      </c>
      <c r="C350" s="242">
        <v>3</v>
      </c>
    </row>
    <row r="351" spans="1:3" ht="15.5" x14ac:dyDescent="0.35">
      <c r="A351" s="241" t="s">
        <v>1902</v>
      </c>
      <c r="B351" s="241" t="s">
        <v>1903</v>
      </c>
      <c r="C351" s="242">
        <v>2</v>
      </c>
    </row>
    <row r="352" spans="1:3" ht="15.5" x14ac:dyDescent="0.35">
      <c r="A352" s="241" t="s">
        <v>1904</v>
      </c>
      <c r="B352" s="241" t="s">
        <v>1905</v>
      </c>
      <c r="C352" s="242">
        <v>3</v>
      </c>
    </row>
    <row r="353" spans="1:3" ht="15.5" x14ac:dyDescent="0.35">
      <c r="A353" s="241" t="s">
        <v>1906</v>
      </c>
      <c r="B353" s="241" t="s">
        <v>1270</v>
      </c>
      <c r="C353" s="242">
        <v>2</v>
      </c>
    </row>
    <row r="354" spans="1:3" ht="15.5" x14ac:dyDescent="0.35">
      <c r="A354" s="241" t="s">
        <v>1907</v>
      </c>
      <c r="B354" s="241" t="s">
        <v>1908</v>
      </c>
      <c r="C354" s="242">
        <v>7</v>
      </c>
    </row>
    <row r="355" spans="1:3" ht="15.5" x14ac:dyDescent="0.35">
      <c r="A355" s="241" t="s">
        <v>1909</v>
      </c>
      <c r="B355" s="241" t="s">
        <v>1910</v>
      </c>
      <c r="C355" s="242">
        <v>6</v>
      </c>
    </row>
    <row r="356" spans="1:3" ht="15.5" x14ac:dyDescent="0.35">
      <c r="A356" s="241" t="s">
        <v>1911</v>
      </c>
      <c r="B356" s="241" t="s">
        <v>1912</v>
      </c>
      <c r="C356" s="242">
        <v>7</v>
      </c>
    </row>
    <row r="357" spans="1:3" ht="15.5" x14ac:dyDescent="0.35">
      <c r="A357" s="241" t="s">
        <v>1913</v>
      </c>
      <c r="B357" s="241" t="s">
        <v>1914</v>
      </c>
      <c r="C357" s="242">
        <v>5</v>
      </c>
    </row>
    <row r="358" spans="1:3" ht="15.5" x14ac:dyDescent="0.35">
      <c r="A358" s="241" t="s">
        <v>1915</v>
      </c>
      <c r="B358" s="241" t="s">
        <v>1916</v>
      </c>
      <c r="C358" s="242">
        <v>5</v>
      </c>
    </row>
    <row r="359" spans="1:3" ht="15.5" x14ac:dyDescent="0.35">
      <c r="A359" s="241" t="s">
        <v>1917</v>
      </c>
      <c r="B359" s="241" t="s">
        <v>1918</v>
      </c>
      <c r="C359" s="242">
        <v>6</v>
      </c>
    </row>
    <row r="360" spans="1:3" ht="15.5" x14ac:dyDescent="0.35">
      <c r="A360" s="241" t="s">
        <v>1919</v>
      </c>
      <c r="B360" s="241" t="s">
        <v>1920</v>
      </c>
      <c r="C360" s="242">
        <v>5</v>
      </c>
    </row>
    <row r="361" spans="1:3" ht="15.5" x14ac:dyDescent="0.35">
      <c r="A361" s="241" t="s">
        <v>1921</v>
      </c>
      <c r="B361" s="241" t="s">
        <v>1922</v>
      </c>
      <c r="C361" s="242">
        <v>4</v>
      </c>
    </row>
    <row r="362" spans="1:3" ht="15.5" x14ac:dyDescent="0.35">
      <c r="A362" s="241" t="s">
        <v>1923</v>
      </c>
      <c r="B362" s="241" t="s">
        <v>1924</v>
      </c>
      <c r="C362" s="242">
        <v>2</v>
      </c>
    </row>
    <row r="363" spans="1:3" ht="12.75" customHeight="1" x14ac:dyDescent="0.35">
      <c r="A363" s="241" t="s">
        <v>1925</v>
      </c>
      <c r="B363" s="241" t="s">
        <v>1926</v>
      </c>
      <c r="C363" s="242">
        <v>4</v>
      </c>
    </row>
    <row r="364" spans="1:3" ht="12.75" customHeight="1" x14ac:dyDescent="0.35">
      <c r="A364" s="241" t="s">
        <v>1927</v>
      </c>
      <c r="B364" s="241" t="s">
        <v>1928</v>
      </c>
      <c r="C364" s="242">
        <v>4</v>
      </c>
    </row>
    <row r="365" spans="1:3" ht="12.75" customHeight="1" x14ac:dyDescent="0.35">
      <c r="A365" s="241" t="s">
        <v>1929</v>
      </c>
      <c r="B365" s="241" t="s">
        <v>1930</v>
      </c>
      <c r="C365" s="242">
        <v>5</v>
      </c>
    </row>
    <row r="366" spans="1:3" ht="12.75" customHeight="1" x14ac:dyDescent="0.35">
      <c r="A366" s="241" t="s">
        <v>1931</v>
      </c>
      <c r="B366" s="241" t="s">
        <v>1932</v>
      </c>
      <c r="C366" s="242">
        <v>2</v>
      </c>
    </row>
    <row r="367" spans="1:3" ht="12.75" customHeight="1" x14ac:dyDescent="0.35">
      <c r="A367" s="241" t="s">
        <v>1933</v>
      </c>
      <c r="B367" s="241" t="s">
        <v>1934</v>
      </c>
      <c r="C367" s="242">
        <v>4</v>
      </c>
    </row>
    <row r="368" spans="1:3" ht="12.75" customHeight="1" x14ac:dyDescent="0.35">
      <c r="A368" s="241" t="s">
        <v>1935</v>
      </c>
      <c r="B368" s="241" t="s">
        <v>1936</v>
      </c>
      <c r="C368" s="242">
        <v>4</v>
      </c>
    </row>
    <row r="369" spans="1:3" ht="12.75" customHeight="1" x14ac:dyDescent="0.35">
      <c r="A369" s="241" t="s">
        <v>1937</v>
      </c>
      <c r="B369" s="241" t="s">
        <v>1938</v>
      </c>
      <c r="C369" s="242">
        <v>5</v>
      </c>
    </row>
    <row r="370" spans="1:3" ht="12.75" customHeight="1" x14ac:dyDescent="0.35">
      <c r="A370" s="241" t="s">
        <v>1939</v>
      </c>
      <c r="B370" s="241" t="s">
        <v>1940</v>
      </c>
      <c r="C370" s="242">
        <v>8</v>
      </c>
    </row>
    <row r="371" spans="1:3" ht="12.75" customHeight="1" x14ac:dyDescent="0.35">
      <c r="A371" s="241" t="s">
        <v>1941</v>
      </c>
      <c r="B371" s="241" t="s">
        <v>1942</v>
      </c>
      <c r="C371" s="242">
        <v>3</v>
      </c>
    </row>
    <row r="372" spans="1:3" ht="12.75" customHeight="1" x14ac:dyDescent="0.35">
      <c r="A372" s="241" t="s">
        <v>1943</v>
      </c>
      <c r="B372" s="241" t="s">
        <v>1944</v>
      </c>
      <c r="C372" s="242">
        <v>4</v>
      </c>
    </row>
    <row r="373" spans="1:3" ht="12.75" customHeight="1" x14ac:dyDescent="0.35">
      <c r="A373" s="241" t="s">
        <v>1945</v>
      </c>
      <c r="B373" s="241" t="s">
        <v>1946</v>
      </c>
      <c r="C373" s="242">
        <v>4</v>
      </c>
    </row>
    <row r="374" spans="1:3" ht="12.75" customHeight="1" x14ac:dyDescent="0.35">
      <c r="A374" s="241" t="s">
        <v>1947</v>
      </c>
      <c r="B374" s="241" t="s">
        <v>1948</v>
      </c>
      <c r="C374" s="242">
        <v>4</v>
      </c>
    </row>
    <row r="375" spans="1:3" ht="12.75" customHeight="1" x14ac:dyDescent="0.35">
      <c r="A375" s="241" t="s">
        <v>1949</v>
      </c>
      <c r="B375" s="241" t="s">
        <v>1950</v>
      </c>
      <c r="C375" s="242">
        <v>5</v>
      </c>
    </row>
    <row r="376" spans="1:3" ht="12.75" customHeight="1" x14ac:dyDescent="0.35">
      <c r="A376" s="241" t="s">
        <v>1951</v>
      </c>
      <c r="B376" s="241" t="s">
        <v>1952</v>
      </c>
      <c r="C376" s="242">
        <v>5</v>
      </c>
    </row>
    <row r="377" spans="1:3" ht="12.75" customHeight="1" x14ac:dyDescent="0.35">
      <c r="A377" s="241" t="s">
        <v>1953</v>
      </c>
      <c r="B377" s="241" t="s">
        <v>1954</v>
      </c>
      <c r="C377" s="242">
        <v>5</v>
      </c>
    </row>
    <row r="378" spans="1:3" ht="12.75" customHeight="1" x14ac:dyDescent="0.35">
      <c r="A378" s="241" t="s">
        <v>1955</v>
      </c>
      <c r="B378" s="241" t="s">
        <v>1956</v>
      </c>
      <c r="C378" s="242">
        <v>4</v>
      </c>
    </row>
    <row r="379" spans="1:3" ht="12.75" customHeight="1" x14ac:dyDescent="0.35">
      <c r="A379" s="241" t="s">
        <v>1957</v>
      </c>
      <c r="B379" s="241" t="s">
        <v>1958</v>
      </c>
      <c r="C379" s="242">
        <v>6</v>
      </c>
    </row>
    <row r="380" spans="1:3" ht="12.75" customHeight="1" x14ac:dyDescent="0.35">
      <c r="A380" s="241" t="s">
        <v>1959</v>
      </c>
      <c r="B380" s="241" t="s">
        <v>1960</v>
      </c>
      <c r="C380" s="242">
        <v>4</v>
      </c>
    </row>
    <row r="381" spans="1:3" ht="12.75" customHeight="1" x14ac:dyDescent="0.35">
      <c r="A381" s="241" t="s">
        <v>1961</v>
      </c>
      <c r="B381" s="241" t="s">
        <v>1270</v>
      </c>
      <c r="C381" s="242">
        <v>2</v>
      </c>
    </row>
    <row r="382" spans="1:3" ht="12.75" customHeight="1" x14ac:dyDescent="0.35">
      <c r="A382" s="241" t="s">
        <v>1962</v>
      </c>
      <c r="B382" s="241" t="s">
        <v>1963</v>
      </c>
      <c r="C382" s="242">
        <v>4</v>
      </c>
    </row>
    <row r="383" spans="1:3" ht="12.75" customHeight="1" x14ac:dyDescent="0.35">
      <c r="A383" s="241" t="s">
        <v>1964</v>
      </c>
      <c r="B383" s="241" t="s">
        <v>1965</v>
      </c>
      <c r="C383" s="242">
        <v>1</v>
      </c>
    </row>
    <row r="384" spans="1:3" ht="12.75" customHeight="1" x14ac:dyDescent="0.35">
      <c r="A384" s="241" t="s">
        <v>1966</v>
      </c>
      <c r="B384" s="241" t="s">
        <v>1967</v>
      </c>
      <c r="C384" s="242">
        <v>4</v>
      </c>
    </row>
    <row r="385" spans="1:3" ht="12.75" customHeight="1" x14ac:dyDescent="0.35">
      <c r="A385" s="241" t="s">
        <v>1968</v>
      </c>
      <c r="B385" s="241" t="s">
        <v>1969</v>
      </c>
      <c r="C385" s="242">
        <v>3</v>
      </c>
    </row>
    <row r="386" spans="1:3" ht="12.75" customHeight="1" x14ac:dyDescent="0.35">
      <c r="A386" s="241" t="s">
        <v>1970</v>
      </c>
      <c r="B386" s="241" t="s">
        <v>1971</v>
      </c>
      <c r="C386" s="242">
        <v>5</v>
      </c>
    </row>
    <row r="387" spans="1:3" ht="12.75" customHeight="1" x14ac:dyDescent="0.35">
      <c r="A387" s="241" t="s">
        <v>1972</v>
      </c>
      <c r="B387" s="241" t="s">
        <v>1973</v>
      </c>
      <c r="C387" s="242">
        <v>4</v>
      </c>
    </row>
    <row r="388" spans="1:3" ht="12.75" customHeight="1" x14ac:dyDescent="0.35">
      <c r="A388" s="241" t="s">
        <v>1974</v>
      </c>
      <c r="B388" s="241" t="s">
        <v>1975</v>
      </c>
      <c r="C388" s="242">
        <v>4</v>
      </c>
    </row>
    <row r="389" spans="1:3" ht="12.75" customHeight="1" x14ac:dyDescent="0.35">
      <c r="A389" s="241" t="s">
        <v>1976</v>
      </c>
      <c r="B389" s="241" t="s">
        <v>1977</v>
      </c>
      <c r="C389" s="242">
        <v>5</v>
      </c>
    </row>
    <row r="390" spans="1:3" ht="12.75" customHeight="1" x14ac:dyDescent="0.35">
      <c r="A390" s="241" t="s">
        <v>1978</v>
      </c>
      <c r="B390" s="241" t="s">
        <v>1979</v>
      </c>
      <c r="C390" s="242">
        <v>1</v>
      </c>
    </row>
    <row r="391" spans="1:3" ht="12.75" customHeight="1" x14ac:dyDescent="0.35">
      <c r="A391" s="241" t="s">
        <v>1980</v>
      </c>
      <c r="B391" s="241" t="s">
        <v>1981</v>
      </c>
      <c r="C391" s="242">
        <v>1</v>
      </c>
    </row>
    <row r="392" spans="1:3" ht="12.75" customHeight="1" x14ac:dyDescent="0.35">
      <c r="A392" s="241" t="s">
        <v>1982</v>
      </c>
      <c r="B392" s="241" t="s">
        <v>1270</v>
      </c>
      <c r="C392" s="242">
        <v>2</v>
      </c>
    </row>
    <row r="393" spans="1:3" ht="12.75" customHeight="1" x14ac:dyDescent="0.35">
      <c r="A393" s="241" t="s">
        <v>1983</v>
      </c>
      <c r="B393" s="241" t="s">
        <v>1984</v>
      </c>
      <c r="C393" s="242">
        <v>1</v>
      </c>
    </row>
    <row r="394" spans="1:3" ht="12.75" customHeight="1" x14ac:dyDescent="0.35">
      <c r="A394" s="241" t="s">
        <v>1985</v>
      </c>
      <c r="B394" s="241" t="s">
        <v>1986</v>
      </c>
      <c r="C394" s="242">
        <v>1</v>
      </c>
    </row>
    <row r="395" spans="1:3" ht="12.75" customHeight="1" x14ac:dyDescent="0.35">
      <c r="A395" s="241" t="s">
        <v>1987</v>
      </c>
      <c r="B395" s="241" t="s">
        <v>1988</v>
      </c>
      <c r="C395" s="242">
        <v>1</v>
      </c>
    </row>
    <row r="396" spans="1:3" ht="12.75" customHeight="1" x14ac:dyDescent="0.35">
      <c r="A396" s="241" t="s">
        <v>1989</v>
      </c>
      <c r="B396" s="241" t="s">
        <v>1990</v>
      </c>
      <c r="C396" s="242">
        <v>1</v>
      </c>
    </row>
    <row r="397" spans="1:3" ht="12.75" customHeight="1" x14ac:dyDescent="0.35">
      <c r="A397" s="241" t="s">
        <v>1991</v>
      </c>
      <c r="B397" s="241" t="s">
        <v>1992</v>
      </c>
      <c r="C397" s="242">
        <v>1</v>
      </c>
    </row>
    <row r="398" spans="1:3" ht="12.75" customHeight="1" x14ac:dyDescent="0.35">
      <c r="A398" s="241" t="s">
        <v>1993</v>
      </c>
      <c r="B398" s="241" t="s">
        <v>1994</v>
      </c>
      <c r="C398" s="242">
        <v>1</v>
      </c>
    </row>
    <row r="399" spans="1:3" ht="12.75" customHeight="1" x14ac:dyDescent="0.35">
      <c r="A399" s="241" t="s">
        <v>1995</v>
      </c>
      <c r="B399" s="241" t="s">
        <v>1996</v>
      </c>
      <c r="C399" s="242">
        <v>1</v>
      </c>
    </row>
    <row r="400" spans="1:3" ht="12.75" customHeight="1" x14ac:dyDescent="0.35">
      <c r="A400" s="241" t="s">
        <v>1997</v>
      </c>
      <c r="B400" s="241" t="s">
        <v>1998</v>
      </c>
      <c r="C400" s="242">
        <v>1</v>
      </c>
    </row>
    <row r="401" spans="1:3" ht="12.75" customHeight="1" x14ac:dyDescent="0.35">
      <c r="A401" s="241" t="s">
        <v>1999</v>
      </c>
      <c r="B401" s="241" t="s">
        <v>2000</v>
      </c>
      <c r="C401" s="242">
        <v>1</v>
      </c>
    </row>
    <row r="402" spans="1:3" ht="12.75" customHeight="1" x14ac:dyDescent="0.35">
      <c r="A402" s="241" t="s">
        <v>2001</v>
      </c>
      <c r="B402" s="241" t="s">
        <v>2002</v>
      </c>
      <c r="C402" s="242">
        <v>1</v>
      </c>
    </row>
    <row r="403" spans="1:3" ht="12.75" customHeight="1" x14ac:dyDescent="0.35">
      <c r="A403" s="241" t="s">
        <v>2003</v>
      </c>
      <c r="B403" s="241" t="s">
        <v>2004</v>
      </c>
      <c r="C403" s="242">
        <v>1</v>
      </c>
    </row>
    <row r="404" spans="1:3" ht="12.75" customHeight="1" x14ac:dyDescent="0.35">
      <c r="A404" s="241" t="s">
        <v>2005</v>
      </c>
      <c r="B404" s="241" t="s">
        <v>2006</v>
      </c>
      <c r="C404" s="242">
        <v>1</v>
      </c>
    </row>
    <row r="405" spans="1:3" ht="12.75" customHeight="1" x14ac:dyDescent="0.35">
      <c r="A405" s="241" t="s">
        <v>2007</v>
      </c>
      <c r="B405" s="241" t="s">
        <v>2008</v>
      </c>
      <c r="C405" s="242">
        <v>1</v>
      </c>
    </row>
    <row r="406" spans="1:3" ht="12.75" customHeight="1" x14ac:dyDescent="0.35">
      <c r="A406" s="241" t="s">
        <v>2009</v>
      </c>
      <c r="B406" s="241" t="s">
        <v>2010</v>
      </c>
      <c r="C406" s="242">
        <v>1</v>
      </c>
    </row>
    <row r="407" spans="1:3" ht="12.75" customHeight="1" x14ac:dyDescent="0.35">
      <c r="A407" s="241" t="s">
        <v>2011</v>
      </c>
      <c r="B407" s="241" t="s">
        <v>2012</v>
      </c>
      <c r="C407" s="242">
        <v>1</v>
      </c>
    </row>
    <row r="408" spans="1:3" ht="12.75" customHeight="1" x14ac:dyDescent="0.35">
      <c r="A408" s="241" t="s">
        <v>2013</v>
      </c>
      <c r="B408" s="241" t="s">
        <v>2014</v>
      </c>
      <c r="C408" s="242">
        <v>1</v>
      </c>
    </row>
    <row r="409" spans="1:3" ht="12.75" customHeight="1" x14ac:dyDescent="0.35">
      <c r="A409" s="241" t="s">
        <v>2015</v>
      </c>
      <c r="B409" s="241" t="s">
        <v>2016</v>
      </c>
      <c r="C409" s="242">
        <v>1</v>
      </c>
    </row>
    <row r="410" spans="1:3" ht="12.75" customHeight="1" x14ac:dyDescent="0.35">
      <c r="A410" s="241" t="s">
        <v>2017</v>
      </c>
      <c r="B410" s="241" t="s">
        <v>2018</v>
      </c>
      <c r="C410" s="242">
        <v>1</v>
      </c>
    </row>
    <row r="411" spans="1:3" ht="12.75" customHeight="1" x14ac:dyDescent="0.35">
      <c r="A411" s="241" t="s">
        <v>2019</v>
      </c>
      <c r="B411" s="241" t="s">
        <v>2020</v>
      </c>
      <c r="C411" s="242">
        <v>1</v>
      </c>
    </row>
    <row r="412" spans="1:3" ht="12.75" customHeight="1" x14ac:dyDescent="0.35">
      <c r="A412" s="241" t="s">
        <v>2021</v>
      </c>
      <c r="B412" s="241" t="s">
        <v>2022</v>
      </c>
      <c r="C412" s="242">
        <v>1</v>
      </c>
    </row>
    <row r="413" spans="1:3" ht="12.75" customHeight="1" x14ac:dyDescent="0.35">
      <c r="A413" s="241" t="s">
        <v>2023</v>
      </c>
      <c r="B413" s="241" t="s">
        <v>2024</v>
      </c>
      <c r="C413" s="242">
        <v>1</v>
      </c>
    </row>
    <row r="414" spans="1:3" ht="12.75" customHeight="1" x14ac:dyDescent="0.35">
      <c r="A414" s="241" t="s">
        <v>2025</v>
      </c>
      <c r="B414" s="241" t="s">
        <v>2026</v>
      </c>
      <c r="C414" s="242">
        <v>1</v>
      </c>
    </row>
    <row r="415" spans="1:3" ht="12.75" customHeight="1" x14ac:dyDescent="0.35">
      <c r="A415" s="241" t="s">
        <v>2027</v>
      </c>
      <c r="B415" s="241" t="s">
        <v>2028</v>
      </c>
      <c r="C415" s="242">
        <v>1</v>
      </c>
    </row>
    <row r="416" spans="1:3" ht="12.75" customHeight="1" x14ac:dyDescent="0.35">
      <c r="A416" s="241" t="s">
        <v>2029</v>
      </c>
      <c r="B416" s="241" t="s">
        <v>2030</v>
      </c>
      <c r="C416" s="242">
        <v>1</v>
      </c>
    </row>
    <row r="417" spans="1:3" ht="12.75" customHeight="1" x14ac:dyDescent="0.35">
      <c r="A417" s="241" t="s">
        <v>2031</v>
      </c>
      <c r="B417" s="241" t="s">
        <v>2032</v>
      </c>
      <c r="C417" s="242">
        <v>1</v>
      </c>
    </row>
    <row r="418" spans="1:3" ht="12.75" customHeight="1" x14ac:dyDescent="0.35">
      <c r="A418" s="241" t="s">
        <v>2033</v>
      </c>
      <c r="B418" s="241" t="s">
        <v>2034</v>
      </c>
      <c r="C418" s="242">
        <v>1</v>
      </c>
    </row>
    <row r="419" spans="1:3" ht="12.75" customHeight="1" x14ac:dyDescent="0.35">
      <c r="A419" s="241" t="s">
        <v>2035</v>
      </c>
      <c r="B419" s="241" t="s">
        <v>2036</v>
      </c>
      <c r="C419" s="242">
        <v>1</v>
      </c>
    </row>
    <row r="420" spans="1:3" ht="12.75" customHeight="1" x14ac:dyDescent="0.35">
      <c r="A420" s="241" t="s">
        <v>2037</v>
      </c>
      <c r="B420" s="241" t="s">
        <v>2038</v>
      </c>
      <c r="C420" s="242">
        <v>1</v>
      </c>
    </row>
    <row r="421" spans="1:3" ht="12.75" customHeight="1" x14ac:dyDescent="0.35">
      <c r="A421" s="241" t="s">
        <v>2039</v>
      </c>
      <c r="B421" s="241" t="s">
        <v>2040</v>
      </c>
      <c r="C421" s="242">
        <v>1</v>
      </c>
    </row>
    <row r="422" spans="1:3" ht="12.75" customHeight="1" x14ac:dyDescent="0.35">
      <c r="A422" s="241" t="s">
        <v>2041</v>
      </c>
      <c r="B422" s="241" t="s">
        <v>2042</v>
      </c>
      <c r="C422" s="242">
        <v>1</v>
      </c>
    </row>
    <row r="423" spans="1:3" ht="12.75" customHeight="1" x14ac:dyDescent="0.35">
      <c r="A423" s="241" t="s">
        <v>2043</v>
      </c>
      <c r="B423" s="241" t="s">
        <v>2044</v>
      </c>
      <c r="C423" s="242">
        <v>1</v>
      </c>
    </row>
    <row r="424" spans="1:3" ht="12.75" customHeight="1" x14ac:dyDescent="0.35">
      <c r="A424" s="241" t="s">
        <v>2045</v>
      </c>
      <c r="B424" s="241" t="s">
        <v>2046</v>
      </c>
      <c r="C424" s="242">
        <v>1</v>
      </c>
    </row>
    <row r="425" spans="1:3" ht="12.75" customHeight="1" x14ac:dyDescent="0.35">
      <c r="A425" s="241" t="s">
        <v>2047</v>
      </c>
      <c r="B425" s="241" t="s">
        <v>2048</v>
      </c>
      <c r="C425" s="242">
        <v>1</v>
      </c>
    </row>
    <row r="426" spans="1:3" ht="12.75" customHeight="1" x14ac:dyDescent="0.35">
      <c r="A426" s="241" t="s">
        <v>2049</v>
      </c>
      <c r="B426" s="241" t="s">
        <v>2050</v>
      </c>
      <c r="C426" s="242">
        <v>1</v>
      </c>
    </row>
    <row r="427" spans="1:3" ht="12.75" customHeight="1" x14ac:dyDescent="0.35">
      <c r="A427" s="241" t="s">
        <v>2051</v>
      </c>
      <c r="B427" s="241" t="s">
        <v>2052</v>
      </c>
      <c r="C427" s="242">
        <v>1</v>
      </c>
    </row>
    <row r="428" spans="1:3" ht="12.75" customHeight="1" x14ac:dyDescent="0.35">
      <c r="A428" s="241" t="s">
        <v>2053</v>
      </c>
      <c r="B428" s="241" t="s">
        <v>2054</v>
      </c>
      <c r="C428" s="242">
        <v>1</v>
      </c>
    </row>
    <row r="429" spans="1:3" ht="12.75" customHeight="1" x14ac:dyDescent="0.35">
      <c r="A429" s="241" t="s">
        <v>2055</v>
      </c>
      <c r="B429" s="241" t="s">
        <v>2042</v>
      </c>
      <c r="C429" s="242">
        <v>1</v>
      </c>
    </row>
    <row r="430" spans="1:3" ht="12.75" customHeight="1" x14ac:dyDescent="0.35">
      <c r="A430" s="241" t="s">
        <v>2056</v>
      </c>
      <c r="B430" s="241" t="s">
        <v>2057</v>
      </c>
      <c r="C430" s="242">
        <v>1</v>
      </c>
    </row>
    <row r="431" spans="1:3" ht="12.75" customHeight="1" x14ac:dyDescent="0.35">
      <c r="A431" s="241" t="s">
        <v>2058</v>
      </c>
      <c r="B431" s="241" t="s">
        <v>2059</v>
      </c>
      <c r="C431" s="242">
        <v>1</v>
      </c>
    </row>
    <row r="432" spans="1:3" ht="12.75" customHeight="1" x14ac:dyDescent="0.35">
      <c r="A432" s="241" t="s">
        <v>2060</v>
      </c>
      <c r="B432" s="241" t="s">
        <v>2061</v>
      </c>
      <c r="C432" s="242">
        <v>1</v>
      </c>
    </row>
    <row r="433" spans="1:3" ht="12.75" customHeight="1" x14ac:dyDescent="0.35">
      <c r="A433" s="241" t="s">
        <v>2062</v>
      </c>
      <c r="B433" s="241" t="s">
        <v>2063</v>
      </c>
      <c r="C433" s="242">
        <v>1</v>
      </c>
    </row>
    <row r="434" spans="1:3" ht="12.75" customHeight="1" x14ac:dyDescent="0.35">
      <c r="A434" s="241" t="s">
        <v>2064</v>
      </c>
      <c r="B434" s="241" t="s">
        <v>2065</v>
      </c>
      <c r="C434" s="242">
        <v>1</v>
      </c>
    </row>
    <row r="435" spans="1:3" ht="12.75" customHeight="1" x14ac:dyDescent="0.35">
      <c r="A435" s="241" t="s">
        <v>2066</v>
      </c>
      <c r="B435" s="241" t="s">
        <v>2067</v>
      </c>
      <c r="C435" s="242">
        <v>1</v>
      </c>
    </row>
    <row r="436" spans="1:3" ht="12.75" customHeight="1" x14ac:dyDescent="0.35">
      <c r="A436" s="241" t="s">
        <v>2068</v>
      </c>
      <c r="B436" s="241" t="s">
        <v>2069</v>
      </c>
      <c r="C436" s="242">
        <v>1</v>
      </c>
    </row>
    <row r="437" spans="1:3" ht="12.75" customHeight="1" x14ac:dyDescent="0.35">
      <c r="A437" s="241" t="s">
        <v>2070</v>
      </c>
      <c r="B437" s="241" t="s">
        <v>2071</v>
      </c>
      <c r="C437" s="242">
        <v>1</v>
      </c>
    </row>
    <row r="438" spans="1:3" ht="12.75" customHeight="1" x14ac:dyDescent="0.35">
      <c r="A438" s="241" t="s">
        <v>2072</v>
      </c>
      <c r="B438" s="241" t="s">
        <v>2073</v>
      </c>
      <c r="C438" s="242">
        <v>1</v>
      </c>
    </row>
    <row r="439" spans="1:3" ht="12.75" customHeight="1" x14ac:dyDescent="0.35">
      <c r="A439" s="241" t="s">
        <v>2074</v>
      </c>
      <c r="B439" s="241" t="s">
        <v>2075</v>
      </c>
      <c r="C439" s="242">
        <v>1</v>
      </c>
    </row>
    <row r="440" spans="1:3" ht="12.75" customHeight="1" x14ac:dyDescent="0.35">
      <c r="A440" s="241" t="s">
        <v>2076</v>
      </c>
      <c r="B440" s="241" t="s">
        <v>2077</v>
      </c>
      <c r="C440" s="242">
        <v>1</v>
      </c>
    </row>
    <row r="441" spans="1:3" ht="12.75" customHeight="1" x14ac:dyDescent="0.35">
      <c r="A441" s="241" t="s">
        <v>2078</v>
      </c>
      <c r="B441" s="241" t="s">
        <v>2079</v>
      </c>
      <c r="C441" s="242">
        <v>1</v>
      </c>
    </row>
    <row r="442" spans="1:3" ht="12.75" customHeight="1" x14ac:dyDescent="0.35">
      <c r="A442" s="241" t="s">
        <v>2080</v>
      </c>
      <c r="B442" s="241" t="s">
        <v>2081</v>
      </c>
      <c r="C442" s="242">
        <v>1</v>
      </c>
    </row>
    <row r="443" spans="1:3" ht="12.75" customHeight="1" x14ac:dyDescent="0.35">
      <c r="A443" s="241" t="s">
        <v>2082</v>
      </c>
      <c r="B443" s="241" t="s">
        <v>2083</v>
      </c>
      <c r="C443" s="242">
        <v>1</v>
      </c>
    </row>
    <row r="444" spans="1:3" ht="12.75" customHeight="1" x14ac:dyDescent="0.35">
      <c r="A444" s="241" t="s">
        <v>2084</v>
      </c>
      <c r="B444" s="241" t="s">
        <v>2085</v>
      </c>
      <c r="C444" s="242">
        <v>1</v>
      </c>
    </row>
    <row r="445" spans="1:3" ht="12.75" customHeight="1" x14ac:dyDescent="0.35">
      <c r="A445" s="241" t="s">
        <v>2086</v>
      </c>
      <c r="B445" s="241" t="s">
        <v>2087</v>
      </c>
      <c r="C445" s="242">
        <v>1</v>
      </c>
    </row>
    <row r="446" spans="1:3" ht="12.75" customHeight="1" x14ac:dyDescent="0.35">
      <c r="A446" s="241" t="s">
        <v>2088</v>
      </c>
      <c r="B446" s="241" t="s">
        <v>2089</v>
      </c>
      <c r="C446" s="242">
        <v>1</v>
      </c>
    </row>
    <row r="447" spans="1:3" ht="12.75" customHeight="1" x14ac:dyDescent="0.35">
      <c r="A447" s="241" t="s">
        <v>2090</v>
      </c>
      <c r="B447" s="241" t="s">
        <v>2091</v>
      </c>
      <c r="C447" s="242">
        <v>1</v>
      </c>
    </row>
    <row r="448" spans="1:3" ht="12.75" customHeight="1" x14ac:dyDescent="0.35">
      <c r="A448" s="241" t="s">
        <v>2092</v>
      </c>
      <c r="B448" s="241" t="s">
        <v>2093</v>
      </c>
      <c r="C448" s="242">
        <v>1</v>
      </c>
    </row>
    <row r="449" spans="1:3" ht="12.75" customHeight="1" x14ac:dyDescent="0.35">
      <c r="A449" s="241" t="s">
        <v>2094</v>
      </c>
      <c r="B449" s="241" t="s">
        <v>2095</v>
      </c>
      <c r="C449" s="242">
        <v>1</v>
      </c>
    </row>
    <row r="450" spans="1:3" ht="12.75" customHeight="1" x14ac:dyDescent="0.35">
      <c r="A450" s="241" t="s">
        <v>2096</v>
      </c>
      <c r="B450" s="241" t="s">
        <v>2097</v>
      </c>
      <c r="C450" s="242">
        <v>1</v>
      </c>
    </row>
    <row r="451" spans="1:3" ht="12.75" customHeight="1" x14ac:dyDescent="0.35">
      <c r="A451" s="241" t="s">
        <v>2098</v>
      </c>
      <c r="B451" s="241" t="s">
        <v>2099</v>
      </c>
      <c r="C451" s="242">
        <v>1</v>
      </c>
    </row>
    <row r="452" spans="1:3" ht="12.75" customHeight="1" x14ac:dyDescent="0.35">
      <c r="A452" s="241" t="s">
        <v>2100</v>
      </c>
      <c r="B452" s="241" t="s">
        <v>2101</v>
      </c>
      <c r="C452" s="242">
        <v>1</v>
      </c>
    </row>
    <row r="453" spans="1:3" ht="12.75" customHeight="1" x14ac:dyDescent="0.35">
      <c r="A453" s="241" t="s">
        <v>2102</v>
      </c>
      <c r="B453" s="241" t="s">
        <v>2103</v>
      </c>
      <c r="C453" s="242">
        <v>1</v>
      </c>
    </row>
    <row r="454" spans="1:3" ht="12.75" customHeight="1" x14ac:dyDescent="0.35">
      <c r="A454" s="241" t="s">
        <v>2104</v>
      </c>
      <c r="B454" s="241" t="s">
        <v>2105</v>
      </c>
      <c r="C454" s="242">
        <v>1</v>
      </c>
    </row>
    <row r="455" spans="1:3" ht="12.75" customHeight="1" x14ac:dyDescent="0.35">
      <c r="A455" s="241" t="s">
        <v>2106</v>
      </c>
      <c r="B455" s="241" t="s">
        <v>2107</v>
      </c>
      <c r="C455" s="242">
        <v>1</v>
      </c>
    </row>
    <row r="456" spans="1:3" ht="12.75" customHeight="1" x14ac:dyDescent="0.35">
      <c r="A456" s="241" t="s">
        <v>2108</v>
      </c>
      <c r="B456" s="241" t="s">
        <v>2109</v>
      </c>
      <c r="C456" s="242">
        <v>1</v>
      </c>
    </row>
    <row r="457" spans="1:3" ht="12.75" customHeight="1" x14ac:dyDescent="0.35">
      <c r="A457" s="241" t="s">
        <v>2110</v>
      </c>
      <c r="B457" s="241" t="s">
        <v>2111</v>
      </c>
      <c r="C457" s="242">
        <v>1</v>
      </c>
    </row>
    <row r="458" spans="1:3" ht="12.75" customHeight="1" x14ac:dyDescent="0.35">
      <c r="A458" s="241" t="s">
        <v>2112</v>
      </c>
      <c r="B458" s="241" t="s">
        <v>2113</v>
      </c>
      <c r="C458" s="242">
        <v>1</v>
      </c>
    </row>
    <row r="459" spans="1:3" ht="12.75" customHeight="1" x14ac:dyDescent="0.35">
      <c r="A459" s="241" t="s">
        <v>2114</v>
      </c>
      <c r="B459" s="241" t="s">
        <v>2115</v>
      </c>
      <c r="C459" s="242">
        <v>1</v>
      </c>
    </row>
    <row r="460" spans="1:3" ht="15.5" x14ac:dyDescent="0.35">
      <c r="A460" s="241" t="s">
        <v>2116</v>
      </c>
      <c r="B460" s="241" t="s">
        <v>2117</v>
      </c>
      <c r="C460" s="242">
        <v>1</v>
      </c>
    </row>
    <row r="461" spans="1:3" ht="15.5" x14ac:dyDescent="0.35">
      <c r="A461" s="241" t="s">
        <v>2118</v>
      </c>
      <c r="B461" s="241" t="s">
        <v>2119</v>
      </c>
      <c r="C461" s="242">
        <v>1</v>
      </c>
    </row>
    <row r="462" spans="1:3" ht="15.5" x14ac:dyDescent="0.35">
      <c r="A462" s="241" t="s">
        <v>2120</v>
      </c>
      <c r="B462" s="241" t="s">
        <v>2121</v>
      </c>
      <c r="C462" s="242">
        <v>1</v>
      </c>
    </row>
    <row r="463" spans="1:3" ht="15.5" x14ac:dyDescent="0.35">
      <c r="A463" s="241" t="s">
        <v>2122</v>
      </c>
      <c r="B463" s="241" t="s">
        <v>2123</v>
      </c>
      <c r="C463" s="242">
        <v>1</v>
      </c>
    </row>
    <row r="464" spans="1:3" ht="15.5" x14ac:dyDescent="0.35">
      <c r="A464" s="241" t="s">
        <v>2124</v>
      </c>
      <c r="B464" s="241" t="s">
        <v>2125</v>
      </c>
      <c r="C464" s="242">
        <v>1</v>
      </c>
    </row>
    <row r="465" spans="1:3" ht="15.5" x14ac:dyDescent="0.35">
      <c r="A465" s="241" t="s">
        <v>2126</v>
      </c>
      <c r="B465" s="241" t="s">
        <v>2127</v>
      </c>
      <c r="C465" s="242">
        <v>1</v>
      </c>
    </row>
    <row r="466" spans="1:3" ht="15.5" x14ac:dyDescent="0.35">
      <c r="A466" s="241" t="s">
        <v>2128</v>
      </c>
      <c r="B466" s="241" t="s">
        <v>2129</v>
      </c>
      <c r="C466" s="242">
        <v>1</v>
      </c>
    </row>
    <row r="467" spans="1:3" ht="15.5" x14ac:dyDescent="0.35">
      <c r="A467" s="241" t="s">
        <v>2130</v>
      </c>
      <c r="B467" s="241" t="s">
        <v>2131</v>
      </c>
      <c r="C467" s="242">
        <v>1</v>
      </c>
    </row>
    <row r="468" spans="1:3" ht="15.5" x14ac:dyDescent="0.35">
      <c r="A468" s="241" t="s">
        <v>2132</v>
      </c>
      <c r="B468" s="241" t="s">
        <v>2133</v>
      </c>
      <c r="C468" s="242">
        <v>1</v>
      </c>
    </row>
    <row r="469" spans="1:3" ht="15.5" x14ac:dyDescent="0.35">
      <c r="A469" s="241" t="s">
        <v>2134</v>
      </c>
      <c r="B469" s="241" t="s">
        <v>2135</v>
      </c>
      <c r="C469" s="242">
        <v>1</v>
      </c>
    </row>
    <row r="470" spans="1:3" ht="15.5" x14ac:dyDescent="0.35">
      <c r="A470" s="241" t="s">
        <v>2136</v>
      </c>
      <c r="B470" s="241" t="s">
        <v>2137</v>
      </c>
      <c r="C470" s="242">
        <v>1</v>
      </c>
    </row>
    <row r="471" spans="1:3" ht="15.5" x14ac:dyDescent="0.35">
      <c r="A471" s="241" t="s">
        <v>2138</v>
      </c>
      <c r="B471" s="241" t="s">
        <v>2139</v>
      </c>
      <c r="C471" s="242">
        <v>1</v>
      </c>
    </row>
    <row r="472" spans="1:3" ht="15.5" x14ac:dyDescent="0.35">
      <c r="A472" s="241" t="s">
        <v>2140</v>
      </c>
      <c r="B472" s="241" t="s">
        <v>2141</v>
      </c>
      <c r="C472" s="242">
        <v>1</v>
      </c>
    </row>
    <row r="473" spans="1:3" ht="15.5" x14ac:dyDescent="0.35">
      <c r="A473" s="241" t="s">
        <v>2142</v>
      </c>
      <c r="B473" s="241" t="s">
        <v>2143</v>
      </c>
      <c r="C473" s="242">
        <v>1</v>
      </c>
    </row>
    <row r="474" spans="1:3" ht="15.5" x14ac:dyDescent="0.35">
      <c r="A474" s="241" t="s">
        <v>2144</v>
      </c>
      <c r="B474" s="241" t="s">
        <v>2145</v>
      </c>
      <c r="C474" s="242">
        <v>1</v>
      </c>
    </row>
    <row r="475" spans="1:3" ht="15.5" x14ac:dyDescent="0.35">
      <c r="A475" s="241" t="s">
        <v>2146</v>
      </c>
      <c r="B475" s="241" t="s">
        <v>2147</v>
      </c>
      <c r="C475" s="242">
        <v>5</v>
      </c>
    </row>
    <row r="476" spans="1:3" ht="15.5" x14ac:dyDescent="0.35">
      <c r="A476" s="241" t="s">
        <v>2148</v>
      </c>
      <c r="B476" s="241" t="s">
        <v>2149</v>
      </c>
      <c r="C476" s="242">
        <v>4</v>
      </c>
    </row>
    <row r="477" spans="1:3" ht="15.5" x14ac:dyDescent="0.35">
      <c r="A477" s="241" t="s">
        <v>2150</v>
      </c>
      <c r="B477" s="241" t="s">
        <v>2151</v>
      </c>
      <c r="C477" s="242">
        <v>1</v>
      </c>
    </row>
    <row r="478" spans="1:3" ht="15.5" x14ac:dyDescent="0.35">
      <c r="A478" s="241" t="s">
        <v>2152</v>
      </c>
      <c r="B478" s="241" t="s">
        <v>2153</v>
      </c>
      <c r="C478" s="242">
        <v>1</v>
      </c>
    </row>
    <row r="479" spans="1:3" ht="15.5" x14ac:dyDescent="0.35">
      <c r="A479" s="241" t="s">
        <v>2154</v>
      </c>
      <c r="B479" s="241" t="s">
        <v>2155</v>
      </c>
      <c r="C479" s="242">
        <v>1</v>
      </c>
    </row>
    <row r="480" spans="1:3" ht="15.5" x14ac:dyDescent="0.35">
      <c r="A480" s="241" t="s">
        <v>2156</v>
      </c>
      <c r="B480" s="241" t="s">
        <v>2157</v>
      </c>
      <c r="C480" s="242">
        <v>1</v>
      </c>
    </row>
    <row r="481" spans="1:3" ht="15.5" x14ac:dyDescent="0.35">
      <c r="A481" s="241" t="s">
        <v>2158</v>
      </c>
      <c r="B481" s="241" t="s">
        <v>2159</v>
      </c>
      <c r="C481" s="242">
        <v>1</v>
      </c>
    </row>
    <row r="482" spans="1:3" ht="15.5" x14ac:dyDescent="0.35">
      <c r="A482" s="241" t="s">
        <v>2160</v>
      </c>
      <c r="B482" s="241" t="s">
        <v>2161</v>
      </c>
      <c r="C482" s="242">
        <v>1</v>
      </c>
    </row>
    <row r="483" spans="1:3" ht="15.5" x14ac:dyDescent="0.35">
      <c r="A483" s="241" t="s">
        <v>2162</v>
      </c>
      <c r="B483" s="241" t="s">
        <v>2163</v>
      </c>
      <c r="C483" s="242">
        <v>1</v>
      </c>
    </row>
    <row r="484" spans="1:3" ht="15.5" x14ac:dyDescent="0.35">
      <c r="A484" s="241" t="s">
        <v>2164</v>
      </c>
      <c r="B484" s="241" t="s">
        <v>2165</v>
      </c>
      <c r="C484" s="242">
        <v>1</v>
      </c>
    </row>
    <row r="485" spans="1:3" ht="15.5" x14ac:dyDescent="0.35">
      <c r="A485" s="241" t="s">
        <v>2166</v>
      </c>
      <c r="B485" s="241" t="s">
        <v>2167</v>
      </c>
      <c r="C485" s="242">
        <v>1</v>
      </c>
    </row>
    <row r="486" spans="1:3" ht="15.5" x14ac:dyDescent="0.35">
      <c r="A486" s="241" t="s">
        <v>2168</v>
      </c>
      <c r="B486" s="241" t="s">
        <v>2169</v>
      </c>
      <c r="C486" s="242">
        <v>1</v>
      </c>
    </row>
    <row r="487" spans="1:3" ht="15.5" x14ac:dyDescent="0.35">
      <c r="A487" s="241" t="s">
        <v>2170</v>
      </c>
      <c r="B487" s="241" t="s">
        <v>2171</v>
      </c>
      <c r="C487" s="242">
        <v>1</v>
      </c>
    </row>
    <row r="488" spans="1:3" ht="15.5" x14ac:dyDescent="0.35">
      <c r="A488" s="241" t="s">
        <v>2172</v>
      </c>
      <c r="B488" s="241" t="s">
        <v>2173</v>
      </c>
      <c r="C488" s="242">
        <v>1</v>
      </c>
    </row>
    <row r="489" spans="1:3" ht="15.5" x14ac:dyDescent="0.35">
      <c r="A489" s="241" t="s">
        <v>2174</v>
      </c>
      <c r="B489" s="241" t="s">
        <v>2175</v>
      </c>
      <c r="C489" s="242">
        <v>1</v>
      </c>
    </row>
    <row r="490" spans="1:3" ht="15.5" x14ac:dyDescent="0.35">
      <c r="A490" s="241" t="s">
        <v>2176</v>
      </c>
      <c r="B490" s="241" t="s">
        <v>2177</v>
      </c>
      <c r="C490" s="242">
        <v>8</v>
      </c>
    </row>
    <row r="491" spans="1:3" ht="15.5" x14ac:dyDescent="0.35">
      <c r="A491" s="241" t="s">
        <v>2178</v>
      </c>
      <c r="B491" s="241" t="s">
        <v>2179</v>
      </c>
      <c r="C491" s="242">
        <v>1</v>
      </c>
    </row>
    <row r="492" spans="1:3" ht="15.5" x14ac:dyDescent="0.35">
      <c r="A492" s="241" t="s">
        <v>2180</v>
      </c>
      <c r="B492" s="241" t="s">
        <v>2181</v>
      </c>
      <c r="C492" s="242">
        <v>1</v>
      </c>
    </row>
    <row r="493" spans="1:3" ht="15.5" x14ac:dyDescent="0.35">
      <c r="A493" s="241" t="s">
        <v>2182</v>
      </c>
      <c r="B493" s="241" t="s">
        <v>2183</v>
      </c>
      <c r="C493" s="242">
        <v>1</v>
      </c>
    </row>
    <row r="494" spans="1:3" ht="15.5" x14ac:dyDescent="0.35">
      <c r="A494" s="241" t="s">
        <v>2184</v>
      </c>
      <c r="B494" s="241" t="s">
        <v>2185</v>
      </c>
      <c r="C494" s="242">
        <v>1</v>
      </c>
    </row>
    <row r="495" spans="1:3" ht="15.5" x14ac:dyDescent="0.35">
      <c r="A495" s="241" t="s">
        <v>2186</v>
      </c>
      <c r="B495" s="241" t="s">
        <v>2187</v>
      </c>
      <c r="C495" s="242">
        <v>1</v>
      </c>
    </row>
    <row r="496" spans="1:3" ht="15.5" x14ac:dyDescent="0.35">
      <c r="A496" s="241" t="s">
        <v>2188</v>
      </c>
      <c r="B496" s="241" t="s">
        <v>2189</v>
      </c>
      <c r="C496" s="242">
        <v>1</v>
      </c>
    </row>
    <row r="497" spans="1:3" ht="15.5" x14ac:dyDescent="0.35">
      <c r="A497" s="241" t="s">
        <v>2190</v>
      </c>
      <c r="B497" s="241" t="s">
        <v>2191</v>
      </c>
      <c r="C497" s="242">
        <v>1</v>
      </c>
    </row>
    <row r="498" spans="1:3" ht="15.5" x14ac:dyDescent="0.35">
      <c r="A498" s="241" t="s">
        <v>2192</v>
      </c>
      <c r="B498" s="241" t="s">
        <v>2193</v>
      </c>
      <c r="C498" s="242">
        <v>1</v>
      </c>
    </row>
    <row r="499" spans="1:3" ht="15.5" x14ac:dyDescent="0.35">
      <c r="A499" s="241" t="s">
        <v>2194</v>
      </c>
      <c r="B499" s="241" t="s">
        <v>2195</v>
      </c>
      <c r="C499" s="242">
        <v>1</v>
      </c>
    </row>
    <row r="500" spans="1:3" ht="15.5" x14ac:dyDescent="0.35">
      <c r="A500" s="241" t="s">
        <v>2196</v>
      </c>
      <c r="B500" s="241" t="s">
        <v>2197</v>
      </c>
      <c r="C500" s="242">
        <v>1</v>
      </c>
    </row>
    <row r="501" spans="1:3" ht="15.5" x14ac:dyDescent="0.35">
      <c r="A501" s="241" t="s">
        <v>2198</v>
      </c>
      <c r="B501" s="241" t="s">
        <v>2199</v>
      </c>
      <c r="C501" s="242">
        <v>1</v>
      </c>
    </row>
    <row r="502" spans="1:3" ht="15.5" x14ac:dyDescent="0.35">
      <c r="A502" s="241" t="s">
        <v>2200</v>
      </c>
      <c r="B502" s="241" t="s">
        <v>2201</v>
      </c>
      <c r="C502" s="242">
        <v>1</v>
      </c>
    </row>
    <row r="503" spans="1:3" ht="15.5" x14ac:dyDescent="0.35">
      <c r="A503" s="241" t="s">
        <v>2202</v>
      </c>
      <c r="B503" s="241" t="s">
        <v>2203</v>
      </c>
      <c r="C503" s="242">
        <v>1</v>
      </c>
    </row>
    <row r="504" spans="1:3" ht="15.5" x14ac:dyDescent="0.35">
      <c r="A504" s="241" t="s">
        <v>2204</v>
      </c>
      <c r="B504" s="241" t="s">
        <v>2205</v>
      </c>
      <c r="C504" s="242">
        <v>1</v>
      </c>
    </row>
    <row r="505" spans="1:3" ht="15.5" x14ac:dyDescent="0.35">
      <c r="A505" s="241" t="s">
        <v>2206</v>
      </c>
      <c r="B505" s="241" t="s">
        <v>2207</v>
      </c>
      <c r="C505" s="242">
        <v>1</v>
      </c>
    </row>
    <row r="506" spans="1:3" ht="15.5" x14ac:dyDescent="0.35">
      <c r="A506" s="241" t="s">
        <v>2208</v>
      </c>
      <c r="B506" s="241" t="s">
        <v>2209</v>
      </c>
      <c r="C506" s="242">
        <v>1</v>
      </c>
    </row>
    <row r="507" spans="1:3" ht="15.5" x14ac:dyDescent="0.35">
      <c r="A507" s="241" t="s">
        <v>2210</v>
      </c>
      <c r="B507" s="241" t="s">
        <v>2211</v>
      </c>
      <c r="C507" s="242">
        <v>1</v>
      </c>
    </row>
    <row r="508" spans="1:3" ht="15.5" x14ac:dyDescent="0.35">
      <c r="A508" s="241" t="s">
        <v>2212</v>
      </c>
      <c r="B508" s="241" t="s">
        <v>2213</v>
      </c>
      <c r="C508" s="242">
        <v>1</v>
      </c>
    </row>
    <row r="509" spans="1:3" ht="15.5" x14ac:dyDescent="0.35">
      <c r="A509" s="241" t="s">
        <v>2214</v>
      </c>
      <c r="B509" s="241" t="s">
        <v>2215</v>
      </c>
      <c r="C509" s="242">
        <v>1</v>
      </c>
    </row>
    <row r="510" spans="1:3" ht="15.5" x14ac:dyDescent="0.35">
      <c r="A510" s="241" t="s">
        <v>2216</v>
      </c>
      <c r="B510" s="241" t="s">
        <v>2217</v>
      </c>
      <c r="C510" s="242">
        <v>1</v>
      </c>
    </row>
    <row r="511" spans="1:3" ht="15.5" x14ac:dyDescent="0.35">
      <c r="A511" s="241" t="s">
        <v>2218</v>
      </c>
      <c r="B511" s="241" t="s">
        <v>2219</v>
      </c>
      <c r="C511" s="242">
        <v>1</v>
      </c>
    </row>
    <row r="512" spans="1:3" ht="15.5" x14ac:dyDescent="0.35">
      <c r="A512" s="241" t="s">
        <v>2220</v>
      </c>
      <c r="B512" s="241" t="s">
        <v>2221</v>
      </c>
      <c r="C512" s="242">
        <v>1</v>
      </c>
    </row>
    <row r="513" spans="1:3" ht="15.5" x14ac:dyDescent="0.35">
      <c r="A513" s="241" t="s">
        <v>2222</v>
      </c>
      <c r="B513" s="241" t="s">
        <v>2223</v>
      </c>
      <c r="C513" s="242">
        <v>1</v>
      </c>
    </row>
    <row r="514" spans="1:3" ht="15.5" x14ac:dyDescent="0.35">
      <c r="A514" s="241" t="s">
        <v>2224</v>
      </c>
      <c r="B514" s="241" t="s">
        <v>2225</v>
      </c>
      <c r="C514" s="242">
        <v>1</v>
      </c>
    </row>
    <row r="515" spans="1:3" ht="15.5" x14ac:dyDescent="0.35">
      <c r="A515" s="241" t="s">
        <v>2226</v>
      </c>
      <c r="B515" s="241" t="s">
        <v>2227</v>
      </c>
      <c r="C515" s="242">
        <v>1</v>
      </c>
    </row>
    <row r="516" spans="1:3" ht="15.5" x14ac:dyDescent="0.35">
      <c r="A516" s="241" t="s">
        <v>2228</v>
      </c>
      <c r="B516" s="241" t="s">
        <v>2229</v>
      </c>
      <c r="C516" s="242">
        <v>1</v>
      </c>
    </row>
    <row r="517" spans="1:3" ht="15.5" x14ac:dyDescent="0.35">
      <c r="A517" s="241" t="s">
        <v>2230</v>
      </c>
      <c r="B517" s="241" t="s">
        <v>2231</v>
      </c>
      <c r="C517" s="242">
        <v>1</v>
      </c>
    </row>
    <row r="518" spans="1:3" ht="15.5" x14ac:dyDescent="0.35">
      <c r="A518" s="241" t="s">
        <v>2232</v>
      </c>
      <c r="B518" s="241" t="s">
        <v>2233</v>
      </c>
      <c r="C518" s="242">
        <v>1</v>
      </c>
    </row>
    <row r="519" spans="1:3" ht="15.5" x14ac:dyDescent="0.35">
      <c r="A519" s="241" t="s">
        <v>2234</v>
      </c>
      <c r="B519" s="241" t="s">
        <v>2235</v>
      </c>
      <c r="C519" s="242">
        <v>1</v>
      </c>
    </row>
    <row r="520" spans="1:3" ht="15.5" x14ac:dyDescent="0.35">
      <c r="A520" s="241" t="s">
        <v>2236</v>
      </c>
      <c r="B520" s="241" t="s">
        <v>2237</v>
      </c>
      <c r="C520" s="242">
        <v>1</v>
      </c>
    </row>
    <row r="521" spans="1:3" ht="15.5" x14ac:dyDescent="0.35">
      <c r="A521" s="241" t="s">
        <v>2238</v>
      </c>
      <c r="B521" s="241" t="s">
        <v>2239</v>
      </c>
      <c r="C521" s="242">
        <v>1</v>
      </c>
    </row>
    <row r="522" spans="1:3" ht="15.5" x14ac:dyDescent="0.35">
      <c r="A522" s="241" t="s">
        <v>2240</v>
      </c>
      <c r="B522" s="241" t="s">
        <v>2241</v>
      </c>
      <c r="C522" s="242">
        <v>1</v>
      </c>
    </row>
    <row r="523" spans="1:3" ht="15.5" x14ac:dyDescent="0.35">
      <c r="A523" s="241" t="s">
        <v>2242</v>
      </c>
      <c r="B523" s="241" t="s">
        <v>2243</v>
      </c>
      <c r="C523" s="242">
        <v>1</v>
      </c>
    </row>
    <row r="524" spans="1:3" ht="15.5" x14ac:dyDescent="0.35">
      <c r="A524" s="241" t="s">
        <v>2244</v>
      </c>
      <c r="B524" s="241" t="s">
        <v>2245</v>
      </c>
      <c r="C524" s="242">
        <v>1</v>
      </c>
    </row>
    <row r="525" spans="1:3" ht="15.5" x14ac:dyDescent="0.35">
      <c r="A525" s="241" t="s">
        <v>2246</v>
      </c>
      <c r="B525" s="241" t="s">
        <v>2247</v>
      </c>
      <c r="C525" s="242">
        <v>1</v>
      </c>
    </row>
    <row r="526" spans="1:3" ht="15.5" x14ac:dyDescent="0.35">
      <c r="A526" s="241" t="s">
        <v>2248</v>
      </c>
      <c r="B526" s="241" t="s">
        <v>2249</v>
      </c>
      <c r="C526" s="242">
        <v>1</v>
      </c>
    </row>
    <row r="527" spans="1:3" ht="15.5" x14ac:dyDescent="0.35">
      <c r="A527" s="241" t="s">
        <v>2250</v>
      </c>
      <c r="B527" s="241" t="s">
        <v>2251</v>
      </c>
      <c r="C527" s="242">
        <v>1</v>
      </c>
    </row>
  </sheetData>
  <autoFilter ref="A1:D513" xr:uid="{00000000-0009-0000-0000-000007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8981AE45EB946489AEC838024505119" ma:contentTypeVersion="7" ma:contentTypeDescription="Create a new document." ma:contentTypeScope="" ma:versionID="ce8cdd547cf28fcb698bed4de2745fd5">
  <xsd:schema xmlns:xsd="http://www.w3.org/2001/XMLSchema" xmlns:xs="http://www.w3.org/2001/XMLSchema" xmlns:p="http://schemas.microsoft.com/office/2006/metadata/properties" xmlns:ns2="6e88766e-77d4-46c2-aa85-78e9afcbbd19" xmlns:ns3="fc344ff9-8651-4f63-9839-1e3a085d13be" targetNamespace="http://schemas.microsoft.com/office/2006/metadata/properties" ma:root="true" ma:fieldsID="4cd1140df14f90e5e3cd9b01f2fa1393" ns2:_="" ns3:_="">
    <xsd:import namespace="6e88766e-77d4-46c2-aa85-78e9afcbbd19"/>
    <xsd:import namespace="fc344ff9-8651-4f63-9839-1e3a085d13b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88766e-77d4-46c2-aa85-78e9afcbbd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c344ff9-8651-4f63-9839-1e3a085d13be"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6312DF-4520-4A78-811C-C97009FDD3EB}">
  <ds:schemaRefs>
    <ds:schemaRef ds:uri="http://schemas.microsoft.com/sharepoint/v3/contenttype/forms"/>
  </ds:schemaRefs>
</ds:datastoreItem>
</file>

<file path=customXml/itemProps2.xml><?xml version="1.0" encoding="utf-8"?>
<ds:datastoreItem xmlns:ds="http://schemas.openxmlformats.org/officeDocument/2006/customXml" ds:itemID="{E5AA948C-90AF-4DC7-AB38-A005A9BC38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88766e-77d4-46c2-aa85-78e9afcbbd19"/>
    <ds:schemaRef ds:uri="fc344ff9-8651-4f63-9839-1e3a085d13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Dashboard</vt:lpstr>
      <vt:lpstr>Results</vt:lpstr>
      <vt:lpstr>Instructions</vt:lpstr>
      <vt:lpstr>Gen Test Cases</vt:lpstr>
      <vt:lpstr>AIX7 Test Cases</vt:lpstr>
      <vt:lpstr>Appendix</vt:lpstr>
      <vt:lpstr>Change Log</vt:lpstr>
      <vt:lpstr>Issue Code Table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 McPhail</dc:creator>
  <cp:keywords/>
  <dc:description/>
  <cp:lastModifiedBy>Taylor Jared V</cp:lastModifiedBy>
  <cp:revision/>
  <dcterms:created xsi:type="dcterms:W3CDTF">2014-11-17T05:09:03Z</dcterms:created>
  <dcterms:modified xsi:type="dcterms:W3CDTF">2022-09-19T20:39:13Z</dcterms:modified>
  <cp:category/>
  <cp:contentStatus/>
</cp:coreProperties>
</file>