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4D108F29-6D6A-4F65-B584-1230D30FBFAD}" xr6:coauthVersionLast="47" xr6:coauthVersionMax="47" xr10:uidLastSave="{00000000-0000-0000-0000-000000000000}"/>
  <bookViews>
    <workbookView xWindow="-110" yWindow="-110" windowWidth="19420" windowHeight="10300" tabRatio="465" activeTab="4" xr2:uid="{00000000-000D-0000-FFFF-FFFF00000000}"/>
  </bookViews>
  <sheets>
    <sheet name="Dashboard" sheetId="5" r:id="rId1"/>
    <sheet name="Results" sheetId="4" r:id="rId2"/>
    <sheet name="Instructions" sheetId="6" r:id="rId3"/>
    <sheet name="Gen Test Cases" sheetId="9" r:id="rId4"/>
    <sheet name="AIX7 Test Cases" sheetId="11" r:id="rId5"/>
    <sheet name="Appendix" sheetId="8" r:id="rId6"/>
    <sheet name="Change Log" sheetId="7" r:id="rId7"/>
    <sheet name="New Release Changes" sheetId="14" r:id="rId8"/>
    <sheet name="Issue Code Table" sheetId="12" r:id="rId9"/>
  </sheets>
  <definedNames>
    <definedName name="_xlnm._FilterDatabase" localSheetId="4" hidden="1">'AIX7 Test Cases'!$A$2:$AB$214</definedName>
    <definedName name="_xlnm._FilterDatabase" localSheetId="5" hidden="1">Appendix!#REF!</definedName>
    <definedName name="_xlnm._FilterDatabase" localSheetId="3" hidden="1">'Gen Test Cases'!$A$2:$M$2</definedName>
    <definedName name="_xlnm._FilterDatabase" localSheetId="8" hidden="1">'Issue Code Table'!$A$1:$D$567</definedName>
    <definedName name="_xlnm.Print_Area" localSheetId="7">'New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1" l="1"/>
  <c r="AB4" i="11"/>
  <c r="AB5" i="11"/>
  <c r="AB6" i="11"/>
  <c r="AB7" i="11"/>
  <c r="AB8" i="11"/>
  <c r="AB9" i="11"/>
  <c r="AB10" i="11"/>
  <c r="AB11" i="11"/>
  <c r="AB12" i="11"/>
  <c r="AB13" i="11"/>
  <c r="AB14" i="11"/>
  <c r="AB15" i="11"/>
  <c r="AB16"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47" i="11"/>
  <c r="AB148" i="11"/>
  <c r="AB149" i="11"/>
  <c r="AB150" i="11"/>
  <c r="AB151" i="11"/>
  <c r="AB152" i="11"/>
  <c r="AB153" i="11"/>
  <c r="AB154" i="11"/>
  <c r="AB155"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88" i="11"/>
  <c r="AB189" i="11"/>
  <c r="AB190" i="11"/>
  <c r="AB191" i="11"/>
  <c r="AB192" i="11"/>
  <c r="AB193" i="11"/>
  <c r="AB194" i="11"/>
  <c r="AB195" i="11"/>
  <c r="AB196" i="11"/>
  <c r="AB197" i="11"/>
  <c r="AB198" i="11"/>
  <c r="AB199" i="11"/>
  <c r="AB200" i="11"/>
  <c r="AB201" i="11"/>
  <c r="AB202" i="11"/>
  <c r="AB203" i="11"/>
  <c r="AB204" i="11"/>
  <c r="AB205" i="11"/>
  <c r="AB206" i="11"/>
  <c r="AB207" i="11"/>
  <c r="AB208" i="11"/>
  <c r="AB209" i="11"/>
  <c r="AA4" i="9"/>
  <c r="AA5" i="9"/>
  <c r="AA6" i="9"/>
  <c r="AA7" i="9"/>
  <c r="AA8" i="9"/>
  <c r="AA9" i="9"/>
  <c r="AA10" i="9"/>
  <c r="AA12" i="9"/>
  <c r="AA13" i="9"/>
  <c r="AA3" i="9"/>
  <c r="O13" i="4"/>
  <c r="M13" i="4"/>
  <c r="E13" i="4"/>
  <c r="D13" i="4"/>
  <c r="C13" i="4"/>
  <c r="B13" i="4"/>
  <c r="K22" i="4"/>
  <c r="K21" i="4"/>
  <c r="K18" i="4"/>
  <c r="K17" i="4"/>
  <c r="AA4" i="4"/>
  <c r="AA5" i="4"/>
  <c r="AA6" i="4"/>
  <c r="AA3" i="4"/>
  <c r="F22" i="4" l="1"/>
  <c r="N13" i="4"/>
  <c r="J17" i="4" s="1"/>
  <c r="C17" i="4"/>
  <c r="D23" i="4"/>
  <c r="I23" i="4" s="1"/>
  <c r="F13" i="4"/>
  <c r="D21" i="4"/>
  <c r="I21" i="4" s="1"/>
  <c r="D19" i="4"/>
  <c r="I19" i="4" s="1"/>
  <c r="C22" i="4"/>
  <c r="E18" i="4"/>
  <c r="F17" i="4"/>
  <c r="E21" i="4"/>
  <c r="F21" i="4"/>
  <c r="C21" i="4"/>
  <c r="F19" i="4"/>
  <c r="E22" i="4"/>
  <c r="D24" i="4"/>
  <c r="I24" i="4" s="1"/>
  <c r="D18" i="4"/>
  <c r="I18" i="4" s="1"/>
  <c r="F24" i="4"/>
  <c r="C20" i="4"/>
  <c r="E17" i="4"/>
  <c r="E19" i="4"/>
  <c r="F20" i="4"/>
  <c r="D17" i="4"/>
  <c r="I17" i="4" s="1"/>
  <c r="F18" i="4"/>
  <c r="J21" i="4"/>
  <c r="D20" i="4"/>
  <c r="I20" i="4" s="1"/>
  <c r="E23" i="4"/>
  <c r="C24" i="4"/>
  <c r="E20" i="4"/>
  <c r="C19" i="4"/>
  <c r="C23" i="4"/>
  <c r="F23" i="4"/>
  <c r="E24" i="4"/>
  <c r="D22" i="4"/>
  <c r="I22" i="4" s="1"/>
  <c r="C18" i="4"/>
  <c r="H21" i="4" l="1"/>
  <c r="H22" i="4"/>
  <c r="H17" i="4"/>
  <c r="H23" i="4"/>
  <c r="H19" i="4"/>
  <c r="H18" i="4"/>
  <c r="H20" i="4"/>
  <c r="H24" i="4"/>
  <c r="D28" i="4" l="1"/>
  <c r="D25" i="4"/>
  <c r="G13" i="4" s="1"/>
</calcChain>
</file>

<file path=xl/sharedStrings.xml><?xml version="1.0" encoding="utf-8"?>
<sst xmlns="http://schemas.openxmlformats.org/spreadsheetml/2006/main" count="5353" uniqueCount="3799">
  <si>
    <t>Internal Revenue Service</t>
  </si>
  <si>
    <t>Office of Safeguards</t>
  </si>
  <si>
    <t xml:space="preserve"> ▪ SCSEM Subject: AIX</t>
  </si>
  <si>
    <t xml:space="preserve"> ▪ SCSEM Version: 3.0</t>
  </si>
  <si>
    <t xml:space="preserve"> ▪ SCSEM Release Date: March 31, 2025</t>
  </si>
  <si>
    <t>NOTICE:</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</si>
  <si>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</si>
  <si>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</si>
  <si>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</si>
  <si>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</si>
  <si>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</si>
  <si>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</si>
  <si>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</si>
  <si>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</si>
  <si>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</si>
  <si>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</si>
  <si>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</si>
  <si>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</si>
  <si>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</si>
  <si>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</si>
  <si>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</si>
  <si>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</si>
  <si>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</si>
  <si>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</si>
  <si>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</si>
  <si>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</si>
  <si>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</si>
  <si>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</si>
  <si>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</si>
  <si>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</si>
  <si>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</si>
  <si>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</si>
  <si>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Weighted Value</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</si>
  <si>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</si>
  <si>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</si>
  <si>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</si>
  <si>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AIX7 Test Results</t>
  </si>
  <si>
    <t xml:space="preserve">       Use this box if AIX7 SCSEM tests were conducted.</t>
  </si>
  <si>
    <t xml:space="preserve">This table calculates all </t>
  </si>
  <si>
    <t>Final Test Results</t>
  </si>
  <si>
    <t>Overall SCSEM Statistics</t>
  </si>
  <si>
    <t>tests in the Gen Test Cases + AIX7 Tests Cases tabs.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</si>
  <si>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</si>
  <si>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</si>
  <si>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</si>
  <si>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</si>
  <si>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</si>
  <si>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</si>
  <si>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</si>
  <si>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</si>
  <si>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</si>
  <si>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</si>
  <si>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</si>
  <si>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</si>
  <si>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</si>
  <si>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</si>
  <si>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</si>
  <si>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</si>
  <si>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</si>
  <si>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</si>
  <si>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</si>
  <si>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</si>
  <si>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</si>
  <si>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</si>
  <si>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r>
      <t xml:space="preserve">This SCSEM is used by the IRS Office of Safeguards to evaluate compliance with IRS Publication 1075 for agencies that have implemented AIX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AIX7 Test Cases - These test cases are specific to AIX Version 7 and are based on the CIS IBM AIX 7 Benchmark v1.0.0. They should be tested in conjunction with the General Test Cases to ensure comprehensive coverage across all AIX 7.x environments, including 7.1, 7.2, 7.3, and future minor releases.
▪ AIX 7.2 Test Cases - Test cases specific to AIX Version 7.2  These should be tested in conjunction with the Gen Test Cases.(Reference:  CIS IBM AIX 7 Benchmark v1.0.0, Section 1 Benchmark Organization, Page 18.)
</t>
    </r>
    <r>
      <rPr>
        <b/>
        <sz val="10"/>
        <rFont val="Arial"/>
        <family val="2"/>
      </rPr>
      <t>Note:</t>
    </r>
    <r>
      <rPr>
        <sz val="10"/>
        <rFont val="Arial"/>
        <family val="2"/>
      </rPr>
      <t xml:space="preserve"> </t>
    </r>
    <r>
      <rPr>
        <b/>
        <i/>
        <sz val="10"/>
        <color rgb="FFFF0000"/>
        <rFont val="Arial"/>
        <family val="2"/>
      </rPr>
      <t>Previous separate test suites for specific minor versions of AIX (e.g., AIX 7.2) have been consolidated into this unified set. As advised by the CIS Benchmark, the unified AIX7 Test Cases are designed to accommodate changes across minor releases, ensuring that all applicable AIX 7.x versions now follow a single, comprehensive testing framework</t>
    </r>
    <r>
      <rPr>
        <b/>
        <sz val="10"/>
        <rFont val="Arial"/>
        <family val="2"/>
      </rPr>
      <t>.</t>
    </r>
    <r>
      <rPr>
        <sz val="10"/>
        <rFont val="Arial"/>
        <family val="2"/>
      </rPr>
      <t xml:space="preserve">
</t>
    </r>
  </si>
  <si>
    <t>Test Cases Legend:</t>
  </si>
  <si>
    <t>▪ Test ID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</si>
  <si>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</si>
  <si>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</si>
  <si>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</si>
  <si>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</si>
  <si>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</si>
  <si>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</si>
  <si>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</si>
  <si>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</si>
  <si>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</si>
  <si>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Test Procedures</t>
  </si>
  <si>
    <t>▪ Expected Results</t>
  </si>
  <si>
    <t>Provides a description of the acceptable conditions allowed as a result of the test procedure execution.</t>
  </si>
  <si>
    <t>▪ Actual Results</t>
  </si>
  <si>
    <t>▪ Status</t>
  </si>
  <si>
    <t>▪ Notes/Evidence</t>
  </si>
  <si>
    <t>▪ Criticality</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</si>
  <si>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</si>
  <si>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</si>
  <si>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</si>
  <si>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</si>
  <si>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</si>
  <si>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</si>
  <si>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</si>
  <si>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 Issue Codes</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</si>
  <si>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</si>
  <si>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</si>
  <si>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</si>
  <si>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</si>
  <si>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</si>
  <si>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</si>
  <si>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</si>
  <si>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</si>
  <si>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</si>
  <si>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</si>
  <si>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</si>
  <si>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</si>
  <si>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</si>
  <si>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</si>
  <si>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AIXGEN-01</t>
  </si>
  <si>
    <t>SA-22</t>
  </si>
  <si>
    <t>Unsupported System Components</t>
  </si>
  <si>
    <t>Manual</t>
  </si>
  <si>
    <t>Verify that the AIX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</si>
  <si>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</si>
  <si>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</si>
  <si>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r>
      <rPr>
        <b/>
        <sz val="10"/>
        <rFont val="Arial"/>
        <family val="2"/>
      </rPr>
      <t>End of Fix Support:</t>
    </r>
    <r>
      <rPr>
        <sz val="10"/>
        <rFont val="Arial"/>
        <family val="2"/>
      </rPr>
      <t xml:space="preserve">
AIX 7.3 TL3 - December 31, 2027
AIX 7.3 TL2 - November 30, 2026
AIX 7.3 TL1 - December 31, 2025
AIX 7.2 TL5 - To be determined
For All other versions: Extended support is required
For latest SPs Check : https://www.ibm.com/support/pages/aix-support-lifecycle-information</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</si>
  <si>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</si>
  <si>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</si>
  <si>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</si>
  <si>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AIXGEN-02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</si>
  <si>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</si>
  <si>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</si>
  <si>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</si>
  <si>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</si>
  <si>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</si>
  <si>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
Ensure the latest Service Packs (SPs), and interim fixes are installed:
For latest SPs Check : https://www.ibm.com/support/pages/aix-support-lifecycle-information</t>
  </si>
  <si>
    <t>Ensure the latest Service Packs (SPs), and interim fixes are installed:
For latest SPs Check : https://www.ibm.com/support/pages/aix-support-lifecycle-information</t>
  </si>
  <si>
    <t>Significant</t>
  </si>
  <si>
    <t>HSI2
HSI27</t>
  </si>
  <si>
    <t xml:space="preserve">HSI2: System patch level is insufficient
HSI27: Critical security patches have not been applied </t>
  </si>
  <si>
    <t>AIXGEN-03</t>
  </si>
  <si>
    <t>AC-2</t>
  </si>
  <si>
    <t>Account Management</t>
  </si>
  <si>
    <t>Interview
Examine</t>
  </si>
  <si>
    <t xml:space="preserve">Verify the agency has implemented an account management process for the AIX Server.
</t>
  </si>
  <si>
    <t xml:space="preserve">1. Interview the AIX administrator to verify documented operating procedures exist for user and system account creation, termination, and expiration.
</t>
  </si>
  <si>
    <t xml:space="preserve">1. The AIX administrator can demonstrate that documented operating procedures exist.
</t>
  </si>
  <si>
    <t>IRS Safeguards Requirement</t>
  </si>
  <si>
    <t>Moderate</t>
  </si>
  <si>
    <t>HAC7</t>
  </si>
  <si>
    <t>HAC7: Account management procedures are not in place</t>
  </si>
  <si>
    <t>AIXGEN-04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</si>
  <si>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</si>
  <si>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</si>
  <si>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</si>
  <si>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</si>
  <si>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</si>
  <si>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</si>
  <si>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</si>
  <si>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</si>
  <si>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AIXGEN-05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</si>
  <si>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</si>
  <si>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</si>
  <si>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</si>
  <si>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</si>
  <si>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</si>
  <si>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</si>
  <si>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</si>
  <si>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AIXGEN-06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</si>
  <si>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</si>
  <si>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</si>
  <si>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</si>
  <si>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AIX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</si>
  <si>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AIX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</si>
  <si>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
HMT16
HMT18</t>
  </si>
  <si>
    <t>HAU3: Account management procedures are not in place
HMT16: Documentation does not exist
HMT18: Documentation exists but is not sufficient</t>
  </si>
  <si>
    <t>AIXGEN-07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</si>
  <si>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</si>
  <si>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</si>
  <si>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</si>
  <si>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</si>
  <si>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AIX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</si>
  <si>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</si>
  <si>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
HAU10</t>
  </si>
  <si>
    <t>HAC12: Separation of duties is not in place
HAU10: Audit logs are not properly protected</t>
  </si>
  <si>
    <t>AIXGEN-08</t>
  </si>
  <si>
    <t>AU-9</t>
  </si>
  <si>
    <t>Protection of Audit Information</t>
  </si>
  <si>
    <t>Audit trails cannot be read or modified by non-administrator users.</t>
  </si>
  <si>
    <t xml:space="preserve">1. Interview the AIX administrator to determine the application audit log location. Examine the permission settings of the log files. 
</t>
  </si>
  <si>
    <t>1. Log files have appropriate permissions assigned and permissions are not excessive.</t>
  </si>
  <si>
    <t>HAU10</t>
  </si>
  <si>
    <t>HAU10: Audit logs are not properly protected</t>
  </si>
  <si>
    <t>AIXGEN-11</t>
  </si>
  <si>
    <t>IA-5(1)</t>
  </si>
  <si>
    <t>Authenticator Management | Password-based Authentication</t>
  </si>
  <si>
    <t>Test (Manual)</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</si>
  <si>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</si>
  <si>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</si>
  <si>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</si>
  <si>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</si>
  <si>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</si>
  <si>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</si>
  <si>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AIXGEN-09</t>
  </si>
  <si>
    <t>CM-7</t>
  </si>
  <si>
    <t>Least Functionality</t>
  </si>
  <si>
    <t xml:space="preserve">Unneeded functionality is disabled. 
</t>
  </si>
  <si>
    <t xml:space="preserve">1. Interview the AIX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</si>
  <si>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</si>
  <si>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HCM10</t>
  </si>
  <si>
    <t>HCM10: System has unneeded functionality installed</t>
  </si>
  <si>
    <t>AIXGEN-10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</si>
  <si>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</si>
  <si>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</si>
  <si>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</si>
  <si>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AIX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</si>
  <si>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</si>
  <si>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</si>
  <si>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</si>
  <si>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</si>
  <si>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</si>
  <si>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</si>
  <si>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</si>
  <si>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</si>
  <si>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</si>
  <si>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</si>
  <si>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</si>
  <si>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</si>
  <si>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</si>
  <si>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</si>
  <si>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AIX7-01</t>
  </si>
  <si>
    <t>CM-8</t>
  </si>
  <si>
    <t>System Component Inventory</t>
  </si>
  <si>
    <t>Ensure system configuration is documented and verified regularly</t>
  </si>
  <si>
    <t>Maintain a listing of the system configuration showing assets configured into the system.</t>
  </si>
  <si>
    <t>* Verify there is a regular, automated, process to extract the system configuration and append it to a syslog.
* Verify there is a setting in `/etc/syslog.conf` to collect `local1.info` messages to a local log file.</t>
  </si>
  <si>
    <t>System configuration is documented and verified regularly</t>
  </si>
  <si>
    <t>System configuration is not documented and verified regularly</t>
  </si>
  <si>
    <t>HCM7</t>
  </si>
  <si>
    <t>Configuration management procedures do not exist</t>
  </si>
  <si>
    <t>2</t>
  </si>
  <si>
    <t>2.2</t>
  </si>
  <si>
    <t>The syslog facility `local1` is chosen as this is also the facility that the Dynamic Resource Manager (DRM) reports to. The command `logger` simplifies appending command `stdout` to the `syslogd`.</t>
  </si>
  <si>
    <t>Ensure system configuration is documented and verified regularly.
One method to achieve the recommended state is to execute the following method(s):
'- This example shows how to setup a daily cronjob. The actual frequency you use might differ. The **keyword** in the recommendation is: _regular_.
- This example also shows two `syslog` reporting lines: one to a system file, the second to a centralized `syslog` service.
- The syslog **facility** _local1_ is used to keep these reports out of the standard syslog facilities. There is not meant to establish a requirement to use facility local1.
```
# mkdir -p /var/log/syslog
# touch /var/log/syslog/inventory.log
# print "local1.info /var/log/syslog/inventory.log rotate 1m files 24 compress" &gt;&gt; /etc/syslog.conf
# print "local1.info @rsyslog.domain" &gt;&gt; /etc/syslog.conf
# refresh -s syslogd || startsrc -s syslogd
# print "0 0 * * * /usr/sbin/lsconf -v | /usr/bin/logger -p local1.info -t Inventory" &gt;&gt; /var/spool/cron/crontabs/root
# /usr/sbin/lsconf -v | /usr/bin/logger -p local1.info -t Inventory</t>
  </si>
  <si>
    <t>To close this finding, please provide an evidence showing that the 'System configuration is documented and verified regularly' with the agency's CAP.</t>
  </si>
  <si>
    <t>AIX7-02</t>
  </si>
  <si>
    <t>Test (Automated)</t>
  </si>
  <si>
    <t>Ensure unused symbolic links are removed</t>
  </si>
  <si>
    <t>This recommendation finds and removes symbolic links whose targets are missing. Symbolic Links that do not have a valid target are a risk to system integrity.
The recommendation is to scan frequently (weekly or daily) for symbolic links without a valid target object and remove them.</t>
  </si>
  <si>
    <t>The following command (long) lists all symbolic links without an existing file-system object.
```
find -L / \( -fstype jfs -o -fstype jfs2 \) -type l -ls
```
The desired result is **no stdout** (as there may be output to stderr). For example,
**stderr** may report:
`find: /some/link/to/something: Link to an already visited ancestor`</t>
  </si>
  <si>
    <t>Unused symbolic links are removed</t>
  </si>
  <si>
    <t>Unused symbolic links are not removed</t>
  </si>
  <si>
    <t>HCM45</t>
  </si>
  <si>
    <t>System configuration provides additional attack surface</t>
  </si>
  <si>
    <t>2.4</t>
  </si>
  <si>
    <t>Do not assume that anyone responsible for maintaining system integrity is (actively) monitoring unknown software.
Symbolic links - pointing at nothing - are, by definition, _unauthorized_ and/or belong on a **blocklist**.</t>
  </si>
  <si>
    <t>The following command will remove all symbolic links that lack a valid target object:
```
find -L / \( -fstype jfs -o -fstype jfs2 \) -type l | xargs rm
```</t>
  </si>
  <si>
    <t>Ensure unused symbolic links are removed.
One method to achieve the recommended state is to execute the following method(s):
The following command will remove all symbolic links that lack a valid target object:
```
find -L / \( -fstype jfs -o -fstype jfs2 \) -type l | xargs rm
```</t>
  </si>
  <si>
    <t>To close this finding, please provide a screenshot or evidence showing that the 'Unused symbolic links are removed' with the agency's CAP.</t>
  </si>
  <si>
    <t>AIX7-03</t>
  </si>
  <si>
    <t>CM-10</t>
  </si>
  <si>
    <t>Software Usage Restrictions</t>
  </si>
  <si>
    <t>Ensure Unauthorized Applications are reported</t>
  </si>
  <si>
    <t>At Level 1, utilize Trusted Execution (TE) to log execution of applications not yet allowlisted. This can be used to update the allowlist (TSD - `/etc/security/tsd/tsd.dat`) so that, at Profile Level 2, non-listed applications are actually prevented from executing.</t>
  </si>
  <si>
    <t>* Run the command `trustchk -p TE CHKEXEC`
The output should match below:
```
TE=ON
CHKEXEC=ON
```
* Verify syslog is configured to collect `kern.info` data, e.g.
```
grep "kern.info" /etc/syslog.conf
kern.info /var/log/syslog/kern.log 1 month files 24 compress
```
* This will provide entries similar to:
```
Jan 26 15:54:32 x077 kern:info unix: Trusted Execution: pid=14221506, euid=0, ruid=0: File not in TSD: /usr/bin/bzip2
Jan 26 15:54:32 x077 kern:info unix: Trusted Execution: pid=14221506, euid=0, ruid=0: Allowing to execute non trusted file: /usr/bin/bzip2
```
* audit should be configured to report on TE events.
The following events need to be included in the AUDIT classes, e.g., as class `default`:
```
/usr/bin/grep -p classes: /etc/security/audit/config
classes:
 default = TE_Untrusted,TE_FileWrite,TE_Policies,TEAdd_Stnz,TEDel_Stnz,TESwitch_algo,TEQuery_Stnz
 cisaudit = FILE_Fchmod,FILE_mode,PROC_Adjtime
```</t>
  </si>
  <si>
    <t>Unauthorized Applications are reported</t>
  </si>
  <si>
    <t>Unauthorized Applications are not reported</t>
  </si>
  <si>
    <t>HCM49</t>
  </si>
  <si>
    <t>A tool is not used to block unauthorized software</t>
  </si>
  <si>
    <t>2.1</t>
  </si>
  <si>
    <t>2.1.2</t>
  </si>
  <si>
    <t>Trusted Execution (TE) provides an additional layer of access controls to processes on top of the base Discretionary Access Controls. Monitoring how processes access system resources can improve awareness of system integrity.</t>
  </si>
  <si>
    <t>**NOTE**: This does not include the process for configuring the AUDIT system.
See: [Setting Up Auditing](https://www.ibm.com/docs/en/aix/7.3?topic=overview-setting-up-auditing) -&gt; https://www.ibm.com/docs/en/aix/7.3?topic=overview-setting-up-auditing
```
# trustchk -p TE=ON CHKEXEC=ON STOP_ON_CHKFAIL=OFF
# mkdir -p /var/log/syslog
# touch /var/log/syslog/kernel.log
# print "kern.info /var/log/syslog/kernel.log rotate 1m files 24 compress" &gt;&gt; /etc/syslog.conf
# print "kern.info @rsyslog.domain" &gt;&gt; /etc/syslog.conf
# refresh -s syslogd || startsrc -s syslogd
```</t>
  </si>
  <si>
    <t>Ensure Unauthorized Applications are reported.
One method to achieve the recommended state is to execute the following method(s):
**NOTE**: This does not include the process for configuring the AUDIT system.
See: [Setting Up Auditing](https://www.ibm.com/docs/en/aix/7.3?topic=overview-setting-up-auditing) -&gt; https://www.ibm.com/docs/en/aix/7.3?topic=overview-setting-up-auditing
```
# trustchk -p TE=ON CHKEXEC=ON STOP_ON_CHKFAIL=OFF
# mkdir -p /var/log/syslog
# touch /var/log/syslog/kernel.log
# print "kern.info /var/log/syslog/kernel.log rotate 1m files 24 compress" &gt;&gt; /etc/syslog.conf
# print "kern.info @rsyslog.domain" &gt;&gt; /etc/syslog.conf
# refresh -s syslogd || startsrc -s syslogd
```</t>
  </si>
  <si>
    <t>To close this finding, please provide a screenshot or evidence showing that the 'Unauthorized Applications are reported' with the agency's CAP.</t>
  </si>
  <si>
    <t>AIX7-04</t>
  </si>
  <si>
    <t>AC-3</t>
  </si>
  <si>
    <t>Access Enforcement</t>
  </si>
  <si>
    <t>Ensure group write permission are removed from default groups</t>
  </si>
  <si>
    <t>The system is audited for group writable files.</t>
  </si>
  <si>
    <t>Re-execute the appropriate `find` command.
Use the following to find all group writable files on local JFS2 filesystems only:
```
find / \( -fstype jfs -o -fstype jfs2 \) -type f -perm -g+w -ls
```
NOTE: Review the output based on the performed remediation</t>
  </si>
  <si>
    <t>Group write permission are removed from default groups</t>
  </si>
  <si>
    <t>Group write permission are not removed from default groups</t>
  </si>
  <si>
    <t>HAC13</t>
  </si>
  <si>
    <t>Operating system configuration files have incorrect permissions</t>
  </si>
  <si>
    <t>3</t>
  </si>
  <si>
    <t>3.2</t>
  </si>
  <si>
    <t>An audit should be performed on the system to search for the presence of group writable files.
In an extreme case - where this permission is required - the file needs to be added to the TSD and **audit** configurations.
The preference is **no** group writeable files.</t>
  </si>
  <si>
    <t>'- Review the currently mounted local filesystems using the following to find all group writable files on local JFS/JFS2 filesystems only:
```
find / \( -fstype jfs -o -fstype jfs2 \) -type f -perm -g+w -ls
```
- Remedy any files in the list, e.g., `chmod g-w {filename}`
- Document any files, and motivate why they are group writeable, and also add documentation re: when/why this exception ceases.</t>
  </si>
  <si>
    <t>Ensure group write permission are removed from default groups.
One method to achieve the recommended state is to execute the following method(s):
'- Review the currently mounted local filesystems using the following to find all group writable files on local JFS/JFS2 filesystems only:
```
find / \( -fstype jfs -o -fstype jfs2 \) -type f -perm -g+w -ls
```
- Remedy any files in the list, e.g., `chmod g-w {filename}`
- Document any files, and motivate why they are group writeable, and also add documentation re: when/why this exception ceases.</t>
  </si>
  <si>
    <t>To close this finding, please provide a screenshot or evidence showing that the 'Group write permission are removed from default groups' with the agency's CAP.</t>
  </si>
  <si>
    <t>AIX7-05</t>
  </si>
  <si>
    <t>Ensure world writable directories have the SVTX bit set</t>
  </si>
  <si>
    <t>The system is audited for world writable directories.</t>
  </si>
  <si>
    <t>Execute the `find`command.
Use the following to find all world writable directories on local JFS/JFS2 filesystems that do not have the `SVTX` bit:
```
find / \( -fstype jfs -o -fstype jfs2 \) -type d -perm -o+w ! -perm -1000 -ls
```
The output should be empty.</t>
  </si>
  <si>
    <t>World writable directories have the SVTX bit set</t>
  </si>
  <si>
    <t>World writable directories do not have the SVTX bit set</t>
  </si>
  <si>
    <t>3.3</t>
  </si>
  <si>
    <t>World writable directories are considered as a common application component - usually a location for temporary files.
An audit should be performed on the system to search for the presence of world writable directories. Directories should only be world writable when absolutely necessary, and only with the so-called `SVTX` bit set. This protects users files from being deleted or renamed.</t>
  </si>
  <si>
    <t>Ensure world writable directories have the SVTX bit set.
One method to achieve the recommended state is to execute the following method(s):
'- Review the local mounted JFS/JFS2 filesystems using the following command to find all world writable directories missing the SVTX bit:
```
find / \( -fstype jfs -o -fstype jfs2 \) -type d -perm -o+w ! -perm -1000 -ls
```
- If a directory must retain world writable access, ensure that SVTX bit is set so that users can only remove the filenames they own:
```
chmod o+t ${dir}
```
NOTE: This will leave existing modes while adding the SVTX (also known as `sticky bit`) to the directory. The documented meaning of the flag for directories is:
`Sets the link permission to directories`.
- Otherwise, remove world-write permission - without modifying the other mode bits:
```
chmod o-w ${dir}
```</t>
  </si>
  <si>
    <t>To close this finding, please provide a screenshot or evidence showing that the 'World writable directories have the SVTX bit set' with the agency's CAP.</t>
  </si>
  <si>
    <t>AIX7-06</t>
  </si>
  <si>
    <t>Ensure world writable files are secured</t>
  </si>
  <si>
    <t>The system is audited for world writable files.</t>
  </si>
  <si>
    <t>Re-execute the appropriate `find` command.
Use the following to find all world writable files on local JFS2 filesystems only:
```
PID=$$
CNT=$(find / \( -fstype jfs -o -fstype jfs2 \) -type f -perm -o+w | tee /tmp/cis-3.7.${PID} | wc -l)
if [ ${CNT} -ne 0 ]; then
 # Need actions to report on actions, for now repeat find command to stdout
 # TBD: read tmp file just created
 # if file/directory is in TSD then continue
 # else - present ls -lied of the object found
 # For now, just repeat the find command and show all related objects.
 find / \( -fstype jfs -o -fstype jfs2 \) -type f -perm -o+w -ls
fi
rm -f /tmp/cis-3.7.${PID}
```
NOTE: Review the output based on the performed remediation</t>
  </si>
  <si>
    <t>World writable files are secured</t>
  </si>
  <si>
    <t>World writable files are not secured</t>
  </si>
  <si>
    <t>3.5</t>
  </si>
  <si>
    <t>An audit should be performed on the system to search for the presence of world writable files.
In an extreme case - where this permission is required - the file needs to be added to the TSD and **audit** configurations.
The preference is **no** world writeable files.</t>
  </si>
  <si>
    <t>'- Review the currently mounted local filesystems using the following to find all world writable files on local JFS/JFS2 filesystems only:
```
find / \( -fstype jfs -o -fstype jfs2 \) -type f -perm -o+w -ls
```
- Remedy any files in the list, e.g., `chmod o-w {filename}`
- Document any files, and motivate why they are world writeable, and also add documentation re: when/why this exception ceases.</t>
  </si>
  <si>
    <t>Ensure world writable files are secured.
One method to achieve the recommended state is to execute the following method(s):
'- Review the currently mounted local filesystems using the following to find all world writable files on local JFS/JFS2 filesystems only:
```
find / \( -fstype jfs -o -fstype jfs2 \) -type f -perm -o+w -ls
```
- Remedy any files in the list, e.g., `chmod o-w {filename}`
- Document any files, and motivate why they are world writeable, and also add documentation re: when/why this exception ceases.</t>
  </si>
  <si>
    <t>To close this finding, please provide a screenshot or evidence showing that the 'World writable files are secured' with the agency's CAP.</t>
  </si>
  <si>
    <t>AIX7-07</t>
  </si>
  <si>
    <t>Ensure there are no group "staff" writable files</t>
  </si>
  <si>
    <t>The system is audited for **group staff** writable files.</t>
  </si>
  <si>
    <t>Re-execute the appropriate `find` command.
Use the following to find all world writable files and directories on local JFS2 filesystems only:
```
PID=$$
CNT=$(find / \( -fstype jfs -o -fstype jfs2 \) -type f -perm -g+w -group staff | tee /tmp/cis-3.7.${PID} | wc -l)
if [ ${CNT} -ne 0 ]; then
 # Need actions to report on actions, for now repeat find command to stdout
 # TBD: read tmp file just created
 # if file/directory is in TSD then continue
 # else - present ls -lied of the object found
 # For now, just repeat the find command and show all related objects.
 find / \( -fstype jfs -o -fstype jfs2 \) -type f -perm -g+w -group staff -ls
fi
rm -f /tmp/cis-3.7.${PID}
```
NOTE: Review the output based on the performed remediation</t>
  </si>
  <si>
    <t>There are no group "staff" writable files</t>
  </si>
  <si>
    <t>There are not no group "staff" writable files</t>
  </si>
  <si>
    <t>3.6</t>
  </si>
  <si>
    <t>An audit should be performed on the system to search for files that can be modified by members of the group **staff**. As **staff** is the default group for user accounts any file that is _writable_ via group _staff_ is comparable to being writable by other aka world writable.
In a case - where this permission is required - the recommendation is to create a new group and appoint a group administrator.
The goal is **no** _group staff_ writable files.</t>
  </si>
  <si>
    <t>'- Review the currently mounted local filesystems using the following to find all world writable files on local JFS/JFS2 filesystems only:
```
find / \( -fstype jfs -o -fstype jfs2 \) -type f -perm -g+w -group staff -ls
```
- Remedy any files in the list, e.g., `chmod o-w {filename}`
- Document any files, and motivate why they are world writeable, and also add documentation re: when/why this exception ceases.</t>
  </si>
  <si>
    <t>Ensure there are no group "staff" writable files.
One method to achieve the recommended state is to execute the following method(s):
'- Review the currently mounted local filesystems using the following to find all world writable files on local JFS/JFS2 filesystems only:
```
find / \( -fstype jfs -o -fstype jfs2 \) -type f -perm -g+w -group staff -ls
```
- Remedy any files in the list, e.g., `chmod o-w {filename}`
- Document any files, and motivate why they are world writeable, and also add documentation re: when/why this exception ceases.</t>
  </si>
  <si>
    <t>To close this finding, please provide a screenshot or evidence showing that the 'There are no group "staff" writable files' with the agency's CAP.</t>
  </si>
  <si>
    <t>AIX7-08</t>
  </si>
  <si>
    <t>Ensure default user umask is configured</t>
  </si>
  <si>
    <t>The user file-creation mode mask (`umask`) is used to determine the file permission for newly
created directories and files. In AIX, the default permissions for any newly created
directory is 0755 (rwxr-xr-x), and for any newly created file it is 0644 (rw-r--r--). The
`umask` modifies the default AIX permissions by restricting (masking) these permissions.
The `umask` is not simply subtracted, but is processed bitwise. Bits set in the `umask` are
cleared in the resulting file mode.</t>
  </si>
  <si>
    <t>From the command prompt, execute the following command:
```
lssec -f /etc/security/user -s default -a umask
```
The above command should yield the following output:
```
default umask=27
```</t>
  </si>
  <si>
    <t>Default user umask is configured</t>
  </si>
  <si>
    <t>Default user umask is not configured</t>
  </si>
  <si>
    <t>3.1</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</si>
  <si>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</si>
  <si>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Add the `umask` attribute to the default user stanza in `/etc/security/user`:
```
chsec -f /etc/security/user -s default -a umask=027
```</t>
  </si>
  <si>
    <t>Ensure default user umask is configured.
One method to achieve the recommended state is to execute the following method(s):
Add the `umask` attribute to the default user stanza in `/etc/security/user`:
```
chsec -f /etc/security/user -s default -a umask=027
```</t>
  </si>
  <si>
    <t>To close this finding, please provide a screenshot or evidence showing that the 'Default user umask is configured' with the agency's CAP.</t>
  </si>
  <si>
    <t>AIX7-09</t>
  </si>
  <si>
    <t>MP-6</t>
  </si>
  <si>
    <t>Media Sanitization</t>
  </si>
  <si>
    <t>Ensure no files or directories without an owner and a group exist</t>
  </si>
  <si>
    <t>When a user or group identifier is removed from the system verify that any data associated with the ID removed is either removed or re-assigned.</t>
  </si>
  <si>
    <t>Re-execute the appropriate `find` command.
If there are non-local filesystems which cannot be un-mounted, use the following to find all un-owned files and directories on local JFS/JFS2 filesystems only:
```
find / \( -fstype jfs -o -fstype jfs2 \) \( -type d -o -type f \) \( -nouser -o -nogroup \) -ls
```
- There should not be any output
**NOTE**: On systems with large filesystems these commands may take some time to execute, local knowledge of the system may be used to narrow the locations which are searched</t>
  </si>
  <si>
    <t>No files or directories without an owner and a group exist</t>
  </si>
  <si>
    <t>3.7</t>
  </si>
  <si>
    <t>Worst case: a previously removed UID/GID is re-instated. Data left behind suddenly is owned and/or accessible to the new ID - gaining unintended access to data left-behind.</t>
  </si>
  <si>
    <t>Review the currently mounted _local_ filesystems:
```
find / \( -fstype jfs -o -fstype jfs2 \) \( -type d -o -type f \) \( -nouser -o -nogroup \) -ls
```
- Either assign UID/GID:
```
chown &lt;owner&gt; &lt;file&gt;
chgrp &lt;group&gt; &lt;file&gt;
```
- or remove the file/directory:
```
[[ -f &lt;file&gt; ]] &amp;&amp; rm -f &lt;file&gt;
[[ -d &lt;file&gt; ]] &amp;&amp; rmdir &lt;file&gt;
```
- Repeat the audit</t>
  </si>
  <si>
    <t>Ensure no files or directories without an owner and a group exist.
One method to achieve the recommended state is to execute the following method(s):
Review the currently mounted _local_ filesystems:
```
find / \( -fstype jfs -o -fstype jfs2 \) \( -type d -o -type f \) \( -nouser -o -nogroup \) -ls
```
- Either assign UID/GID:
```
chown &lt;owner&gt; &lt;file&gt;
chgrp &lt;group&gt; &lt;file&gt;
```
- or remove the file/directory:
```
[[ -f &lt;file&gt; ]] &amp;&amp; rm -f &lt;file&gt;
[[ -d &lt;file&gt; ]] &amp;&amp; rmdir &lt;file&gt;
```
- Repeat the audit</t>
  </si>
  <si>
    <t>To close this finding, please provide a screenshot or evidence showing that the 'No files or directories without an owner and a group exist' with the agency's CAP.</t>
  </si>
  <si>
    <t>AIX7-10</t>
  </si>
  <si>
    <t>Ensure /etc/mail/submit.cf access is configured</t>
  </si>
  <si>
    <t>From 7.2.4, sendmail is updated to version 8.15.2, there is a new configuration file /etc/mail/submit.cf. 
Ensure the permission is changed to -rw-r----- (0640).</t>
  </si>
  <si>
    <t>perl -e 'printf "%o\n",(stat shift)[2] &amp; 07777' /etc/mail/submit.cf
The result should be:
```
640
```</t>
  </si>
  <si>
    <t>The '/etc/mail/submit.cf' access is configured</t>
  </si>
  <si>
    <t>The /etc/mail/submit.cf access is not configured</t>
  </si>
  <si>
    <t>4.1.1</t>
  </si>
  <si>
    <t>4.1.1.6</t>
  </si>
  <si>
    <t>Privileged access to make changes to this configuration file /etc/mail/submit.cf.</t>
  </si>
  <si>
    <t>chmod u=rw,g=r,o= /etc/mail/submit.cf</t>
  </si>
  <si>
    <t>Ensure /etc/mail/submit.cf access is configured.
One method to achieve the recommended state is to execute the following method(s):
chmod u=rw,g=r,o= /etc/mail/submit.cf</t>
  </si>
  <si>
    <t>To close this finding, please provide a screenshot or evidence showing that the ' '/etc/mail/submit.cf' access is configured' with the agency's CAP.</t>
  </si>
  <si>
    <t>AIX7-11</t>
  </si>
  <si>
    <t>Ensure access to /etc/ssh/ssh_banner is configured</t>
  </si>
  <si>
    <t>The contents of the `/etc/ssh/ssh_banner` file are displayed to users prior to login for connections via SSH.</t>
  </si>
  <si>
    <t>Run the following command and verify `Access` is `644` or more restrictive and `Uid` and `Gid` are both `0/root`:
```
# ls -l /etc/ssh/ssh_banner | awk '{print $1 " " $3 " " $4 " " $9}'
-rw-r--r-- root root /etc/ssh/ssh_banner
```</t>
  </si>
  <si>
    <t>Access to /etc/ssh/ssh_banner is configured</t>
  </si>
  <si>
    <t>Access to /etc/ssh/ssh_banner is not configured</t>
  </si>
  <si>
    <t>4.1.1.7</t>
  </si>
  <si>
    <t>**-IF-** the `/etc/ssh/ssh_banner` file does not have the correct access configured, it could be modified by unauthorized users with incorrect or misleading information.</t>
  </si>
  <si>
    <t>Run the following commands to set mode, owner, and group on `/etc/ssh/ssh_banner`:
```
# chown root:root /etc/ssh/ssh_banner
# chmod u=rw,go=r /etc/ssh/ssh_banner
```</t>
  </si>
  <si>
    <t>Ensure access to /etc/ssh/ssh_banner is configured.
One method to achieve the recommended state is to execute the following method(s):
Run the following commands to set mode, owner, and group on `/etc/ssh/ssh_banner`:
```
# chown root:root /etc/ssh/ssh_banner
# chmod u=rw,go=r /etc/ssh/ssh_banner
```</t>
  </si>
  <si>
    <t>To close this finding, please provide a screenshot or evidence showing that the 'Access to /etc/ssh/ssh_banner is configured' with the agency's CAP.</t>
  </si>
  <si>
    <t>AIX7-12</t>
  </si>
  <si>
    <t>Ensure access on /etc/ssh/ssh_config is configured</t>
  </si>
  <si>
    <t>The `/etc/ssh/ssh_config` file defines SSH client behavior.</t>
  </si>
  <si>
    <t>Ensure that the `/etc/ssh/ssh_config` permissions are correct, and also that there are no ACL's set that might be providing otherwise unnoticed access:
```
ls -le /etc/ssh/ssh_config | awk '{print $1 " " $3 " " $4 " " $9}' `
```
The above command should yield the following output:
```
-rw-r--r--- root system /etc/ssh/ssh_config `
```</t>
  </si>
  <si>
    <t>Access on /etc/ssh/ssh_config is configured</t>
  </si>
  <si>
    <t>Access on /etc/ssh/ssh_config is not configured</t>
  </si>
  <si>
    <t>4.1.1.8</t>
  </si>
  <si>
    <t>The `/etc/ssh/ssh_config` file is the system-wide client configuration file for OpenSSH, which allows you to set options that modify the operation of the client programs. The recommended value is not to provide any writable access rights for any user other than `root`.</t>
  </si>
  <si>
    <t>Change the permissions of the `/etc/ssh/ssh_config` file to ensure that only the owner can read and write to the file:
```
chmod 644 /etc/ssh/ssh_config
```</t>
  </si>
  <si>
    <t>Ensure access on /etc/ssh/ssh_config is configured.
One method to achieve the recommended state is to execute the following method(s):
Change the permissions of the `/etc/ssh/ssh_config` file to ensure that only the owner can read and write to the file:
```
chmod 644 /etc/ssh/ssh_config
```</t>
  </si>
  <si>
    <t>To close this finding, please provide a screenshot or evidence showing that the 'Access on /etc/ssh/ssh_config is configured' with the agency's CAP.</t>
  </si>
  <si>
    <t>AIX7-13</t>
  </si>
  <si>
    <t>Ensure access on /etc/ssh/sshd_config is configured</t>
  </si>
  <si>
    <t>The `/etc/ssh/sshd_config` file defines SSH server behavior.</t>
  </si>
  <si>
    <t>Ensure that the `/etc/ssh/sshd\_config `permissions have been successfully changed:
```
ls -le /etc/ssh/sshd_config | awk '{print $1 " " $3 " " $4 " " $9}'
```
The above command should yield the following output:
```
-rw-r--r--- root system /etc/ssh/sshd_config 
```</t>
  </si>
  <si>
    <t>Access on /etc/ssh/sshd_config is configured</t>
  </si>
  <si>
    <t>Access on /etc/ssh/sshd_config is not configured</t>
  </si>
  <si>
    <t>4.1.1.9</t>
  </si>
  <si>
    <t>The SSH daemon reads the configuration information from this file and includes the authentication mode and cryptographic levels to use during SSH communication.</t>
  </si>
  <si>
    <t>Change the permissions of the `/etc/ssh/sshd_config` file to ensure all accounts can read the file but only the owner (root) can modify it:
```
chmod u=rw,go=r /etc/ssh/sshd_config
```</t>
  </si>
  <si>
    <t>Ensure access on /etc/ssh/sshd_config is configured.
One method to achieve the recommended state is to execute the following method(s):
Change the permissions of the `/etc/ssh/sshd_config` file to ensure all accounts can read the file but only the owner (root) can modify it:
```
chmod u=rw,go=r /etc/ssh/sshd_config
```</t>
  </si>
  <si>
    <t>To close this finding, please provide a screenshot or evidence showing that the 'Access on /etc/ssh/sshd_config is configured' with the agency's CAP.</t>
  </si>
  <si>
    <t>AIX7-14</t>
  </si>
  <si>
    <t>Ensure access on /var/adm/cron/at.allow is configured</t>
  </si>
  <si>
    <t>The `/var/adm/cron/at.allow` file contains a list of users who can schedule jobs via the `at` command.</t>
  </si>
  <si>
    <t>Validate the permissions of `/var/adm/cron/at.allow`:
```
ls -l /var/adm/cron/at.allow | awk '{print $1 " " $3 " " $4 " " $9}'
```
The above command should yield the following output:
```
-r-------- root sys /var/adm/cron/at.allow
```</t>
  </si>
  <si>
    <t>Access on /var/adm/cron/at.allow is configured</t>
  </si>
  <si>
    <t>Access on /var/adm/cron/at.allow is not configured</t>
  </si>
  <si>
    <t>4.1.1.10</t>
  </si>
  <si>
    <t>The `/var/adm/cron/at.allow` file controls which users can schedule jobs via the `at` command. Only the root user should have permissions to create, edit, or delete this file.</t>
  </si>
  <si>
    <t>Apply the appropriate permissions to `/var/adm/cron/at.allow`:
```
chown root:sys /var/adm/cron/at.allow
chmod u=r,go= /var/adm/cron/at.allow
```</t>
  </si>
  <si>
    <t>Ensure access on /var/adm/cron/at.allow is configured.
One method to achieve the recommended state is to execute the following method(s):
Apply the appropriate permissions to `/var/adm/cron/at.allow`:
```
chown root:sys /var/adm/cron/at.allow
chmod u=r,go= /var/adm/cron/at.allow
```</t>
  </si>
  <si>
    <t>To close this finding, please provide a screenshot or evidence showing that the 'Access on /var/adm/cron/at.allow is configured' with the agency's CAP.</t>
  </si>
  <si>
    <t>AIX7-15</t>
  </si>
  <si>
    <t>Ensure access on /var/adm/cron/cron.allow is configured</t>
  </si>
  <si>
    <t>The `/var/adm/cron/cron.allow` file contains a list of users who can schedule jobs via the `cron` command.</t>
  </si>
  <si>
    <t>Validate the permissions of `/var/adm/cron/cron.allow`:
```
ls -l /var/adm/cron/cron.allow | awk '{print $1 " " $3 " " $4 " " $9}'
```
The above command should yield the following output:
```
-r-------- root sys /var/adm/cron/cron.allow
```</t>
  </si>
  <si>
    <t>Access on /var/adm/cron/cron.allow is configured</t>
  </si>
  <si>
    <t>Access on /var/adm/cron/cron.allow is not configured</t>
  </si>
  <si>
    <t>4.1.1.11</t>
  </si>
  <si>
    <t>The `/var/adm/cron/cron.allow` file controls which users can schedule jobs via `cron`. Only the root user should have permissions to create, edit, or delete this file.</t>
  </si>
  <si>
    <t>Apply the appropriate permissions to `/var/adm/cron/cron.allow`:
```
chown root:sys /var/adm/cron/cron.allow
chmod u=r,go= /var/adm/cron/cron.allow
```</t>
  </si>
  <si>
    <t>Ensure access on /var/adm/cron/cron.allow is configured.
One method to achieve the recommended state is to execute the following method(s):
Apply the appropriate permissions to `/var/adm/cron/cron.allow`:
```
chown root:sys /var/adm/cron/cron.allow
chmod u=r,go= /var/adm/cron/cron.allow
```</t>
  </si>
  <si>
    <t>To close this finding, please provide a screenshot or evidence showing that the 'Access on /var/adm/cron/cron.allow is configured' with the agency's CAP.</t>
  </si>
  <si>
    <t>AIX7-16</t>
  </si>
  <si>
    <t>Ensure access on /var/adm/cron/log is configured</t>
  </si>
  <si>
    <t>The `/var/adm/cron/log` file contains a log of all `cron` jobs run on the system.</t>
  </si>
  <si>
    <t>Validate the permissions of `/var/adm/cron/log`:
```
ls -l /var/adm/cron/log | awk '{print $1, $3, $4, $9}'
```
The above command should yield the following output:
```
-rw-rw---- bin cron /var/adm/cron/log
```</t>
  </si>
  <si>
    <t>Access on /var/adm/cron/log is configured</t>
  </si>
  <si>
    <t>Access on /var/adm/cron/log is not configured</t>
  </si>
  <si>
    <t>4.1.1.12</t>
  </si>
  <si>
    <t>The `/var/adm/cron/log`, records all cron jobs run on the system. The file permissions must ensure that it is accessible only to its owner and group.</t>
  </si>
  <si>
    <t>Specify exact permissions and user.group ids to `/var/adm/cron/log`:
```
chmod ug=rw /var/adm/cron/log
chown bin.cron /var/adm/cron/log
```</t>
  </si>
  <si>
    <t>Ensure access on /var/adm/cron/log is configured.
One method to achieve the recommended state is to execute the following method(s):
Specify exact permissions and user.group ids to `/var/adm/cron/log`:
```
chmod ug=rw /var/adm/cron/log
chown bin.cron /var/adm/cron/log
```</t>
  </si>
  <si>
    <t>To close this finding, please provide a screenshot or evidence showing that the 'Access on /var/adm/cron/log is configured' with the agency's CAP.</t>
  </si>
  <si>
    <t>AIX7-17</t>
  </si>
  <si>
    <t>Ensure access on /var/ct/RMstart.log is configured</t>
  </si>
  <si>
    <t>The `/var/ct/RMstart.log` is the logfile used by RMC and can contain sensitive data that must be secured.</t>
  </si>
  <si>
    <t>Validate the permissions of `/var/ct/RMstart.log`:
```
ls -l /var/ct/RMstart.log| awk '{print $1 " " $3 " " $4 " " $9}'
```
The above command should yield the following output:
```
-rw-r----- root system /var/ct/RMstart.log
```</t>
  </si>
  <si>
    <t>Access on /var/ct/RMstart.log is configured</t>
  </si>
  <si>
    <t>Access on /var/ct/RMstart.log is not configured</t>
  </si>
  <si>
    <t>4.1.1.13</t>
  </si>
  <si>
    <t>RMC provides a single monitoring and management infrastructure for both RSCT peer domains and management domains. Its generalized framework is used by cluster management tools to monitor, query, modify, and control cluster resources, `/var/ct/RMstart.log` is the logfile used by RMC and can contain sensitive data that must be secured.</t>
  </si>
  <si>
    <t>Remove world read and write from `/var/ct/RMstart.log`:
```
chmod o-rw /var/ct/RMstart.log
```</t>
  </si>
  <si>
    <t>Ensure access on /var/ct/RMstart.log is configured.
One method to achieve the recommended state is to execute the following method(s):
Remove world read and write from `/var/ct/RMstart.log`:
```
chmod o-rw /var/ct/RMstart.log
```</t>
  </si>
  <si>
    <t>To close this finding, please provide a screenshot or evidence showing that the 'Access on /var/ct/RMstart.log is configured' with the agency's CAP.</t>
  </si>
  <si>
    <t>AIX7-18</t>
  </si>
  <si>
    <t>Ensure access on /var/tmp/dpid2.log is configured</t>
  </si>
  <si>
    <t>The `/var/tmp/dpid2.log` is the logfile used by `dpid2` daemon, and contains SNMP information.</t>
  </si>
  <si>
    <t>Validate the permissions of `/var/tmp/dpid2.log`:
```
ls -l /var/tmp/dpid2.log| awk '{print $1 " " $3 " " $4 " " $9}'
```
The above command should yield the following output:
```
-rw-r----- root system /var/tmp/dpid2.log
```</t>
  </si>
  <si>
    <t>Access on /var/tmp/dpid2.log is configured</t>
  </si>
  <si>
    <t>Access on /var/tmp/dpid2.log is not configured</t>
  </si>
  <si>
    <t>4.1.1.14</t>
  </si>
  <si>
    <t>The `/var/tmp/dpid2.log` logfile is used by the `dpid2` daemon and can contain sensitive SNMP information. This file must be secured from unauthorized access and modifications.</t>
  </si>
  <si>
    <t>Remove world read and write from `/var/tmp/dpid2.log`:
```
chmod o-rw /var/tmp/dpid2.log
```</t>
  </si>
  <si>
    <t>Ensure access on /var/tmp/dpid2.log is configured.
One method to achieve the recommended state is to execute the following method(s):
Remove world read and write from `/var/tmp/dpid2.log`:
```
chmod o-rw /var/tmp/dpid2.log
```</t>
  </si>
  <si>
    <t>To close this finding, please provide a screenshot or evidence showing that the 'Access on /var/tmp/dpid2.log is configured' with the agency's CAP.</t>
  </si>
  <si>
    <t>AIX7-19</t>
  </si>
  <si>
    <t>Ensure access on /var/tmp/hostmibd.log is configured</t>
  </si>
  <si>
    <t>The `/var/tmp/hostmibd.log` is the logfile used by `hostmibd` daemon, and contains network and machine related information.</t>
  </si>
  <si>
    <t>Validate the permissions of `/var/tmp/hostmibd.log`:
```
ls -l /var/tmp/hostmibd.log| awk '{print $1 " " $3 " " $4 " " $9}'
```
The above command should yield the following output:
```
-rw-r----- root system /var/tmp/hostmibd.log
```</t>
  </si>
  <si>
    <t>Access on /var/tmp/hostmibd.log is configured</t>
  </si>
  <si>
    <t>Access on /var/tmp/hostmibd.log is not configured</t>
  </si>
  <si>
    <t>4.1.1.15</t>
  </si>
  <si>
    <t>The `/var/tmp/hostmibd.log` log file can contain network and machine related statistics logged by the daemon. This file must be secured from unauthorized access and modifications.</t>
  </si>
  <si>
    <t>Remove world read and write from `/var/tmp/hostmibd.log`:
```
chmod o-rw /var/tmp/hostmibd.log
```</t>
  </si>
  <si>
    <t>Ensure access on /var/tmp/hostmibd.log is configured.
One method to achieve the recommended state is to execute the following method(s):
Remove world read and write from `/var/tmp/hostmibd.log`:
```
chmod o-rw /var/tmp/hostmibd.log
```</t>
  </si>
  <si>
    <t>To close this finding, please provide a screenshot or evidence showing that the 'Access on /var/tmp/hostmibd.log is configured' with the agency's CAP.</t>
  </si>
  <si>
    <t>AIX7-20</t>
  </si>
  <si>
    <t>Ensure access on /var/tmp/snmpd.log is configured</t>
  </si>
  <si>
    <t>The `/var/tmp/snmpd.log` is the logfile used by `snmpd` daemon, and contains network and machine related information.</t>
  </si>
  <si>
    <t>Validate the permissions of `/var/tmp/snmpd.log`:
```
ls -l /var/tmp/snmpd.log| awk '{print $1 " " $3 " " $4 " " $9}'
```
The above command should yield the following output:
```
-rw-r----- root system /var/tmp/snmpd.log
```</t>
  </si>
  <si>
    <t>Access on /var/tmp/snmpd.log is configured</t>
  </si>
  <si>
    <t>Access on /var/tmp/snmpd.log is not configured</t>
  </si>
  <si>
    <t>4.1.1.16</t>
  </si>
  <si>
    <t>The `/var/tmp/snmpd.log` logfile contains sensitive information through which an attacker can find out about the SNMP deployment architecture in your network. This log file must be secured from unauthorized access.</t>
  </si>
  <si>
    <t>Remove world read and write from `/var/tmp/snmpd.log:`
```
chmod o-rw /var/tmp/snmpd.log
```</t>
  </si>
  <si>
    <t>Ensure access on /var/tmp/snmpd.log is configured.
One method to achieve the recommended state is to execute the following method(s):
Remove world read and write from `/var/tmp/snmpd.log:`
```
chmod o-rw /var/tmp/snmpd.log
```</t>
  </si>
  <si>
    <t>To close this finding, please provide a screenshot or evidence showing that the 'Access on /var/tmp/snmpd.log is configured' with the agency's CAP.</t>
  </si>
  <si>
    <t>AIX7-21</t>
  </si>
  <si>
    <t>Ensure crontab is restricted to authorized users</t>
  </si>
  <si>
    <t>This script checks the permissions of all the root `crontab` entries, to ensure that they are owned and writable by the root user only.</t>
  </si>
  <si>
    <t>From the command prompt, execute the following script:
```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
```</t>
  </si>
  <si>
    <t>Crontab is restricted to authorized users</t>
  </si>
  <si>
    <t>Crontab is not restricted to authorized users</t>
  </si>
  <si>
    <t>HAC11</t>
  </si>
  <si>
    <t>User access was not established with concept of least privilege</t>
  </si>
  <si>
    <t>4.1.1.17</t>
  </si>
  <si>
    <t>All root `crontab` entries must be owned and writable by the root user only. If a script had group or world writable access, it could be replaced or edited with malicious content, which would then subsequently run on the system with root authority.</t>
  </si>
  <si>
    <t>Ensure that all root crontab entries are owned and writable by root only.
The script below traverses up each individual directory path, ensuring that all directories are not group/world writable and that they are owned by the root or bin user:
```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
```
NOTE: Review the output and manually change the directories, if possible. Directories which are group and/or world writable or not owned by root are marked with "WARNING"
To manually change permissions on the files or directories:
To remove group writable access:
```
chmod g-w &lt;name&gt;
```
To remove world writable access:
```
chmod o-w &lt;name&gt;
```
To remove both group and world writable access:
```
chmod go-w &lt;name&gt;
```
To change the owner of a file or directory:
```
chown &lt;new user&gt; &lt;name&gt;
```</t>
  </si>
  <si>
    <t>Ensure crontab is restricted to authorized users.
One method to achieve the recommended state is to execute the following method(s):
Ensure that all root crontab entries are owned and writable by root only.
The script below traverses up each individual directory path, ensuring that all directories are not group/world writable and that they are owned by the root or bin user:
```
crontab -l |egrep -v '^#' |awk '{print $6}' |grep "^/" |sort -u | while read DIR
do
DIR=${DIR:-$(pwd)}
while [[ -a ${DIR} ]]
do
[[ "$(ls -ld ${DIR})" = @(????????w? *) ]] &amp;&amp; print " WARNING ${DIR} is world writable"
[[ "$(ls -ld ${DIR})" = @(?????w???? *) ]] &amp;&amp; print " WARNING ${DIR} is group writable"
[[ "$(ls -ld ${DIR} |awk '{print $3}')" != @(root|bin) ]] &amp;&amp; print " WARNING ${DIR} is not owned by root or bin"
DIR=${DIR%/*}
done 
done
```
NOTE: Review the output and manually change the directories, if possible. Directories which are group and/or world writable or not owned by root are marked with "WARNING"
To manually change permissions on the files or directories:
To remove group writable access:
```
chmod g-w &lt;name&gt;
```
To remove world writable access:
```
chmod o-w &lt;name&gt;
```
To remove both group and world writable access:
```
chmod go-w &lt;name&gt;
```
To change the owner of a file or directory:
```
chown &lt;new user&gt; &lt;name&gt;
```</t>
  </si>
  <si>
    <t>To close this finding, please provide a screenshot or evidence showing that the 'Crontab is restricted to authorized users' with the agency's CAP.</t>
  </si>
  <si>
    <t>AIX7-22</t>
  </si>
  <si>
    <t>Ensure Home directory configuration file access is configured</t>
  </si>
  <si>
    <t>The user configuration files in each home directory e.g. `$HOME/.profile`, must not be group or world writable.</t>
  </si>
  <si>
    <t>Validate the permissions of all user configuration files:
```
lsuser -a home ALL |cut -f2 -d= |egrep -v "^/$|/etc|/bin|/var|/usr|/usr/sys" |while read homedir;
do
if [[ -d ${homedir} ]];
then
echo "Listing all user confguration files in '${homedir}'"
ls -a ${homedir} |egrep "^\.[a-z]" |while read file;
do
if [[ -f "${homedir}/${file}" ]];
then
ls -l "${homedir}/${file}"
fi
done
else
echo "ERROR - no home directory for '${homedir}'"
fi
done
```</t>
  </si>
  <si>
    <t>Home directory configuration file access is configured</t>
  </si>
  <si>
    <t>Home directory configuration file access is not configured</t>
  </si>
  <si>
    <t>4.1.1.18</t>
  </si>
  <si>
    <t>Group or world-writable user configuration files may enable malicious users to steal or modify other user's data, or to gain elevated privileges.</t>
  </si>
  <si>
    <t>Search and remediate any user configuration files which have group or world writable access:
```
lsuser -a home ALL |cut -f2 -d= |egrep -v "^/$|/etc|/bin|/var|/usr|/usr/sys" |while read homedir;
do
if [[ -d ${homedir} ]];
then
echo "Removing 'go-w' from all user confguration files in '${homedir}'"
ls -a ${homedir} |egrep "^\.[a-z]" |while read file;
do
if [[ -f "${homedir}/${file}" ]];
then
echo "Running 'chmod go-w' on '${homedir}/${file}'"
chmod go-w "${homedir}/${file}"
fi
done
else
echo "ERROR - no home directory for '${homedir}'"
fi
done
```
NOTE: The permission change is automatically applied</t>
  </si>
  <si>
    <t>Ensure Home directory configuration file access is configured.
One method to achieve the recommended state is to execute the following method(s):
Search and remediate any user configuration files which have group or world writable access:
```
lsuser -a home ALL |cut -f2 -d= |egrep -v "^/$|/etc|/bin|/var|/usr|/usr/sys" |while read homedir;
do
if [[ -d ${homedir} ]];
then
echo "Removing 'go-w' from all user confguration files in '${homedir}'"
ls -a ${homedir} |egrep "^\.[a-z]" |while read file;
do
if [[ -f "${homedir}/${file}" ]];
then
echo "Running 'chmod go-w' on '${homedir}/${file}'"
chmod go-w "${homedir}/${file}"
fi
done
else
echo "ERROR - no home directory for '${homedir}'"
fi
done
```
NOTE: The permission change is automatically applied</t>
  </si>
  <si>
    <t>To close this finding, please provide a screenshot or evidence showing that the 'Home directory configuration file access is configured' with the agency's CAP.</t>
  </si>
  <si>
    <t>AIX7-23</t>
  </si>
  <si>
    <t>Ensure SUID and SGID files are reviewed</t>
  </si>
  <si>
    <t>The system is audited for both `suid` and `sgid` files and programs.</t>
  </si>
  <si>
    <t>Re-execute the appropriate find command and review the output. This should reflect the changes made in the remediation section.
If there are non-local filesystems which cannot be un-mounted, use the following to find all `suid` and `sgid` files on local JFS/JFS2 filesystems only:
```
find / \( -fstype jfs -o -fstype jfs2 \) \( -perm -04000 -o -perm -02000 \) -type f -ls
```
If all non-local filesystems are un-mounted:
```
find / \( -perm -04000 -o -perm -02000 \) -type f -ls
```</t>
  </si>
  <si>
    <t>SUID and SGID files are reviewed</t>
  </si>
  <si>
    <t>SUID and SGID files are not reviewed</t>
  </si>
  <si>
    <t>4.1.1.19</t>
  </si>
  <si>
    <t>An audit should be performed on the system to search for the presence of both `suid` and `sgid` files and programs. In order to prevent these files from being potentially exploited the `suid` and `sgid` permissions should be removed wherever possible.</t>
  </si>
  <si>
    <t>Review the currently mounted filesystems:
```
mount
```
Un-mount all non-local filesystems and cdrom media:
```
unmount &lt;mount point&gt;
```
If there are non-local filesystems which cannot be un-mounted, use the following to find all `suid` and `sgid` files on local JFS/JFS2 filesystems only:
```
find / \( -fstype jfs -o -fstype jfs2 \) \( -perm -04000 -o -perm -02000 \) -type f -ls
```
If all non-local filesystems have been un-mounted:
```
find / \( -perm -04000 -o -perm -02000 \) -type f -ls
```
Review the files and where possible, use the `chmod` command to remove the appropriate `suid` or `sgid` bits:
```
chmod u-s &lt;file&gt;
chmod g-s &lt;file&gt;
```</t>
  </si>
  <si>
    <t>Ensure SUID and SGID files are reviewed.
One method to achieve the recommended state is to execute the following method(s):
Review the currently mounted filesystems:
```
mount
```
Un-mount all non-local filesystems and cdrom media:
```
unmount &lt;mount point&gt;
```
If there are non-local filesystems which cannot be un-mounted, use the following to find all `suid` and `sgid` files on local JFS/JFS2 filesystems only:
```
find / \( -fstype jfs -o -fstype jfs2 \) \( -perm -04000 -o -perm -02000 \) -type f -ls
```
If all non-local filesystems have been un-mounted:
```
find / \( -perm -04000 -o -perm -02000 \) -type f -ls
```
Review the files and where possible, use the `chmod` command to remove the appropriate `suid` or `sgid` bits:
```
chmod u-s &lt;file&gt;
chmod g-s &lt;file&gt;
```</t>
  </si>
  <si>
    <t>To close this finding, please provide a screenshot or evidence showing that the 'SUID and SGID files are reviewed' with the agency's CAP.</t>
  </si>
  <si>
    <t>AIX7-24</t>
  </si>
  <si>
    <t>Ensure access on /smit.log is configured</t>
  </si>
  <si>
    <t>The `/smit.log` file maintains a history of all smit commands run as root.</t>
  </si>
  <si>
    <t>Validate the permissions of `/smit.log`:
```
ls -l /smit.log | awk '{print $1 " " $3 " " $4 " " $9}'
```
The above command should yield the following output:
```
-rw-r----- root system /smit.log
```</t>
  </si>
  <si>
    <t>Access on /smit.log is configured</t>
  </si>
  <si>
    <t>Access on /smit.log is not configured</t>
  </si>
  <si>
    <t>4.1.1.1</t>
  </si>
  <si>
    <t>The `/smit.log` file may contain sensitive information regarding system configuration, which may be of interest to an attacker. This log file must be secured from unauthorized access and modifications.</t>
  </si>
  <si>
    <t>Remove world read and write access to `/smit.log`:
```
chmod o-rw /smit.log
```</t>
  </si>
  <si>
    <t>Ensure access on /smit.log is configured.
One method to achieve the recommended state is to execute the following method(s):
Remove world read and write access to `/smit.log`:
```
chmod o-rw /smit.log
```</t>
  </si>
  <si>
    <t>To close this finding, please provide a screenshot or evidence showing that the 'Access on /smit.log is configured' with the agency's CAP.</t>
  </si>
  <si>
    <t>AIX7-25</t>
  </si>
  <si>
    <t>Ensure access on /etc/group is configured</t>
  </si>
  <si>
    <t>The `/etc/group` file contains a list of the groups defined within the system.</t>
  </si>
  <si>
    <t>Validate the permissions of `/etc/group`:
```
ls -l /etc/group | awk '{print $1 " " $3 " " $4 " " $9}'
```
The above command should yield the following output:
```
-rw-r--r-- root security /etc/group
```</t>
  </si>
  <si>
    <t>Access on /etc/group is configured</t>
  </si>
  <si>
    <t>Access on /etc/group is not configured</t>
  </si>
  <si>
    <t>4.1.1.2</t>
  </si>
  <si>
    <t>The `/etc/group` file defines basic group attributes. Since the file contains sensitive information, it must be properly secured.</t>
  </si>
  <si>
    <t>Ensure correct ownership and permissions are in place for `/etc/group`:
```
chown root:security /etc/group
chmod u=rw,go=r /etc/group
```</t>
  </si>
  <si>
    <t>Ensure access on /etc/group is configured.
One method to achieve the recommended state is to execute the following method(s):
Ensure correct ownership and permissions are in place for `/etc/group`:
```
chown root:security /etc/group
chmod u=rw,go=r /etc/group
```</t>
  </si>
  <si>
    <t>To close this finding, please provide a screenshot or evidence showing that the 'Access on /etc/group is configured' with the agency's CAP.</t>
  </si>
  <si>
    <t>AIX7-26</t>
  </si>
  <si>
    <t>Ensure access on /etc/inetd.conf is configured</t>
  </si>
  <si>
    <t>The recommended permissions and ownership for `/etc/inetd.conf` are applied.</t>
  </si>
  <si>
    <t>From the command prompt, execute the following command:
```
ls -l /etc/inetd.conf | awk '{print $1 " " $3 " " $4 " " $9}
```
The above command should yield the following output:
```
-rw-r--r-- root system /etc/inetd.conf
```</t>
  </si>
  <si>
    <t>Access on /etc/inetd.conf is configured</t>
  </si>
  <si>
    <t>Access on /etc/inetd.conf is not configured</t>
  </si>
  <si>
    <t>4.1.1.3</t>
  </si>
  <si>
    <t>The`/etc/inetd.conf `file contains the list of services that `inetd `controls and determines their current status i.e. active or disabled. This file must be protected from unauthorized access and modifications to ensure that the services disabled in this benchmark remain locked down.</t>
  </si>
  <si>
    <t>Set the recommended permissions and ownership to `/etc/inetd.conf`:
```
chmod u=rw,go=r /etc/inetd.conf
chown root:system /etc/inetd.conf
trustchk -u /etc/inetd.conf mode=644
```</t>
  </si>
  <si>
    <t>Ensure access on /etc/inetd.conf is configured.
One method to achieve the recommended state is to execute the following method(s):
Set the recommended permissions and ownership to `/etc/inetd.conf`:
```
chmod u=rw,go=r /etc/inetd.conf
chown root:system /etc/inetd.conf
trustchk -u /etc/inetd.conf mode=644
```</t>
  </si>
  <si>
    <t>To close this finding, please provide a screenshot or evidence showing that the 'Access on /etc/inetd.conf is configured' with the agency's CAP.</t>
  </si>
  <si>
    <t>AIX7-27</t>
  </si>
  <si>
    <t>Ensure access on /etc/motd is configured</t>
  </si>
  <si>
    <t>The `/etc/motd` file contains the message of the day, shown after successful initial login.</t>
  </si>
  <si>
    <t>Validate the permissions of `/etc/motd`:
```
ls -l /etc/motd | awk '{print $1 " " $3 " " $4 " " $9}'
```
The above command should yield the following output:
```
-rw-r--r-- bin bin /etc/motd
```</t>
  </si>
  <si>
    <t>Access on /etc/motd is configured</t>
  </si>
  <si>
    <t>Access on /etc/motd is not configured</t>
  </si>
  <si>
    <t>4.1.1.4</t>
  </si>
  <si>
    <t>The `/etc/motd` file contains the message of the day, shown after successful initial login. The file should only be editable by its owner.</t>
  </si>
  <si>
    <t>Apply the appropriate permissions to `/etc/motd`:
```
chown bin:bin /etc/motd
chmod u=rw,go=r /etc/motd
```</t>
  </si>
  <si>
    <t>Ensure access on /etc/motd is configured.
One method to achieve the recommended state is to execute the following method(s):
Apply the appropriate permissions to `/etc/motd`:
```
chown bin:bin /etc/motd
chmod u=rw,go=r /etc/motd
```</t>
  </si>
  <si>
    <t>To close this finding, please provide a screenshot or evidence showing that the 'Access on /etc/motd is configured' with the agency's CAP.</t>
  </si>
  <si>
    <t>AIX7-28</t>
  </si>
  <si>
    <t>Ensure access on /etc/passwd is configured</t>
  </si>
  <si>
    <t>The `/etc/passwd` file contains a list of the users defined within the system.</t>
  </si>
  <si>
    <t>Validate the permissions of `/etc/passwd`:
```
ls -l /etc/passwd | awk '{print $1 " " $3 " " $4 " " $9}'
```
The above command should yield the following output:
```
-rw-r--r-- root security /etc/passwd
```</t>
  </si>
  <si>
    <t>Access on /etc/passwd is configured</t>
  </si>
  <si>
    <t>Access on /etc/passwd is not configured</t>
  </si>
  <si>
    <t>4.1.1.5</t>
  </si>
  <si>
    <t>The `/etc/passwd` file defines all users within the system. Since the file contains sensitive information, it must be properly secured.</t>
  </si>
  <si>
    <t>Ensure correct ownership and permissions are in place for `/etc/passwd`:
```
chown root:security /etc/passwd
chmod u=rw,go=r /etc/passwd
```</t>
  </si>
  <si>
    <t>Ensure access on /etc/passwd is configured.
One method to achieve the recommended state is to execute the following method(s):
Ensure correct ownership and permissions are in place for `/etc/passwd`:
```
chown root:security /etc/passwd
chmod u=rw,go=r /etc/passwd
```</t>
  </si>
  <si>
    <t>To close this finding, please provide a screenshot or evidence showing that the 'Access on /etc/passwd is configured' with the agency's CAP.</t>
  </si>
  <si>
    <t>AIX7-29</t>
  </si>
  <si>
    <t>Ensure local user Home directories exists</t>
  </si>
  <si>
    <t>All accounts must have a trusted started point - a **HOME** directory.</t>
  </si>
  <si>
    <t>Ensure HOME directories exists for **local** administered accounts.
```
#!/usr/bin/ksh -e
# Provided to CIS by AIXTools
# Copyright AIXTools, 2022
lsuser -R files -a id home account_locked ALL | while read name ids homes locks rest;
do
 uid=$(echo ${ids} | cut -f2 -d =)
 if [[ ${uid} -ge 200 ]]; then
 home=$(echo ${homes} | cut -f2 -d =)
 locked=$(echo ${locks} | cut -f2 -d =)
 if [[ ${locked} == "true" ]]; then
 continue
 elif [[ ! -d ${home} ]]; then
 /usr/bin/printf "Recommend Lock Account [%s]: Missing \${HOME} at: %-32s\n" ${name} ${home}
 fi
 fi
done
```
- There should not be any output
- NOTE: The **audit** is performed only on accounts with a user ID (`uid`) greater or equal to `200`.</t>
  </si>
  <si>
    <t>Local user Home directories exists</t>
  </si>
  <si>
    <t>Local user Home directories do not exists</t>
  </si>
  <si>
    <t>HTC52</t>
  </si>
  <si>
    <t>The AIX server is not configured securely</t>
  </si>
  <si>
    <t>4.1.2</t>
  </si>
  <si>
    <t>4.1.2.1</t>
  </si>
  <si>
    <t>A missing home directory on many systems places the account in a default directory. Examples include: `/` and `/home/guest`.
This recommendation is specifically about _locally_ administered accounts (in AIX terms, `-R files`). If an account exists in the local registry it must have a home directory that is accessible. This is to ensure it is not an invalid account (e.g., restored via a backup accidentally). If a valid account - it still needs a home directory.
As the difference between: _valid_ account but missing a HOME directory and _invalid_ account but missing a HOME directory cannot be made by a script - the recommendation is to lock the account.</t>
  </si>
  <si>
    <t>Lock local accounts with UID &gt;= 200 when HOME directory does not exist:
```
#!/usr/bin/ksh -e
# Provided to CIS by AIXTools
# Copyright AIXTools, 2022
lsuser -R files -a id home account_locked ALL | while read name ids homes locks rest;
do
 uid=$(echo ${ids} | cut -f2 -d =)
 if [[ ${uid} -ge 200 ]]; then
 home=$(echo ${homes} | cut -f2 -d =)
 locked=$(echo ${locks} | cut -f2 -d =)
 if [[ ${locked} == "true" ]]; then
 continue
 elif [[ ! -d ${home} ]]; then
 /usr/bin/printf "Locked Account [%s]: Missing \${HOME} at: %-32s\n" ${name} ${home}
 /usr/bin/chuser -R files account_locked=true ${name}
 fi
 fi
done
```</t>
  </si>
  <si>
    <t>Ensure local user Home directories exists.
One method to achieve the recommended state is to execute the following method(s):
Lock local accounts with UID &gt;= 200 when HOME directory does not exist:
```
#!/usr/bin/ksh -e
# Provided to CIS by AIXTools
# Copyright AIXTools, 2022
lsuser -R files -a id home account_locked ALL | while read name ids homes locks rest;
do
 uid=$(echo ${ids} | cut -f2 -d =)
 if [[ ${uid} -ge 200 ]]; then
 home=$(echo ${homes} | cut -f2 -d =)
 locked=$(echo ${locks} | cut -f2 -d =)
 if [[ ${locked} == "true" ]]; then
 continue
 elif [[ ! -d ${home} ]]; then
 /usr/bin/printf "Locked Account [%s]: Missing \${HOME} at: %-32s\n" ${name} ${home}
 /usr/bin/chuser -R files account_locked=true ${name}
 fi
 fi
done
```</t>
  </si>
  <si>
    <t>To close this finding, please provide a screenshot or evidence showing that the 'Local user Home directories exists' with the agency's CAP.</t>
  </si>
  <si>
    <t>AIX7-30</t>
  </si>
  <si>
    <t>CM-6</t>
  </si>
  <si>
    <t>Configuration Settings</t>
  </si>
  <si>
    <t>Ensure Home directories access is configured</t>
  </si>
  <si>
    <t>All user home directories must have a suitable owner UID.</t>
  </si>
  <si>
    <t>Ensure HOME directory exists and is owned by account (or root)
```
#!/usr/bin/ksh -e
# Provided to CIS by AIXTools
# Copyright AIXTools, 2022
lsuser -R files -a id home account_locked ALL | while read name ids homes locks rest;
do
 uid=$(echo ${ids} | cut -f2 -d =)
 if [[ ${uid} -ge 200 ]]; then
 home=$(echo ${homes} | cut -f2 -d =)
 locked=$(echo ${locks} | cut -f2 -d =)
 if [[ ${home} == "/dev/null" || ${locked} == "true" ]]; then
 continue
 elif [[ ! -d ${home} ]]; then
 /usr/bin/printf "%-32s does not exist; Recommend Lock Account [%s]\n" ${home} ${name}
 continue
 else
 /usr/bin/perl -e '
 $user=$ARGV[0]; $hd=$ARGV[1]; $uid=$ARGV[2]; $huid=((stat $hd)[4]);
 if ($huid != $uid &amp;&amp; $huid != 0) {
 exit(1); # triggers command after OR (||)
 }' ${name} ${home} ${uid} || \
 /usr/bin/printf "Recommend Lock Account: %s does not own %s\n" ${name} ${home}
 fi
 fi
done
```
- There should not be any output
- NOTE: The **audit** is performed only on accounts with a user ID (`uid`) greater or equal to `200`.
Also, if the **HOME** directory has already been defined to something _special_ (here, `/dev/null`) no `audit` is performed.</t>
  </si>
  <si>
    <t>Home directories access is configured</t>
  </si>
  <si>
    <t>Home directories access is not configured</t>
  </si>
  <si>
    <t>4.1.2.2</t>
  </si>
  <si>
    <t>Manipulating home directories may enable malicious users to steal or modify data, or to gain other user's system privileges. The UID (or owner) of the HOME directory needs to be either the account or a special account defined for this purpose.
When the account is the owner - the security policy must specify that (some) accounts may have DAC authorization to modify HOME directory contents. Security policy may also specify a special UID used to own HOME directories to prevent accounts from modifying the layout and/or content of the HOME directory.
The assumption of this recommendation is that security policy has not specified either. The recommendation is to lock accounts when the HOME directory is not owned by the user or by _root_.</t>
  </si>
  <si>
    <t>For all local accounts with UID &gt;= 200:
```
#!/usr/bin/ksh -e
# Provided to CIS by AIXTools
# Copyright AIXTools, 2022
lsuser -R files -a id home account_locked ALL | while read name ids homes locks rest;
do
 uid=$(echo ${ids} | cut -f2 -d =)
 if [[ ${uid} -ge 200 ]]; then
 home=$(echo ${homes} | cut -f2 -d =)
 locked=$(echo ${locks} | cut -f2 -d =)
 if [[ ${home} == "/dev/null" || ${locked} == "true" ]]; then
 continue
 elif [[ ! -d ${home} ]]; then
 /usr/bin/printf "%-32s does not exist; Run appropriate CIS remediation\n" ${home} ${name}
 continue
 else
 /usr/bin/perl -e '
 $user=$ARGV[0]; $hd=$ARGV[1]; $uid=$ARGV[2]; $huid=((stat $hd)[4]);
 if ($huid != $uid &amp;&amp; $huid != 0) {
 printf("Locked Account: %s does not own %s.\n", ${user},${hd});
 exit(1); # triggers command after OR (||)
 }' ${name} ${home} ${uid} || \
 /usr/bin/chuser -R files account_locked=true $name
 fi
 fi
done
```</t>
  </si>
  <si>
    <t>Ensure Home directories access is configured.
One method to achieve the recommended state is to execute the following method(s):
For all local accounts with UID &gt;= 200:
```
#!/usr/bin/ksh -e
# Provided to CIS by AIXTools
# Copyright AIXTools, 2022
lsuser -R files -a id home account_locked ALL | while read name ids homes locks rest;
do
 uid=$(echo ${ids} | cut -f2 -d =)
 if [[ ${uid} -ge 200 ]]; then
 home=$(echo ${homes} | cut -f2 -d =)
 locked=$(echo ${locks} | cut -f2 -d =)
 if [[ ${home} == "/dev/null" || ${locked} == "true" ]]; then
 continue
 elif [[ ! -d ${home} ]]; then
 /usr/bin/printf "%-32s does not exist; Run appropriate CIS remediation\n" ${home} ${name}
 continue
 else
 /usr/bin/perl -e '
 $user=$ARGV[0]; $hd=$ARGV[1]; $uid=$ARGV[2]; $huid=((stat $hd)[4]);
 if ($huid != $uid &amp;&amp; $huid != 0) {
 printf("Locked Account: %s does not own %s.\n", ${user},${hd});
 exit(1); # triggers command after OR (||)
 }' ${name} ${home} ${uid} || \
 /usr/bin/chuser -R files account_locked=true $name
 fi
 fi
done
```</t>
  </si>
  <si>
    <t>To close this finding, please provide a screenshot or evidence showing that the 'Home directories access is configured' with the agency's CAP.</t>
  </si>
  <si>
    <t>AIX7-31</t>
  </si>
  <si>
    <t>Ensure Home directory write access is restricted to owner</t>
  </si>
  <si>
    <t>Home directories must be writeable only by the `owner`. This recommendation audits (or removes) any write permission given via traditional file mode permissions (using `chmod`). Neither should a home directory have any permissions managed (whether permit or deny) via ACL's.</t>
  </si>
  <si>
    <t>Validate the permissions of all of the directories changed:
```
#!/usr/bin/ksh -e
lsuser -R files -a id home ALL | while read name ids homes rest;
do
 uid_check=$(echo ${ids} | cut -f2 -d =)
 if [[ ${uid_check} -ge 200 ]]; then
 home=$(echo ${homes} | cut -f2 -d =)
 if [[ ${home} == "/dev/null" ]]; then
 continue
 elif [[ ! -d ${home} ]]; then
 /usr/bin/printf "%-32s does not exist; recommend to lock account named [%s]\n" ${home} ${name}
 else [[ ${home} != "/" &amp;&amp; ${home} != "/dev/null" ]]
 /usr/bin/perl -e '$f=$ARGV[0]; $m=(stat $f)[2]; \
 printf("Recommend chmod on: %s: to remove group or world write mode\n", $f) if $m &amp; 022; \
 printf("Recommend remove ACL on: %s\n ", $f) if $m &amp; 0200000000; \
 exit($m &amp; 0200000022)' ${home} \
 || (ls -led ${home} &amp;&amp; (aclget ${home} | grep -ip Enabled))
 fi
 fi
done
```
- There should not be any output
- NOTE: The **audit** is performed only on accounts with a user ID (`uid`) greater or equal to `200`. Also, if the **HOME** directory has already been defined to something _special_ (here, `/dev/null`) no `audit` is performed.</t>
  </si>
  <si>
    <t>Home directory write access is restricted to owner</t>
  </si>
  <si>
    <t>Home directory write access is not restricted to owner</t>
  </si>
  <si>
    <t>4.1.2.3</t>
  </si>
  <si>
    <t>HOME directories with _group_ or _world_ write access enable malicious users to add files or directories, or even remove them if the directory 'T' (SVTX) bit is not also set. While this does not necessarily allow access to data - existing data might be destroyed (unlink()) or replaced (new file added with same name). These modifications could be used, e.g., to use the users authorizations to gain other system privileges.
Disabling read and execute access for _world_ and/or _group_ might be part of a company security policy - and the audit and remediation scripts will need to be modified to reflect this addition.
The use of ACL's is discouraged because their effect is not immediately visible using standard tools. They must be identified (locating inodes with permission bit 0200000000 set) as active and read using `aclget` before the actual permissions granted or denied are known.
Better is to deny outside access to home (ie, user) related data. When data must be shared create an area outside of `${HOME}`.</t>
  </si>
  <si>
    <t>For all local accounts with UID &gt;= 200:
- Remove write permission from home directories that have group or world write access:
```
#!/usr/bin/ksh -e
# home_mode_acl: 4.8.1.3
# Provided to CIS by AIXTools
# Copyright AIXTools, 2022
typeset -i UIDCK=$1
typeset -i ret=0
if test $UIDCK == 0; then
 UIDCK=200
fi
lsuser -R files -a id home account_locked ALL | while read name ids homes locks rest;
do
 uid_check=$(echo ${ids} | cut -f2 -d =)
 if [[ ${uid_check} -ge ${UIDCK} ]]; then
 home=$(echo ${homes} | cut -f2 -d =)
 locked=$(echo ${locks} | cut -f2 -d =)
 if [[ ${home} == "/dev/null" || ${locked} == "true" ]]; then
 continue
 elif [[ ! -d ${home} ]]; then
 /usr/bin/printf "%-32s does not exist; locking account named [%s]\n" ${home} ${name}
 chuser -R files account_locked=true $name
 else [[ ${home} != "/" &amp;&amp; ${home} != "/dev/null" ]]
 perl -e '$f=$ARGV[0]; $m=(stat $f)[2];\
 exit (($m &amp; 022) + 1) if ($m &amp; 0200000000);\
 exit($m &amp; 022);' $home
 # exit($m&amp;022 +1) if ($m &amp; 0200000000) else exit ($m &amp;022); ' $home
 ret=$?
 [[ $ret == 0 ]] &amp;&amp; continue
 if (( $ret &amp; 022 )); then
 printf "%s: had group or world write mode\n" $home
 chmod og-w ${home}
 fi
 if (($ret &amp; 1)); then
 printf "%s: had ACL defined and enabled\n" $home
 rm -rf /tmp/$$/${home}
 mkdir -p /tmp/$$/${home}
 aclget /tmp/$$/${home} | aclput ${home}
 rm -rf /tmp/$$/${home}
 fi
 fi
 fi
done
```
- NOTE: The permission change is automatically applied to all accounts with a user ID (`uid`) greater or equal to `200`. Also, if the **HOME** directory has already been defined to something _special_ (here, `/dev/null`) no change is made to the account attributes.
- To automate the process for new users see **Additional Information** below.</t>
  </si>
  <si>
    <t>Ensure Home directory write access is restricted to owner.
One method to achieve the recommended state is to execute the following method(s):
For all local accounts with UID &gt;= 200:
- Remove write permission from home directories that have group or world write access:
```
#!/usr/bin/ksh -e
# home_mode_acl: 4.8.1.3
# Provided to CIS by AIXTools
# Copyright AIXTools, 2022
typeset -i UIDCK=$1
typeset -i ret=0
if test $UIDCK == 0; then
 UIDCK=200
fi
lsuser -R files -a id home account_locked ALL | while read name ids homes locks rest;
do
 uid_check=$(echo ${ids} | cut -f2 -d =)
 if [[ ${uid_check} -ge ${UIDCK} ]]; then
 home=$(echo ${homes} | cut -f2 -d =)
 locked=$(echo ${locks} | cut -f2 -d =)
 if [[ ${home} == "/dev/null" || ${locked} == "true" ]]; then
 continue
 elif [[ ! -d ${home} ]]; then
 /usr/bin/printf "%-32s does not exist; locking account named [%s]\n" ${home} ${name}
 chuser -R files account_locked=true $name
 else [[ ${home} != "/" &amp;&amp; ${home} != "/dev/null" ]]
 perl -e '$f=$ARGV[0]; $m=(stat $f)[2];\
 exit (($m &amp; 022) + 1) if ($m &amp; 0200000000);\
 exit($m &amp; 022);' $home
 # exit($m&amp;022 +1) if ($m &amp; 0200000000) else exit ($m &amp;022); ' $home
 ret=$?
 [[ $ret == 0 ]] &amp;&amp; continue
 if (( $ret &amp; 022 )); then
 printf "%s: had group or world write mode\n" $home
 chmod og-w ${home}
 fi
 if (($ret &amp; 1)); then
 printf "%s: had ACL defined and enabled\n" $home
 rm -rf /tmp/$$/${home}
 mkdir -p /tmp/$$/${home}
 aclget /tmp/$$/${home} | aclput ${home}
 rm -rf /tmp/$$/${home}
 fi
 fi
 fi
done
```
- NOTE: The permission change is automatically applied to all accounts with a user ID (`uid`) greater or equal to `200`. Also, if the **HOME** directory has already been defined to something _special_ (here, `/dev/null`) no change is made to the account attributes.
- To automate the process for new users see **Additional Information** below.</t>
  </si>
  <si>
    <t>To close this finding, please provide a screenshot or evidence showing that the 'Home directory write access is restricted to owner' with the agency's CAP.</t>
  </si>
  <si>
    <t>AIX7-32</t>
  </si>
  <si>
    <t>Ensure access on /audit and /etc/security/audit is configured</t>
  </si>
  <si>
    <t>This recommendation verifies the access control settings for the default locations of AUDIT configuration and output files.</t>
  </si>
  <si>
    <t>Validate the permissions of `/etc/security/audit` and `/audit`:
```
#!/usr/bin/ksh -e
# audit_subsys:4.8.1.4
# Provided to CIS by AIXTools
# Copyright AIXTools, 2022
typeset -i ret
# Expected output is:
mkdir /tmp/$$
cat - &lt;&lt;EOF &gt;/tmp/$$/audit_subsys.expected
drwxr-s---- root audit /audit
drwxr-s---- root audit /etc/security/audit
EOF
# Live output is:
ls -led /etc/security/audit /audit | \
 /usr/bin/awk '{print $1 " " $3 " " $4 " " $9}' \
 &gt;/tmp/$$/audit_subsys.live
# Compare expected and live and report if not matching
cmp /tmp/$$/audit_subsys.expected /tmp/$$/audit_subsys.live &gt;/dev/null
ret=$?
rm -rf /tmp/$$
[[ $ret != 0 ]] &amp;&amp; print -- AUDIT Subsystem permissions incorrect
exit $ret
```</t>
  </si>
  <si>
    <t>Access on /audit and /etc/security/audit is configured</t>
  </si>
  <si>
    <t>Access on /audit and /etc/security/audit is not configured</t>
  </si>
  <si>
    <t>4.1.2.4</t>
  </si>
  <si>
    <t>The default location for the **AUDIT** subsystem configuration files are in `/etc/security/audit`. The default location for output produced by the audit subsystem is the firectory `/audit`.
**Access control** must prevent unauthorized access.
**NOTE:** If your configuration does not store output in /audit ensure this directory is configured to prevent unauthorized access.</t>
  </si>
  <si>
    <t>Ensure correct ownership and permissions are in place for `/etc/security/audit` and `/audit`.
```
#!/usr/bin/ksh -e
# audit_subsys:4.8.1.4
# Provided to CIS by AIXTools
# Copyright AIXTools, 2022
for AUDITDIR in /etc/security/audit /audit; do
 find ${AUDITDIR} | grep -v 'lost+found' | xargs chown root:audit
 find ${AUDITDIR} -type d | grep -v 'lost+found' | xargs chmod u=rwx,g=rxs,o=
 find ${AUDITDIR} ! -type d | grep -v 'lost+found' | xargs chmod -R u=rw,g=r,o=
done
```</t>
  </si>
  <si>
    <t>Ensure access on /audit and /etc/security/audit is configured.
One method to achieve the recommended state is to execute the following method(s):
Ensure correct ownership and permissions are in place for `/etc/security/audit` and `/audit`.
```
#!/usr/bin/ksh -e
# audit_subsys:4.8.1.4
# Provided to CIS by AIXTools
# Copyright AIXTools, 2022
for AUDITDIR in /etc/security/audit /audit; do
 find ${AUDITDIR} | grep -v 'lost+found' | xargs chown root:audit
 find ${AUDITDIR} -type d | grep -v 'lost+found' | xargs chmod u=rwx,g=rxs,o=
 find ${AUDITDIR} ! -type d | grep -v 'lost+found' | xargs chmod -R u=rw,g=r,o=
done
```</t>
  </si>
  <si>
    <t>To close this finding, please provide a screenshot or evidence showing that the 'Access on /audit and /etc/security/audit is configured' with the agency's CAP.</t>
  </si>
  <si>
    <t>AIX7-33</t>
  </si>
  <si>
    <t>Ensure access to /etc/security is configured</t>
  </si>
  <si>
    <t>The `/etc/security` directory contains multiple files and directories used to keep the targeted AIX system secure.
Most subsystems are owned by root:security (UID:GID). However, additional systems such as **AUDIT** and **AIXPERT** have their own permissions (and recommendations).
Traditionally, `/etc/security` has been identified as **USER** administration - including the shadow password file. But there is much more under /etc/security. Normal installations also have configuration files for security subsystems including: `aixpert`, `tsd`, `ice`, `ldap`, `rbac`, `audit`, `ipsec`, `fpm`, and `trusted computing (tscd)`.
While these subsystems may not be enabled - their configuration files need to be secured to ensure no unauthorized access.</t>
  </si>
  <si>
    <t>Validate the permissions of `/etc/security`:
```
#!/usr/bin/ksh -e
# security_subsys:4.8.1.5
# Provided to CIS by AIXTools
# Copyright AIXTools, 2022
EXCLUDE="security/(aixpert|audit|ice)"
find /etc/security -type d | \
 /usr/bin/egrep -v ${EXCLUDE} | \
 /usr/bin/sort | xargs ls -led | \
 /usr/bin/awk '{print $1 " " $3 " " $4 " " $9}' | \
 /usr/bin/grep -v drwxr-s----
```
The command should not yield any output:</t>
  </si>
  <si>
    <t>Access to /etc/security is configured</t>
  </si>
  <si>
    <t>Access to /etc/security is not configured</t>
  </si>
  <si>
    <t>4.1.2.5</t>
  </si>
  <si>
    <t>The `/etc/security` directory contains sensitive files for multiple security systems. For the **USER** subsystem there are files such as `/etc/security/passwd`, `/etc/security/user` that must be secured from unauthorized access and modification.</t>
  </si>
  <si>
    <t>Ensure correct access control settings for security subsystem configuration files installed in `/etc/security`:
```
#!/usr/bin/ksh -e
# security_subsys:4.8.1.5
# Provided to CIS by AIXTools
# Copyright AIXTools, 2022
EXCLUDE="security/(aixpert|audit|ice)"
find /etc/security -type d | \
 /usr/bin/egrep -v ${EXCLUDE} | \
 /usr/bin/sort | xargs ls -led | \
 /usr/bin/awk '{print $1 " " $3 " " $4 " " $9}' | \
 /usr/bin/grep -v drwxr-s---- | \
 awk '{print $NF}' | while read SECDIR; do
 find ${SECDIR} | grep -v ${EXCLUDE} | xargs chown root:security
 find ${SECDIR} -type d | grep -v ${EXCLUDE} | xargs chmod g-w,o-rwx
 find ${SECDIR} -type f | grep -v ${EXCLUDE} | xargs chmod u-x,g-wx,o-rwx
 done
```</t>
  </si>
  <si>
    <t>Ensure access to /etc/security is configured.
One method to achieve the recommended state is to execute the following method(s):
Ensure correct access control settings for security subsystem configuration files installed in `/etc/security`:
```
#!/usr/bin/ksh -e
# security_subsys:4.8.1.5
# Provided to CIS by AIXTools
# Copyright AIXTools, 2022
EXCLUDE="security/(aixpert|audit|ice)"
find /etc/security -type d | \
 /usr/bin/egrep -v ${EXCLUDE} | \
 /usr/bin/sort | xargs ls -led | \
 /usr/bin/awk '{print $1 " " $3 " " $4 " " $9}' | \
 /usr/bin/grep -v drwxr-s---- | \
 awk '{print $NF}' | while read SECDIR; do
 find ${SECDIR} | grep -v ${EXCLUDE} | xargs chown root:security
 find ${SECDIR} -type d | grep -v ${EXCLUDE} | xargs chmod g-w,o-rwx
 find ${SECDIR} -type f | grep -v ${EXCLUDE} | xargs chmod u-x,g-wx,o-rwx
 done
```</t>
  </si>
  <si>
    <t>To close this finding, please provide a screenshot or evidence showing that the 'Access to /etc/security is configured' with the agency's CAP.</t>
  </si>
  <si>
    <t>AIX7-34</t>
  </si>
  <si>
    <t>Ensure access on /var/adm/ras is configured</t>
  </si>
  <si>
    <t>The `/var/adm/ras` directory contains log files which contain sensitive information such as login times and IP addresses.</t>
  </si>
  <si>
    <t>Validate the permissions of the files in `/var/adm/ras`:
```
ls -l /var/adm/ras | awk '{print $1 " " $3 " " $4 " " $9}'
```
NOTE: The output from the command above will contain numerous files. No files should have read or write permission for other</t>
  </si>
  <si>
    <t>Access on /var/adm/ras is configured</t>
  </si>
  <si>
    <t>Access on /var/adm/ras is not configured</t>
  </si>
  <si>
    <t>4.1.2.6</t>
  </si>
  <si>
    <t>The log files in the `/var/adm/ras` directory can contain sensitive information such as login times and IP addresses, which may be altered by an attacker when removing traces of system access. All files in this directory must be secured from unauthorized access and modifications.</t>
  </si>
  <si>
    <t>Remove world read and write access from all files in `/var/adm/ras`:
```
chmod o-rw /var/adm/ras/*
```</t>
  </si>
  <si>
    <t>Ensure access on /var/adm/ras is configured.
One method to achieve the recommended state is to execute the following method(s):
Remove world read and write access from all files in `/var/adm/ras`:
```
chmod o-rw /var/adm/ras/*
```</t>
  </si>
  <si>
    <t>To close this finding, please provide a screenshot or evidence showing that the 'Access on /var/adm/ras is configured' with the agency's CAP.</t>
  </si>
  <si>
    <t>AIX7-35</t>
  </si>
  <si>
    <t>Ensure access on /var/adm/sa is configured</t>
  </si>
  <si>
    <t>The `/var/adm/sa` directory holds the performance data produced by the `sar` utility.</t>
  </si>
  <si>
    <t>Validate the permissions of `/var/adm/sa`:
```
ls -ld /var/adm/sa | awk '{print $1 " " $3 " " $4 " " $9}'
```
The above command should yield the following output:
```
rwxr-xr-x adm adm /var/adm/sa
```</t>
  </si>
  <si>
    <t>Access on /var/adm/sa is configured</t>
  </si>
  <si>
    <t>Access on /var/adm/sa is not configured</t>
  </si>
  <si>
    <t>4.1.2.7</t>
  </si>
  <si>
    <t>The `/var/adm/sa` directory contains the report files produced by the `sar` utility. This directory must be secured from unauthorized access.</t>
  </si>
  <si>
    <t>Set the recommended ownership and permissions on `/var/adm/sa`:
```
chown adm:adm /var/adm/sa
chmod u=rwx,go=rx /var/adm/sa
```</t>
  </si>
  <si>
    <t>Ensure access on /var/adm/sa is configured.
One method to achieve the recommended state is to execute the following method(s):
Set the recommended ownership and permissions on `/var/adm/sa`:
```
chown adm:adm /var/adm/sa
chmod u=rwx,go=rx /var/adm/sa
```</t>
  </si>
  <si>
    <t>To close this finding, please provide a screenshot or evidence showing that the 'Access on /var/adm/sa is configured' with the agency's CAP.</t>
  </si>
  <si>
    <t>AIX7-36</t>
  </si>
  <si>
    <t>Ensure access on /var/spool/cron/crontabs is configured</t>
  </si>
  <si>
    <t>The `/var/spool/cron/crontabs` directory contains all of the `crontabs` for the users on the system.</t>
  </si>
  <si>
    <t>Validate the permissions of `/var/spool/cron/crontabs`:
```
ls -ld /var/spool/cron/crontabs | awk '{print $1 " " $3 " " $4 " " $9}'
```
The above command should yield the following output:
```
drwxrwx--- root cron /var/spool/cron/crontabs
```</t>
  </si>
  <si>
    <t>Access on /var/spool/cron/crontabs is configured</t>
  </si>
  <si>
    <t>Access on /var/spool/cron/crontabs is not configured</t>
  </si>
  <si>
    <t>4.1.2.8</t>
  </si>
  <si>
    <t>The `/var/spool/cron/crontabs` directory contains all of the `crontabs` for the users on the system. Crontab files present a security problem because they are run by the `cron` daemon, which runs with super user rights. Allowing other users to have read/write permissions on these files may allow them to escalate their privileges. To negate this risk, the directory and all the files that it contains must be secured.</t>
  </si>
  <si>
    <t>Apply the appropriate permissions to `/var/spool/cron/crontabs`:
```
chmod -R o= /var/spool/cron/crontabs
chmod ug=rwx,o= /var/spool/cron/crontabs
chown -R root:cron /var/spool/cron/crontabs
```</t>
  </si>
  <si>
    <t>Ensure access on /var/spool/cron/crontabs is configured.
One method to achieve the recommended state is to execute the following method(s):
Apply the appropriate permissions to `/var/spool/cron/crontabs`:
```
chmod -R o= /var/spool/cron/crontabs
chmod ug=rwx,o= /var/spool/cron/crontabs
chown -R root:cron /var/spool/cron/crontabs
```</t>
  </si>
  <si>
    <t>To close this finding, please provide a screenshot or evidence showing that the 'Access on /var/spool/cron/crontabs is configured' with the agency's CAP.</t>
  </si>
  <si>
    <t>AIX7-37</t>
  </si>
  <si>
    <t>Ensure all directories in root PATH access is configured</t>
  </si>
  <si>
    <t>To secure the root users executable PATH, all directories must not be group and world writable.</t>
  </si>
  <si>
    <t>Execute the following code as the `root` user:
```
echo "/:${PATH}" | tr ':' '\n' | grep "^/" | sort -u | while read DIR
do
DIR=${DIR:-$(pwd)}
while [[ -d ${DIR} ]]
do
[[ "$(ls -ld ${DIR})" = @(d???????w? *) ]] &amp;&amp; print " WARNING ${DIR} is world writable"
[[ "$(ls -ld ${DIR})" = @(d????w???? *) ]] &amp;&amp; print " WARNING ${DIR} is group writable"
[[ "$(ls -ld ${DIR} |awk '{print $3}')" != @(root|bin) ]] &amp;&amp; print " WARNING ${DIR} is not owned by root or bin"
DIR=${DIR%/*}
done
done
```
The above command should yield no output</t>
  </si>
  <si>
    <t>All directories in root PATH access is configured</t>
  </si>
  <si>
    <t>All directories in root PATH access is not configured</t>
  </si>
  <si>
    <t>HCM9</t>
  </si>
  <si>
    <t>Systems are not deployed using the concept of least privilege</t>
  </si>
  <si>
    <t>4.1.2.9</t>
  </si>
  <si>
    <t>There should not be group or world writable directories in the root user's executable path. This may allow an attacker to gain super user access by forcing an administrator operating as root to execute a Trojan horse program.</t>
  </si>
  <si>
    <t>Search and report on group or world writable directories in root's PATH. The command must be run as the root user. The script below traverses up each individual directory PATH, ensuring that all directories are not group/world writable and that they are owned by root or the bin user:
```
echo "/:${PATH}" | tr ':' '\n' | grep "^/" | sort -u | while read DIR
do
DIR=${DIR:-$(pwd)}
print "Checking ${DIR}"
while [[ -d ${DIR} ]]
do
[[ "$(ls -ld ${DIR})" = @(d???????w? *) ]] &amp;&amp; print " WARNING ${DIR} is world writable" || print " ${DIR} is not world writable"
[[ "$(ls -ld ${DIR})" = @(d????w???? *) ]] &amp;&amp; print " WARNING ${DIR} is group writable" || print " ${DIR} is not group writable" 
[[ "$(ls -ld ${DIR} |awk '{print $3}')" != @(root|bin) ]] &amp;&amp; print " WARNING ${DIR} is not owned by root or bin"
DIR=${DIR%/*}
done
done
```
NOTE: Review the output and manually change the directories, if possible. Directories which are group and/or world writable are marked with "WARNING"
To manually change permissions on the directories:
To remove group writable access:
```
chmod g-w &lt;dir name&gt;
```
To remove world writable access:
```
chmod o-w &lt;dir name&gt;
```
To remove both group and world writable access:
```
chmod go-w &lt;dir name&gt;
```
To change the owner of a directory:
```
chown &lt;owner&gt; &lt;dir name&gt;
```
To fully automate the PATH directory permission changes execute the following code as the `root` user:
```
echo "/:${PATH}" | tr ':' '\n' | grep "^/" | sort -u | while read DIR
do
DIR=${DIR:-$(pwd)}
while [[ -d ${DIR} ]]
do
[[ "$(ls -ld ${DIR})" = @(d???????w? *) ]] &amp;&amp; chmod o-w ${DIR} &amp;&amp; print "Removing world write from ${DIR}"
[[ "$(ls -ld ${DIR})" = @(d????w???? *) ]] &amp;&amp; chmod g-w ${DIR} &amp;&amp; print "Removing group write from ${DIR}"
DIR=${DIR%/*}
done
done
```</t>
  </si>
  <si>
    <t>Ensure all directories in root PATH access is configured.
One method to achieve the recommended state is to execute the following method(s):
Search and report on group or world writable directories in root's PATH. The command must be run as the root user. The script below traverses up each individual directory PATH, ensuring that all directories are not group/world writable and that they are owned by root or the bin user:
```
echo "/:${PATH}" | tr ':' '\n' | grep "^/" | sort -u | while read DIR
do
DIR=${DIR:-$(pwd)}
print "Checking ${DIR}"
while [[ -d ${DIR} ]]
do
[[ "$(ls -ld ${DIR})" = @(d???????w? *) ]] &amp;&amp; print " WARNING ${DIR} is world writable" || print " ${DIR} is not world writable"
[[ "$(ls -ld ${DIR})" = @(d????w???? *) ]] &amp;&amp; print " WARNING ${DIR} is group writable" || print " ${DIR} is not group writable" 
[[ "$(ls -ld ${DIR} |awk '{print $3}')" != @(root|bin) ]] &amp;&amp; print " WARNING ${DIR} is not owned by root or bin"
DIR=${DIR%/*}
done
done
```
NOTE: Review the output and manually change the directories, if possible. Directories which are group and/or world writable are marked with "WARNING"
To manually change permissions on the directories:
To remove group writable access:
```
chmod g-w &lt;dir name&gt;
```
To remove world writable access:
```
chmod o-w &lt;dir name&gt;
```
To remove both group and world writable access:
```
chmod go-w &lt;dir name&gt;
```
To change the owner of a directory:
```
chown &lt;owner&gt; &lt;dir name&gt;
```
To fully automate the PATH directory permission changes execute the following code as the `root` user:
```
echo "/:${PATH}" | tr ':' '\n' | grep "^/" | sort -u | while read DIR
do
DIR=${DIR:-$(pwd)}
while [[ -d ${DIR} ]]
do
[[ "$(ls -ld ${DIR})" = @(d???????w? *) ]] &amp;&amp; chmod o-w ${DIR} &amp;&amp; print "Removing world write from ${DIR}"
[[ "$(ls -ld ${DIR})" = @(d????w???? *) ]] &amp;&amp; chmod g-w ${DIR} &amp;&amp; print "Removing group write from ${DIR}"
DIR=${DIR%/*}
done
done
```</t>
  </si>
  <si>
    <t>To close this finding, please provide a screenshot or evidence showing that the 'All directories in root PATH access is configured' with the agency's CAP.</t>
  </si>
  <si>
    <t>AIX7-38</t>
  </si>
  <si>
    <t>Ensure root user has a dedicated home directory</t>
  </si>
  <si>
    <t>The root user must have a dedicated home directory and not use `/` as their home directory.</t>
  </si>
  <si>
    <t>Run the following command
```
lsuser -a home root
```
It should NOT return
```
root home=/
```</t>
  </si>
  <si>
    <t>Root user has a dedicated home directory</t>
  </si>
  <si>
    <t>Root user does have a dedicated home directory</t>
  </si>
  <si>
    <t>4.1.2.10</t>
  </si>
  <si>
    <t>By default, the home directory for the root user on AIX is `/`. This means that all configuration files and directories it creates are visible to all users and may be accessible if the root user has a weak umask setting.
Moving these files to a dedicated home directory and setting appropriate file permissions allows for appropriate use of discretionary access control to these files.</t>
  </si>
  <si>
    <t>Create a new home directory for the root user
```
mkdir /root
```
Set ownership and permissions on this directory
```
chown root:system /root
chmod 0700 /root
```
Update the home directory for the root user
```
chuser home=/root root
```
Move any necessary configuration files or directories to this new directory</t>
  </si>
  <si>
    <t>Ensure root user has a dedicated home directory.
One method to achieve the recommended state is to execute the following method(s):
Create a new home directory for the root user
```
mkdir /root
```
Set ownership and permissions on this directory
```
chown root:system /root
chmod 0700 /root
```
Update the home directory for the root user
```
chuser home=/root root
```
Move any necessary configuration files or directories to this new directory</t>
  </si>
  <si>
    <t>To close this finding, please provide a screenshot or evidence showing that the 'Root user has a dedicated home directory' with the agency's CAP.</t>
  </si>
  <si>
    <t>AIX7-39</t>
  </si>
  <si>
    <t>Ensure sendmail in not in use</t>
  </si>
  <si>
    <t>On AIX, unless otherwise needed - uninstall or disable `sendmail` support.
ALSO: if the version installed does not display support for SASLv2 - remove `sendmail` on AIX 7.2 and chmod to 0 (zero) otherwise.</t>
  </si>
  <si>
    <t>Execute the following command:
```
# AIX 7.2 installation check
(lslpp -Lcq bos.net.tcp.sendmail 2&gt;/dev/null &amp;&amp; echo "Sendmail is installed, review section \'Sendmail Configuartion\'" &amp;&amp; exit
AIX 7.1 installation check (or third party)
if test -e /usr/sbin/sendmail ; then
 (/usr/sbin/sendmail -d0 &lt;/dev/null | grep SASLv2 &gt;/dev/null) || echo sendmail too old/weak- remove or disable.
else
 echo "Sendmail is installed, review section \'Sendmail Configuartion\'"
 exit
fi
# Did not find sendmail in the standard location - assume not installed
echo "Sendmail is not installed, section \'Sendmail Configuartion\' may be ignored"
exit
```</t>
  </si>
  <si>
    <t>Sendmail in not in use</t>
  </si>
  <si>
    <t>4.2</t>
  </si>
  <si>
    <t>4.2.1</t>
  </si>
  <si>
    <t>Maintaining a secure sendmail MTA (mail transfer agent) is a complex process. While, historically, *NIX systems have run a (localhost) **MTA** (mail transmission agent) or **MSP** (mail submission program) - there is no real need these days for every system to have this software installed.
**Note:** Historically, the AIX sendmail build has not supported the AUTH feature. Since AIX 7.2 TL4 a new packaging of sendmail (still as version 8.15.2, so version number is not the way to verify suitability) allows AUTH support _indirectly_ via the SASLv2 (Simple Authentication and Security Layer) API interface.
Our recommendation is to disable/remove `sendmail` programs that do not provide **SASLv2** support.</t>
  </si>
  <si>
    <t>Execute the following command:
```
(lslpp -Lcq bos.net.tcp.sendmail &gt;/dev/null &amp;&amp; installp -ug bos.net.tcp.sendmail) || \
 echo bos.net.tcp.sendmail is not installed
```</t>
  </si>
  <si>
    <t>Ensure sendmail in not in use.
One method to achieve the recommended state is to execute the following method(s):
Execute the following command:
```
(lslpp -Lcq bos.net.tcp.sendmail &gt;/dev/null &amp;&amp; installp -ug bos.net.tcp.sendmail) || \
 echo bos.net.tcp.sendmail is not installed
```</t>
  </si>
  <si>
    <t>To close this finding, please provide a screenshot or evidence showing that the 'Sendmail in not in use' with the agency's CAP.</t>
  </si>
  <si>
    <t>AIX7-40</t>
  </si>
  <si>
    <t>Ensure NIS client is not installed</t>
  </si>
  <si>
    <t>If NIS is not used in the environment, disable the NIS client and de-install the software.</t>
  </si>
  <si>
    <t>Ensure that the software has been successfully de-installed:
```
lslpp -L |grep "bos.net.nis.client"
```
The above should command should yield no output.</t>
  </si>
  <si>
    <t>NIS client is not installed</t>
  </si>
  <si>
    <t>NIS client is installed</t>
  </si>
  <si>
    <t>4.2.2</t>
  </si>
  <si>
    <t>As NIS is extremely insecure, the NIS client packages must be removed from the system unless absolutely needed.</t>
  </si>
  <si>
    <t>Ensure that all of the NIS daemons are inactive:
```
stopsrc -g yp
```
De-install the NIS client software:
```
installp -u bos.net.nis.client
```</t>
  </si>
  <si>
    <t>Ensure NIS client is not installed.
One method to achieve the recommended state is to execute the following method(s):
Ensure that all of the NIS daemons are inactive:
```
stopsrc -g yp
```
De-install the NIS client software:
```
installp -u bos.net.nis.client
```</t>
  </si>
  <si>
    <t>To close this finding, please provide a screenshot or evidence showing that the 'NIS client is not installed' with the agency's CAP.</t>
  </si>
  <si>
    <t>AIX7-41</t>
  </si>
  <si>
    <t>Ensure NIS server services are not in use</t>
  </si>
  <si>
    <t>A Network Information Service (NIS) server is a host that provides configuration information to other hosts on a network. NIS servers store tables of information about users, groups, and more. They also maintain a set of maps and run the ypserv daemon, which processes requests from clients for information in those maps.</t>
  </si>
  <si>
    <t>Ensure that the software has been successfully de-installed:
```
lslpp -L |grep "bos.net.nis.server"
```
The above should command should yield no output.
 **- OR -**
**- IF -** the `NIS` server package is required as a dependency, or NIS must be used in the environment, and is approved by local site policy:
Review the content of the `/var/yp/securenets` file:
```
cat /var/yp/securenets
```
NOTE: A test should be performed from an allowed client and non-allowed subnet to validate the securenets configuration</t>
  </si>
  <si>
    <t>NIS server services are not in use</t>
  </si>
  <si>
    <t>NIS server services are in use</t>
  </si>
  <si>
    <t>4.2.3</t>
  </si>
  <si>
    <t>As NIS is extremely insecure, the NIS server packages must be removed from the system unless absolutely needed.
**- IF -** NIS must be used in the environment, and is approved by local site policy, limit access to the NIS data to specific subnets.
By default the NIS server will authenticate all IP addresses if the `/var/yp/securenets` file does not exist, or exists without any subnets defined. The `/var/yp/securenets` file contains a list of subnets that are considered trusted and are allowed to access NIS data using the `ypserv` and `ypxfrd` daemons. This is a user-created file that resides on a NIS master server and any slave servers. Without configuring this file, anyone with knowledge of the NIS server address and the domain name, can obtain NIS served data, including the contents of the `/etc/passwd` file. Hence, it is recommended that the `/var/yp/securenets` file is configured to restrict access.</t>
  </si>
  <si>
    <t>Ensure that all of the NIS daemons are inactive:
```
stopsrc -g yp
```
De-install the NIS server software:
```
installp -u bos.net.nis.server
```
 **- OR -**
**- IF -** the `NIS` server package is required as a dependency, or NIS must be used in the environment, and is approved by local site policy:
Ensure that all of the NIS daemons are inactive:
```
stopsrc -g yp
```
De-install the NIS server software:
```
installp -u bos.net.nis.server
```
Create and secure the `/var/yp/securenets` file (if it does not already exist):
```
touch /var/yp/securenets
chmod u=rw,go= /var/yp/securenets
chown root:system /var/yp/securenets
```
Edit the file:
```
vi /var/yp/securenets
```
Add the allowed subnets:
```
255.255.255.0 128.311.10.0
```
NOTE: The format of the file is netmask netaddr as shown in the example above. Explicitly define all valid network subnets (one entry per line).
Stop and start NIS to implement the configuration changes:
```
stopsrc -g yp
startsrc -g yp
```</t>
  </si>
  <si>
    <t>Ensure NIS server services are not in use.
One method to achieve the recommended state is to execute the following method(s):
Ensure that all of the NIS daemons are inactive:
```
stopsrc -g yp
```
De-install the NIS server software:
```
installp -u bos.net.nis.server
```
 **- OR -**
**- IF -** the `NIS` server package is required as a dependency, or NIS must be used in the environment, and is approved by local site policy:
Ensure that all of the NIS daemons are inactive:
```
stopsrc -g yp
```
De-install the NIS server software:
```
installp -u bos.net.nis.server
```
Create and secure the `/var/yp/securenets` file (if it does not already exist):
```
touch /var/yp/securenets
chmod u=rw,go= /var/yp/securenets
chown root:system /var/yp/securenets
```
Edit the file:
```
vi /var/yp/securenets
```
Add the allowed subnets:
```
255.255.255.0 128.311.10.0
```
NOTE: The format of the file is netmask netaddr as shown in the example above. Explicitly define all valid network subnets (one entry per line).
Stop and start NIS to implement the configuration changes:
```
stopsrc -g yp
startsrc -g yp
```</t>
  </si>
  <si>
    <t>To close this finding, please provide a screenshot or evidence showing that the 'NIS server services are not in use' with the agency's CAP.</t>
  </si>
  <si>
    <t>AIX7-42</t>
  </si>
  <si>
    <t>Ensure legacy NIS markers are removed</t>
  </si>
  <si>
    <t>If NIS has been de-installed in the environment, or has historically been used, ensure the + markers are removed from`/etc/passwd` and `/etc/group`.</t>
  </si>
  <si>
    <t>Re-run the command:
```
grep "^+" /etc/passwd /etc/group
```
The command above should yield no output.</t>
  </si>
  <si>
    <t>Legacy NIS markers are removed</t>
  </si>
  <si>
    <t>Legacy NIS markers are not removed</t>
  </si>
  <si>
    <t>4.2.4</t>
  </si>
  <si>
    <t>The + entries in `/etc/passwd` and `/etc/group` were used as markers to insert data from a NIS map. These entries may provide an avenue for attackers to gain privileged access on the system. The + entries must be deleted if they still exist.</t>
  </si>
  <si>
    <t>Examine the `/etc/passwd` and `/etc/group` files:
```
grep "^+" /etc/passwd /etc/group
```
If the above command yields output, delete the + line:
```
vi /etc/passwd
vi /etc/group
```</t>
  </si>
  <si>
    <t>Ensure legacy NIS markers are removed.
One method to achieve the recommended state is to execute the following method(s):
Examine the `/etc/passwd` and `/etc/group` files:
```
grep "^+" /etc/passwd /etc/group
```
If the above command yields output, delete the + line:
```
vi /etc/passwd
vi /etc/group
```</t>
  </si>
  <si>
    <t>To close this finding, please provide a screenshot or evidence showing that the 'Legacy NIS markers are removed' with the agency's CAP.</t>
  </si>
  <si>
    <t>AIX7-43</t>
  </si>
  <si>
    <t>Ensure legacy remote daemon support is not available</t>
  </si>
  <si>
    <t>Ensure that software that supports passwordless and/or clear-text password connections is disabled. Examples include daemons such as: `rlogind`, `rshd` and `talkd`.</t>
  </si>
  <si>
    <t>Execute the following script:
```
for fileset in bos.net.tcp.rcmd_server bos.net.tcp.rcmd
do
 lslpp -L ${fileset} &gt;/dev/null 2&gt;&amp;1
 if [[ $? -eq 0 ]] then
 lslpp -f ${fileset} | /usr/bin/egrep "^ +\/" | while read command rest
 do
 /usr/bin/ls -led $command | /usr/bin/egrep -v "^-----------"
 done
 fi
done
```
There should not be any output.</t>
  </si>
  <si>
    <t>Legacy remote daemon support is not available</t>
  </si>
  <si>
    <t>Legacy remote daemon support is available</t>
  </si>
  <si>
    <t>4.2.7</t>
  </si>
  <si>
    <t>Remote services that either send or receive usernames and passwords in clear text and should not be used.</t>
  </si>
  <si>
    <t>Use the following script to disable the files in these packages:
```
for fileset in bos.net.tcp.rcmd_server bos.net.tcp.rcmd
do
 lslpp -L ${fileset} &gt;/dev/null 2&gt;&amp;1
 if [[ $? -eq 0 ]] then
 lslpp -f ${fileset} | /usr/bin/egrep "^ +\/" | while read command rest
 do
 # aclput will also do a classic chmod on the standard file mode bits
 /usr/bin/aclput &lt;/dev/null ${command}
 /usr/bin/chtcb off ${command}
 # if in the TSD as a privileged command - make sure accessauths attribute is cleare
 lssecattr -c ${command} &amp;&amp; setsecattr accessauths= ${command}
 # ignore errors, if any, when the file is not already in the TSD
 # Note: trustchk does not (always) update the attribute 'accessauths'. Ignore this if it occurs
 trustchk -u ${command} mode accessauths 
 done
 # update the kernal security tables
 setkst
 fi
done
```</t>
  </si>
  <si>
    <t>Ensure legacy remote daemon support is not available.
One method to achieve the recommended state is to execute the following method(s):
Use the following script to disable the files in these packages:
```
for fileset in bos.net.tcp.rcmd_server bos.net.tcp.rcmd
do
 lslpp -L ${fileset} &gt;/dev/null 2&gt;&amp;1
 if [[ $? -eq 0 ]] then
 lslpp -f ${fileset} | /usr/bin/egrep "^ +\/" | while read command rest
 do
 # aclput will also do a classic chmod on the standard file mode bits
 /usr/bin/aclput &lt;/dev/null ${command}
 /usr/bin/chtcb off ${command}
 # if in the TSD as a privileged command - make sure accessauths attribute is cleare
 lssecattr -c ${command} &amp;&amp; setsecattr accessauths= ${command}
 # ignore errors, if any, when the file is not already in the TSD
 # Note: trustchk does not (always) update the attribute 'accessauths'. Ignore this if it occurs
 trustchk -u ${command} mode accessauths 
 done
 # update the kernal security tables
 setkst
 fi
done
```</t>
  </si>
  <si>
    <t>To close this finding, please provide a screenshot or evidence showing that the 'Legacy remote daemon support is not available' with the agency's CAP.</t>
  </si>
  <si>
    <t>AIX7-44</t>
  </si>
  <si>
    <t>Ensure snmpd is not available</t>
  </si>
  <si>
    <t>Simple Network Management Protocol (SNMP) is a widely used protocol for monitoring the health and welfare of network equipment, computer equipment and devices like UPSs. 
`bos.net.tcp.snmpd` is a suite of applications used to implement SNMPv1 (RFC 1157), SNMPv2 (RFCs 1901-1908), and SNMPv3 (RFCs 3411-3418) using both IPv4 and IPv6. 
SNMP server is used to listen for SNMP commands from an SNMP management system, execute the commands or collect the information and then send results back to the requesting system.</t>
  </si>
  <si>
    <t>* From the command prompt, execute the following commands:
```
lslpp -Lcq bos.net.tcp.snmp &gt;/dev/null 2&gt;&amp;1 &amp;&amp; echo " - SNMP client fileset exists on the system"
lslpp -Lcq bos.net.tcp.snmpd &gt;/dev/null 2&gt;&amp;1 &amp;&amp; echo " - SNMP server fileset exists on the system"
```
Nothing should be returned</t>
  </si>
  <si>
    <t>Snmpd is not available</t>
  </si>
  <si>
    <t>Snmpd is available</t>
  </si>
  <si>
    <t>4.2.8</t>
  </si>
  <si>
    <t>The `snmpd` daemon is used by many 3rd party applications to monitor the health of the system. If `snmpd` is not required, it is recommended that it is disabled.
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`bos.net.tcp.snmpd` fileset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</si>
  <si>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Execute the following command:
```
installp -ug bos.net.tcp.snmp bos.net.tcp.snmpd
```</t>
  </si>
  <si>
    <t>Ensure snmpd is not available.
One method to achieve the recommended state is to execute the following method(s):
Execute the following command:
```
installp -ug bos.net.tcp.snmp bos.net.tcp.snmpd
```</t>
  </si>
  <si>
    <t>To close this finding, please provide a screenshot or evidence showing that the 'Snmpd is not available' with the agency's CAP.</t>
  </si>
  <si>
    <t>AIX7-45</t>
  </si>
  <si>
    <t>Ensure writesrv service is not in use</t>
  </si>
  <si>
    <t>The recommendation is to disable `writesrv`. This allows users to chat using the system write facility on a terminal.</t>
  </si>
  <si>
    <t>Ensure that `writesrv` is disabled:
```
lsitab writesrv
lssrc -s writesrv | grep -v inoperative
```
The above commands should yield no output.</t>
  </si>
  <si>
    <t>Writesrv service is not in use</t>
  </si>
  <si>
    <t>Writesrv service is in use</t>
  </si>
  <si>
    <t>4.3.1</t>
  </si>
  <si>
    <t>4.3.1.1</t>
  </si>
  <si>
    <t>`writesrv` allows users to chat using the system write facility on a terminal. The recommendation is that this service must be disabled.</t>
  </si>
  <si>
    <t>Identify if `writesrv` is enabled:
```
lsitab writesrv | wc -l
```
If the command output != "0" stop the service and remove the entry from `/etc/inittab`
```
rmitab writesrv
stopsrc -s writesrv
```</t>
  </si>
  <si>
    <t>Ensure writesrv service is not in use.
One method to achieve the recommended state is to execute the following method(s):
Identify if `writesrv` is enabled:
```
lsitab writesrv | wc -l
```
If the command output != "0" stop the service and remove the entry from `/etc/inittab`
```
rmitab writesrv
stopsrc -s writesrv
```</t>
  </si>
  <si>
    <t>To close this finding, please provide a screenshot or evidence showing that the 'Writesrv service is not in use' with the agency's CAP.</t>
  </si>
  <si>
    <t>AIX7-46</t>
  </si>
  <si>
    <t>Ensure dt service is not in use</t>
  </si>
  <si>
    <t>This entry executes the CDE startup script which starts the AIX Common Desktop Environment.</t>
  </si>
  <si>
    <t>From the command prompt, execute the following command:
```
lsitab dt
```
The above command should yield not yield output.</t>
  </si>
  <si>
    <t>Dt service is not in use</t>
  </si>
  <si>
    <t>Dt service is in use</t>
  </si>
  <si>
    <t>4.3.1.2</t>
  </si>
  <si>
    <t>If there is not an `lft` connected to the system and there are no other X11 clients that require CDE, remove the dt entry.</t>
  </si>
  <si>
    <t>In `/etc/inittab`, remove the `dt` entry:
```
rmitab dt
```</t>
  </si>
  <si>
    <t>Ensure dt service is not in use.
One method to achieve the recommended state is to execute the following method(s):
In `/etc/inittab`, remove the `dt` entry:
```
rmitab dt
```</t>
  </si>
  <si>
    <t>To close this finding, please provide a screenshot or evidence showing that the 'Dt service is not in use' with the agency's CAP.</t>
  </si>
  <si>
    <t>AIX7-47</t>
  </si>
  <si>
    <t>Ensure piobe service is not in use</t>
  </si>
  <si>
    <t>The `piobe` daemon is the I/O back end for the printing process, handling the job scheduling and spooling.</t>
  </si>
  <si>
    <t>From the command prompt, execute the following command:
```
lsitab piobe
```
The above command should yield not yield output.</t>
  </si>
  <si>
    <t>Piobe service is not in use</t>
  </si>
  <si>
    <t>Piobe service is in use</t>
  </si>
  <si>
    <t>4.3.1.3</t>
  </si>
  <si>
    <t>If there is not a requirement for the system to support either local or remote printing, remove the `piobe` entry.</t>
  </si>
  <si>
    <t>In `/etc/inittab`, remove the `piobe` entry:
```
rmitab piobe
```</t>
  </si>
  <si>
    <t>Ensure piobe service is not in use.
One method to achieve the recommended state is to execute the following method(s):
In `/etc/inittab`, remove the `piobe` entry:
```
rmitab piobe
```</t>
  </si>
  <si>
    <t>To close this finding, please provide a screenshot or evidence showing that the 'Piobe service is not in use' with the agency's CAP.</t>
  </si>
  <si>
    <t>AIX7-48</t>
  </si>
  <si>
    <t>Ensure qdaemon service is not in use</t>
  </si>
  <si>
    <t>This is the printing scheduling daemon that manages the submission of print jobs to `piobe`.</t>
  </si>
  <si>
    <t>From the command prompt, execute the following command:
```
lsitab qdaemon
```
The above command should yield not yield output</t>
  </si>
  <si>
    <t>Qdaemon service is not in use</t>
  </si>
  <si>
    <t>Qdaemon service is in use</t>
  </si>
  <si>
    <t>4.3.1.4</t>
  </si>
  <si>
    <t>If there is not a requirement to support local or remote printing, remove the `qdaemon` entry from`/etc/inittab`.</t>
  </si>
  <si>
    <t>In `/etc/inittab`, remove the `qdaemon` entry:
```
rmitab qdaemon
```</t>
  </si>
  <si>
    <t>Ensure qdaemon service is not in use.
One method to achieve the recommended state is to execute the following method(s):
In `/etc/inittab`, remove the `qdaemon` entry:
```
rmitab qdaemon
```</t>
  </si>
  <si>
    <t>To close this finding, please provide a screenshot or evidence showing that the 'Qdaemon service is not in use' with the agency's CAP.</t>
  </si>
  <si>
    <t>AIX7-49</t>
  </si>
  <si>
    <t>Ensure rcnfs service is not in use</t>
  </si>
  <si>
    <t>The `rcnfs` entry starts the NFS, NIS and automount daemons during system boot. Additionally, it automounts filesystems with the attribute `vfs = nfs`.</t>
  </si>
  <si>
    <t>From the command prompt, execute the following command:
```
lsitab rcnfs
```
The above command should not yield output</t>
  </si>
  <si>
    <t>Rcnfs service is not in use</t>
  </si>
  <si>
    <t>Rcnfs service is in use</t>
  </si>
  <si>
    <t>4.3.1.5</t>
  </si>
  <si>
    <t>NFS is a service with numerous historical vulnerabilities and **should not be enabled unless there is no alternative**.</t>
  </si>
  <si>
    <t>Use the `rmitab` command to remove the NFS start-up script from `/etc/inittab`:
```
rmitab rcnfs
```
Also, to be certain NFS related services have been discounted - execute the following script:
```
/etc/nfs.clean
```</t>
  </si>
  <si>
    <t>Ensure rcnfs service is not in use.
One method to achieve the recommended state is to execute the following method(s):
Use the `rmitab` command to remove the NFS start-up script from `/etc/inittab`:
```
rmitab rcnfs
```
Also, to be certain NFS related services have been discounted - execute the following script:
```
/etc/nfs.clean
```</t>
  </si>
  <si>
    <t>To close this finding, please provide a screenshot or evidence showing that the 'Rcnfs service is not in use' with the agency's CAP.</t>
  </si>
  <si>
    <t>AIX7-50</t>
  </si>
  <si>
    <t>Ensure inetd daemon is disabled when no additional services are required</t>
  </si>
  <si>
    <t>When none of the services run and managed by `inetd` are required then disable the `inetd` daemon itself.
This is the preferred state.</t>
  </si>
  <si>
    <t>Ensure that `inetd` startup has been commented out of `/etc/rc.tcpip`.
```
grep "^#start[[:blank:]]/usr/sbin/inetd" /etc/rc.tcpip
```
The above command should yield the following output:
```
#start /usr/sbin/inetd "$src_running"
```</t>
  </si>
  <si>
    <t>Inetd daemon is disabled when no additional services are required</t>
  </si>
  <si>
    <t>Inetd daemon is not disabled when no additional services are required</t>
  </si>
  <si>
    <t>4.3.2</t>
  </si>
  <si>
    <t>4.3.2.1</t>
  </si>
  <si>
    <t>When no `inetd` managed services are required there is no need to start the daemon at boot time.
An administrator can manually start the `inetd` service post-IPL, should any of the `inetd` supported services are/become required.</t>
  </si>
  <si>
    <t>Review any active `inetd `services:
```
refresh -s inetd
lssrc -ls inetd
```
**NOTE:** If there are active services and the services are required, do not disable `inetd`. Skip to the next section and consider the implementation of TCP Wrappers to secure access to these active services. If the active services are not required disable them via the `chsubserver `command.
Disable `inetd` if there are no active services:
```
chrctcp -d inetd
stopsrc -s inetd
```</t>
  </si>
  <si>
    <t>Ensure inetd daemon is disabled when no additional services are required.
One method to achieve the recommended state is to execute the following method(s):
Review any active `inetd `services:
```
refresh -s inetd
lssrc -ls inetd
```
**NOTE:** If there are active services and the services are required, do not disable `inetd`. Skip to the next section and consider the implementation of TCP Wrappers to secure access to these active services. If the active services are not required disable them via the `chsubserver `command.
Disable `inetd` if there are no active services:
```
chrctcp -d inetd
stopsrc -s inetd
```</t>
  </si>
  <si>
    <t>To close this finding, please provide a screenshot or evidence showing that the 'Inetd daemon is disabled when no additional services are required' with the agency's CAP.</t>
  </si>
  <si>
    <t>AIX7-51</t>
  </si>
  <si>
    <t>Ensure aixmibd service is removed</t>
  </si>
  <si>
    <t>This entry starts the `aixmibd` daemon on system startup. This is a dpi2 sub-agent that may be required if the server runs SNMP.</t>
  </si>
  <si>
    <t>Run the following command to verify `aixmibd` is not installed:
```
lslpp -Lc | grep bos.net.tcp.snmpd
```
Nothing should be returned</t>
  </si>
  <si>
    <t>Aixmibd service is removed</t>
  </si>
  <si>
    <t>Aixmibd service is not removed</t>
  </si>
  <si>
    <t>4.3.2.2</t>
  </si>
  <si>
    <t>The `aixmibd` daemon is a dpi2 sub-agent which manages a number of MIB variables. The recommendation is to disable `aixmibd` Unless `snmpd` is required.</t>
  </si>
  <si>
    <t>Run the following command to remove `aixmibd`:
```
installp -u bos.net.tcp.snmpd
```</t>
  </si>
  <si>
    <t>Ensure aixmibd service is removed.
One method to achieve the recommended state is to execute the following method(s):
Run the following command to remove `aixmibd`:
```
installp -u bos.net.tcp.snmpd
```</t>
  </si>
  <si>
    <t>To close this finding, please provide a screenshot or evidence showing that the 'Aixmibd service is removed' with the agency's CAP.</t>
  </si>
  <si>
    <t>AIX7-52</t>
  </si>
  <si>
    <t>Ensure dhcpcd is not in use</t>
  </si>
  <si>
    <t>This entry starts the `dhcpcd` daemon on system startup. The `dhcpcd` deamon receives address and configuration information from the DHCP server.</t>
  </si>
  <si>
    <t>* From the command prompt, execute the following command:
```
grep "start[[:blank:]]/usr/sbin/dhcpcd" /etc/rc.tcpip
```
This should yield the following output:
```
#start /usr/sbin/dhcpcd "$src_running"
```
* From the command prompt, execute the following command:
```
lssrc -s dhcpcd
```
This should yield the following output:
```
 dhcpcd tcpip inoperative
```</t>
  </si>
  <si>
    <t>Dhcpcd is not in use</t>
  </si>
  <si>
    <t>Dhcpcd is in use</t>
  </si>
  <si>
    <t>4.3.2.3</t>
  </si>
  <si>
    <t>The `dhcpcd` daemon is the DHCP client that receives address and configuration information from the DHCP server. This must be disabled if DHCP is not used to serve IP address to the local system.</t>
  </si>
  <si>
    <t>'- On AIX 7.1 and earlier comment out the `dhcpcd` entry in `/etc/rc.tcpip` and ensure service is stopped:
```
chrctcp -d dhcpcd
stopsrc -s dhcpcd
```
- On AIX 7.2 and later remove the software:
```
installp -u bos.net.tcp.dhcpd
```</t>
  </si>
  <si>
    <t>Ensure dhcpcd is not in use.
One method to achieve the recommended state is to execute the following method(s):
'- On AIX 7.1 and earlier comment out the `dhcpcd` entry in `/etc/rc.tcpip` and ensure service is stopped:
```
chrctcp -d dhcpcd
stopsrc -s dhcpcd
```
- On AIX 7.2 and later remove the software:
```
installp -u bos.net.tcp.dhcpd
```</t>
  </si>
  <si>
    <t>To close this finding, please provide a screenshot or evidence showing that the 'Dhcpcd is not in use' with the agency's CAP.</t>
  </si>
  <si>
    <t>AIX7-53</t>
  </si>
  <si>
    <t>Ensure dhcprd is not in use</t>
  </si>
  <si>
    <t>This entry starts the `dhcprd` daemon on system startup. The `dhcprd` daemon listens for broadcast packets, receives them, and forwards them to the appropriate server.</t>
  </si>
  <si>
    <t>* From the command prompt, execute the following command:
```
grep "start[[:blank:]]/usr/sbin/dhcprd" /etc/rc.tcpip
```
This should yield the following output:
```
#start /usr/sbin/dhcprd "$src_running"
```
* From the command prompt, execute the following command:
```
lssrc -s dhcprd
```
This should yield the following output:
```
 dhcprd tcpip inoperative
```</t>
  </si>
  <si>
    <t>Dhcprd is not in use</t>
  </si>
  <si>
    <t>Dhcprd is in use</t>
  </si>
  <si>
    <t>4.3.2.4</t>
  </si>
  <si>
    <t>The `dhcprd` daemon is the DHCP relay deamon that forwards the DHCP and BOOTP packets in the network. You must disable this service if DHCP is not enabled in the network.</t>
  </si>
  <si>
    <t>'- On AIX 7.1 and earlier comment out the `dhcprd` entry in `/etc/rc.tcpip` and ensure service is stopped:
```
chrctcp -d dhcprd
stopsrc -s dhcprd
```
- On AIX 7.2 and later remove the software:
```
installp -u bos.net.tcp.dhcpd
```</t>
  </si>
  <si>
    <t>Ensure dhcprd is not in use.
One method to achieve the recommended state is to execute the following method(s):
'- On AIX 7.1 and earlier comment out the `dhcprd` entry in `/etc/rc.tcpip` and ensure service is stopped:
```
chrctcp -d dhcprd
stopsrc -s dhcprd
```
- On AIX 7.2 and later remove the software:
```
installp -u bos.net.tcp.dhcpd
```</t>
  </si>
  <si>
    <t>To close this finding, please provide a screenshot or evidence showing that the 'Dhcprd is not in use' with the agency's CAP.</t>
  </si>
  <si>
    <t>AIX7-54</t>
  </si>
  <si>
    <t>Ensure dhcpsd is not in use</t>
  </si>
  <si>
    <t>This entry starts the `dhcpsd` daemon on system startup. The `dhcpsd` deamon is the DHCP server that serves addresses and configuration information to DHCP clients in the network.</t>
  </si>
  <si>
    <t>* From the command prompt, execute the following command:
```
grep "start[[:blank:]]/usr/sbin/dhcpsd" /etc/rc.tcpip
```
This should yield the following output:
```
#start /usr/sbin/dhcpsd "$src_running"
```
* From the command prompt, execute the following command:
```
lssrc -s dhcpsd
```
This should yield the following output:
```
 dhcpsd tcpip inoperative
```</t>
  </si>
  <si>
    <t>Dhcpsd is not in use</t>
  </si>
  <si>
    <t>Dhcpsd is in use</t>
  </si>
  <si>
    <t>4.3.2.5</t>
  </si>
  <si>
    <t>The `dhcpsd` daemon is the DHCP server that serves addresses and configuration information to DHCP clients in the network. You must disable this service if the server is not a DHCP server.</t>
  </si>
  <si>
    <t>'- On AIX 7.1 and earlier comment out the `dhcpsd` entry in `/etc/rc.tcpip` and ensure service is stopped:
```
chrctcp -d dhcpsd
stopsrc -s dhcpsd
```
- On AIX 7.2 and later remove the software:
```
installp -u bos.net.tcp.dhcpd
```</t>
  </si>
  <si>
    <t>Ensure dhcpsd is not in use.
One method to achieve the recommended state is to execute the following method(s):
'- On AIX 7.1 and earlier comment out the `dhcpsd` entry in `/etc/rc.tcpip` and ensure service is stopped:
```
chrctcp -d dhcpsd
stopsrc -s dhcpsd
```
- On AIX 7.2 and later remove the software:
```
installp -u bos.net.tcp.dhcpd
```</t>
  </si>
  <si>
    <t>To close this finding, please provide a screenshot or evidence showing that the 'Dhcpsd is not in use' with the agency's CAP.</t>
  </si>
  <si>
    <t>AIX7-55</t>
  </si>
  <si>
    <t>Ensure dpid2 is not in use</t>
  </si>
  <si>
    <t>This entry starts the `dpid2` daemon on system startup. The `dpid2` daemon acts as a protocol converter, which enables DPI (SNMP v2) sub-agents, such as `hostmibd`, to talk to a SNMP v1 agent that follows SNMP MUX protocol.</t>
  </si>
  <si>
    <t>* From the command prompt, execute the following command:
```
grep "start[[:blank:]]/usr/sbin/dpid2" /etc/rc.tcpip
```
This should yield the following output:
```
#start /usr/sbin/dpid2"$src_running"
```
* From the command prompt, execute the following command:
```
lssrc -s dpid2
```
This should yield the following output:
```
 dpid2 tcpip inoperative
```</t>
  </si>
  <si>
    <t>Dpid2 is not in use</t>
  </si>
  <si>
    <t>Dpid2 is in use</t>
  </si>
  <si>
    <t>4.3.2.6</t>
  </si>
  <si>
    <t>The `dpid2` daemon acts as a protocol converter, which enables DPI sub-agents, such as `hostmibd`, to talk to a SNMP v1 agent that follows SNMP MUX protocol. Unless the server hosts an SNMP agent, it is recommended that `dpid2` is disabled.</t>
  </si>
  <si>
    <t>'- On AIX 7.1 and earlier comment out the `dpid2` entry in `/etc/rc.tcpip` and ensure service is stopped:
```
chrctcp -d dpid2
stopsrc -s dpid2
```
- On AIX 7.2 and later remove the software:
```
installp -u bos.net.tcp.snmpd
```</t>
  </si>
  <si>
    <t>Ensure dpid2 is not in use.
One method to achieve the recommended state is to execute the following method(s):
'- On AIX 7.1 and earlier comment out the `dpid2` entry in `/etc/rc.tcpip` and ensure service is stopped:
```
chrctcp -d dpid2
stopsrc -s dpid2
```
- On AIX 7.2 and later remove the software:
```
installp -u bos.net.tcp.snmpd
```</t>
  </si>
  <si>
    <t>To close this finding, please provide a screenshot or evidence showing that the 'Dpid2 is not in use' with the agency's CAP.</t>
  </si>
  <si>
    <t>AIX7-56</t>
  </si>
  <si>
    <t>Ensure gated is not in use</t>
  </si>
  <si>
    <t>This entry starts the `gated` daemon on system startup. This daemon provides gateway routing functions for protocols such as RIP OSPF and BGP.</t>
  </si>
  <si>
    <t>* From the command prompt, execute the following command:
```
grep "start[[:blank:]]/usr/sbin/gated" /etc/rc.tcpip
```
This should yield the following output:
```
#start /usr/sbin/gated" $src_running"
```
* From the command prompt, execute the following command:
```
lssrc -s gated
```
This should yield the following output:
```
 gated tcpip inoperative
```</t>
  </si>
  <si>
    <t>Gated is not in use</t>
  </si>
  <si>
    <t>Gated is in use</t>
  </si>
  <si>
    <t>4.3.2.7</t>
  </si>
  <si>
    <t>The `gated` daemon provides gateway routing functions for protocols such as RIP, OSPF and BGP. The recommendation is that this daemon is disabled unless the server is acting as a network router, e.g., to support VIPA.</t>
  </si>
  <si>
    <t>Choose one of the following:
- On AIX 7.1 and earlier comment out the `gated` entry in /etc/rc.tcpip and ensure service is stopped:
```
chrctcp -d gated
stopsrc -s gated
```
- On AIX 7.2 and later remove the software:
```
installp -u bos.net.tcp.gated
```</t>
  </si>
  <si>
    <t>Ensure gated is not in use.
One method to achieve the recommended state is to execute the following method(s):
Choose one of the following:
- On AIX 7.1 and earlier comment out the `gated` entry in /etc/rc.tcpip and ensure service is stopped:
```
chrctcp -d gated
stopsrc -s gated
```
- On AIX 7.2 and later remove the software:
```
installp -u bos.net.tcp.gated
```</t>
  </si>
  <si>
    <t>To close this finding, please provide a screenshot or evidence showing that the 'Gated is not in use' with the agency's CAP.</t>
  </si>
  <si>
    <t>AIX7-57</t>
  </si>
  <si>
    <t>Ensure hostmibd is not in use</t>
  </si>
  <si>
    <t>This entry starts the `hostmibd` daemon on system startup. This is a dpi2 sub-agent that may be required if the server runs SNMP.</t>
  </si>
  <si>
    <t>* From the command prompt, execute the following command:
```
grep "start[[:blank:]]/usr/sbin/hostmibd" /etc/rc.tcpip
```
This should yield the following output:
```
#start /usr/sbin/hostmibd "$src_running"
```
* From the command prompt, execute the following command:
```
lssrc -s hostmibd
```
This should yield the following output:
```
 hostmibd tcpip inoperative
```</t>
  </si>
  <si>
    <t>Hostmibd is not in use</t>
  </si>
  <si>
    <t>Hostmibd is in use</t>
  </si>
  <si>
    <t>4.3.2.8</t>
  </si>
  <si>
    <t>The `hostmibd` daemon is a dpi2 sub-agent which manages a number of MIB variables. If `snmpd` is not required, it is recommended that it is disabled.
The specific MIB variables which are managed by `hostmibd `are defined by RFC 2790. Details relating to these MIBS can be found in: [https://www.ibm.com/docs/en/aix/7.1?topic=h-hostmibd-daemon](https://www.ibm.com/docs/en/aix/7.1?topic=h-hostmibd-daemon)</t>
  </si>
  <si>
    <t>'- On AIX 7.1 and earlier comment out the `hostmibd` entry in `/etc/rc.tcpip` and ensure service is stopped:
```
chrctcp -d hostmibd
stopsrc -s hostmibd
```
- On AIX 7.2 and later remove the software:
```
installp -u bos.net.tcp.snmpd</t>
  </si>
  <si>
    <t>Ensure hostmibd is not in use.
One method to achieve the recommended state is to execute the following method(s):
'- On AIX 7.1 and earlier comment out the `hostmibd` entry in `/etc/rc.tcpip` and ensure service is stopped:
```
chrctcp -d hostmibd
stopsrc -s hostmibd
```
- On AIX 7.2 and later remove the software:
```
installp -u bos.net.tcp.snmpd</t>
  </si>
  <si>
    <t>To close this finding, please provide a screenshot or evidence showing that the 'Hostmibd is not in use' with the agency's CAP.</t>
  </si>
  <si>
    <t>AIX7-58</t>
  </si>
  <si>
    <t>Ensure named is not in use</t>
  </si>
  <si>
    <t>This entry starts the `named` daemon on system startup. This is the server for the DNS protocol and controls domain name resolution for its clients.</t>
  </si>
  <si>
    <t>* From the command prompt, execute the following command:
```
grep "start[[:blank:]]/usr/sbin/named" /etc/rc.tcpip
```
This should yield the following output:
```
#start /usr/sbin/named "$src_running"
```
* From the command prompt, execute the following command:
```
lssrc -s named
```
This should yield the following output:
```
 named tcpip inoperative
```</t>
  </si>
  <si>
    <t>Named is not in use</t>
  </si>
  <si>
    <t>Named is in use</t>
  </si>
  <si>
    <t>4.3.2.10</t>
  </si>
  <si>
    <t>The `named` daemon is the server for the DNS protocol and controls domain name resolution for its clients. It is recommended that this daemon is disabled, unless the server is functioning as a DNS server.This entry starts the `named` daemon at system startup. This is the server for the DNS protocol and controls domain name resolution for its clients.</t>
  </si>
  <si>
    <t>'- On AIX 7.1 and earlier comment out the `named` entry in /etc/rc.tcpip and ensure service is stopped:
```
chrctcp -d named
stopsrc -s named
```
- On AIX 7.2 and later remove the software:
```
installp -u bos.net.tcp.bind
```</t>
  </si>
  <si>
    <t>Ensure named is not in use.
One method to achieve the recommended state is to execute the following method(s):
'- On AIX 7.1 and earlier comment out the `named` entry in /etc/rc.tcpip and ensure service is stopped:
```
chrctcp -d named
stopsrc -s named
```
- On AIX 7.2 and later remove the software:
```
installp -u bos.net.tcp.bind
```</t>
  </si>
  <si>
    <t>To close this finding, please provide a screenshot or evidence showing that the 'Named is not in use' with the agency's CAP.</t>
  </si>
  <si>
    <t>AIX7-59</t>
  </si>
  <si>
    <t>Ensure routed is not in use</t>
  </si>
  <si>
    <t>This entry starts the `routed` daemon on system startup. The `routed` daemon manages the network routing tables in the kernel.</t>
  </si>
  <si>
    <t>* From the command prompt, execute the following command:
```
grep "start[[:blank:]]/usr/sbin/routed" /etc/rc.tcpip
```
This should yield the following output:
```
#start /usr/sbin/routed "$src_running"
```
* From the command prompt, execute the following command:
```
lssrc -s routed
```
This should yield the following output:
```
 routed tcpip inoperative
```</t>
  </si>
  <si>
    <t>Routed is not in use</t>
  </si>
  <si>
    <t>Routed is in use</t>
  </si>
  <si>
    <t>4.3.2.12</t>
  </si>
  <si>
    <t>The `routed` daemon manages the network routing tables in the kernel. This daemon should not be used as it only supports RIP1. If the AIX server must communicate with routers use `gated` instead.</t>
  </si>
  <si>
    <t>In `/etc/rc.tcpip`, comment out the `routed `entry:
```
chrctcp -d routed
stopsrc -s routed
```</t>
  </si>
  <si>
    <t>Ensure routed is not in use.
One method to achieve the recommended state is to execute the following method(s):
In `/etc/rc.tcpip`, comment out the `routed `entry:
```
chrctcp -d routed
stopsrc -s routed
```</t>
  </si>
  <si>
    <t>To close this finding, please provide a screenshot or evidence showing that the 'Routed is not in use' with the agency's CAP.</t>
  </si>
  <si>
    <t>AIX7-60</t>
  </si>
  <si>
    <t>Ensure rwhod is not in use</t>
  </si>
  <si>
    <t>This entry starts the `rwhod` daemon on system startup. This is the remote WHO service.</t>
  </si>
  <si>
    <t>* From the command prompt, execute the following command:
```
grep "start[[:blank:]]/usr/sbin/rwhod" /etc/rc.tcpip
```
This should yield the following output:
```
#start /usr/sbin/rwhod" $src_running"
```
* From the command prompt, execute the following command:
```
lssrc -s rwhod
```
This should yield the following output:
```
 rwhod tcpip inoperative
```</t>
  </si>
  <si>
    <t>Rwhod is not in use</t>
  </si>
  <si>
    <t>Rwhod is in use</t>
  </si>
  <si>
    <t>4.3.2.13</t>
  </si>
  <si>
    <t>The `rwhod` daemon is the remote WHO service, which collects and broadcasts status information to peer servers on the same network. It is recommended that this daemon is disabled, unless it is required.</t>
  </si>
  <si>
    <t>'- On AIX 7.1 and earlier comment out the `rwhod` entry in /etc/rc.tcpip and ensure service is stopped:
```
chrctcp -d rwhod
stopsrc -s rwhod
```
- On AIX 7.2 and later remove the software:
```
installp -ug bos.net.tcp.rcmd_server
```</t>
  </si>
  <si>
    <t>Ensure rwhod is not in use.
One method to achieve the recommended state is to execute the following method(s):
'- On AIX 7.1 and earlier comment out the `rwhod` entry in /etc/rc.tcpip and ensure service is stopped:
```
chrctcp -d rwhod
stopsrc -s rwhod
```
- On AIX 7.2 and later remove the software:
```
installp -ug bos.net.tcp.rcmd_server
```</t>
  </si>
  <si>
    <t>To close this finding, please provide a screenshot or evidence showing that the 'Rwhod is not in use' with the agency's CAP.</t>
  </si>
  <si>
    <t>AIX7-61</t>
  </si>
  <si>
    <t>Ensure sendmail is not in use</t>
  </si>
  <si>
    <t>This entry starts the `sendmail` daemon on system startup. This means that the system can operate as a mail server.</t>
  </si>
  <si>
    <t>* From the command prompt, execute the following command:
```
grep "start[[:blank:]]/usr/lib/sendmail" /etc/rc.tcpip
```
This should yield the following output:
```
#start /usr/lib/sendmail "$src_running" "-bd -q${qpi}"
```
* From the command prompt, execute the following command:
```
lssrc -s sendmail
```
This should yield the following output:
```
 sendmail mail inoperative
```</t>
  </si>
  <si>
    <t>Sendmail is not in use</t>
  </si>
  <si>
    <t>Sendmail is in use</t>
  </si>
  <si>
    <t>4.3.2.14</t>
  </si>
  <si>
    <t>`sendmail` is a service with many historical vulnerabilities and where possible should be disabled. If the system is not required to operate as a mail server i.e. sending, receiving or processing e-mail, comment out the `sendmail` entry.</t>
  </si>
  <si>
    <t>'- On AIX 7.1 and earlier comment out the `sendmail` entry in /etc/rc.tcpip and ensure service is stopped:
```
chrctcp -d sendmail
stopsrc -s sendmail
```
- On AIX 7.2 and later remove the software:
```
installp -u bos.net.tcp.sendmail
```</t>
  </si>
  <si>
    <t>Ensure sendmail is not in use.
One method to achieve the recommended state is to execute the following method(s):
'- On AIX 7.1 and earlier comment out the `sendmail` entry in /etc/rc.tcpip and ensure service is stopped:
```
chrctcp -d sendmail
stopsrc -s sendmail
```
- On AIX 7.2 and later remove the software:
```
installp -u bos.net.tcp.sendmail
```</t>
  </si>
  <si>
    <t>To close this finding, please provide a screenshot or evidence showing that the 'Sendmail is not in use' with the agency's CAP.</t>
  </si>
  <si>
    <t>AIX7-62</t>
  </si>
  <si>
    <t>Ensure snmpmib2 is not in use</t>
  </si>
  <si>
    <t>This entry starts the `snmpmibd` daemon on system startup. This is a dpi2 sub-agent that may be required if the server runs SNMP.</t>
  </si>
  <si>
    <t>* From the command prompt, execute the following command:
```
grep "start[[:blank:]]/usr/sbin/snmpmibd" /etc/rc.tcpip
```
This should yield the following output:
```
#start /usr/sbin/snmpmibp "$src_running"
```
* From the command prompt, execute the following command:
```
lssrc -s snmpmibd
```
This should yield the following output:
```
 snmpmibd tcpip inoperative
```</t>
  </si>
  <si>
    <t>Snmpmib2 is not in use</t>
  </si>
  <si>
    <t>Snmpmib2 is in use</t>
  </si>
  <si>
    <t>4.3.2.15</t>
  </si>
  <si>
    <t>The `snmpmibd` daemon is a dpi2 sub-agent which manages a number of MIB variables. If `snmpd` is not required, it is recommended that it is disabled.
The specific MIB variables which are managed by `snmpmibd` are defined by numerous RFCs. Further details relating to these MIBS can be found in the URL below:
[https://www.ibm.com/docs/en/aix/7.1?topic=s-snmpmibd-daemon](https://www.ibm.com/docs/en/aix/7.1?topic=s-snmpmibd-daemon)</t>
  </si>
  <si>
    <t>'- On AIX 7.1 and earlier comment out the `snmpmibd` entry in `/etc/rc.tcpip` and ensure service is stopped:
```
chrctcp -d snmpmibd
stopsrc -s snmpmibd
```
- On AIX 7.2 and later remove the software:
```
installp -u bos.net.tcp.snmpd
```</t>
  </si>
  <si>
    <t>Ensure snmpmib2 is not in use.
One method to achieve the recommended state is to execute the following method(s):
'- On AIX 7.1 and earlier comment out the `snmpmibd` entry in `/etc/rc.tcpip` and ensure service is stopped:
```
chrctcp -d snmpmibd
stopsrc -s snmpmibd
```
- On AIX 7.2 and later remove the software:
```
installp -u bos.net.tcp.snmpd
```</t>
  </si>
  <si>
    <t>To close this finding, please provide a screenshot or evidence showing that the 'Snmpmib2 is not in use' with the agency's CAP.</t>
  </si>
  <si>
    <t>AIX7-63</t>
  </si>
  <si>
    <t>Ensure timed is not in use</t>
  </si>
  <si>
    <t>This entry starts the `timed` daemon on system startup. This is the old and obsolete UNIX time service.</t>
  </si>
  <si>
    <t>* From the command prompt, execute the following command:
```
grep "start[[:blank:]]/usr/sbin/timed" /etc/rc.tcpip
```
This should yield the following output:
```
#start /usr/sbin/timed "$src_running"
```
* From the command prompt, execute the following command:
```
lssrc -s timed
```
This should yield the following output:
```
 timed tcpip inoperative
```</t>
  </si>
  <si>
    <t>Timed is not in use</t>
  </si>
  <si>
    <t>Timed is in use</t>
  </si>
  <si>
    <t>4.3.2.16</t>
  </si>
  <si>
    <t>The `timed` daemon is the old UNIX time service. Disable this service.
If time synchronization is required in your environment use `xntp`.</t>
  </si>
  <si>
    <t>'- On AIX 7.1 and earlier comment out the `timed` entry in `/etc/rc.tcpip` and ensure service is stopped:
```
chrctcp -d timed
stopsrc -s timed
```
- On AIX 7.2 and later remove the software:
```
installp -u bos.net.tcp.timed
```</t>
  </si>
  <si>
    <t>Ensure timed is not in use.
One method to achieve the recommended state is to execute the following method(s):
'- On AIX 7.1 and earlier comment out the `timed` entry in `/etc/rc.tcpip` and ensure service is stopped:
```
chrctcp -d timed
stopsrc -s timed
```
- On AIX 7.2 and later remove the software:
```
installp -u bos.net.tcp.timed
```</t>
  </si>
  <si>
    <t>To close this finding, please provide a screenshot or evidence showing that the 'Timed is not in use' with the agency's CAP.</t>
  </si>
  <si>
    <t>AIX7-64</t>
  </si>
  <si>
    <t>Ensure portmap is not in use</t>
  </si>
  <si>
    <t>If all RPC services are disabled, disable the `portmap` daemon itself.
The portmap daemon is required for the RPC service. It converts the RPC program numbers into Internet port numbers. The daemon may be disabled if the server is not:
1. An NFS server
2. A NIS (YP) or NIS+ server
3. Running the CDE GUI
4. Running a third-party software application that relies on RPC support</t>
  </si>
  <si>
    <t>'- Ensure that `portmap` services are not required.
- The command below provides information the status of `portmap` service.
- Ideally, there is no output - scored as +1.
- When there is output and it indicates an error, the score is -1, otherwise 0.
```
#!/usr/bin/ksh -e
# Author: Michael Felt, AIXTools
# Version: 1.01
action=$1
ret=0
set $(rpcinfo -p localhost 2&gt;/dev/null | /usr/bin/egrep -v "(portmap)|(status)|(nsm)|(pyramid)" | wc -l)
if [ $1 -gt 1 ] ; then
 # There are RPC services other than portmap related services
 # Unless specifically required for a business process this is considered a risk.
 # If there are RPC services active - will not disable portmap service
 if [[ $# -eq 0 || ${action} != "fix" ]]; then
 print "$0: Audit mode: Verify the services listed are actually needed."
 print "This should be scored as an error unless there is a documented need"
 print "for the following RPC based services."
 else
 print "$0: FIX mode: cannot fix portmap service activation"
 print "\tbefore the RPC services are deactivated."
 ret=-1
 fi
 print "++++ The following services (excluding portmap itself) are active ++++"
 rpcinfo -p localhost 2&gt;/dev/null | /usr/bin/egrep -v "(portmap)|(status)|(nsm)|(pyramid)"
elif [ $1 -le 1 ] ; then
 if [[ ${action} != "fix" ]] ; then
 if [ $1 -eq 1 ] ; then
 print "portmap is active. This should be considered an error."
 fi
 # No RPC services were reported. Check is autostart is disabled.
 result=$(grep "start[[:blank:]]/usr/sbin/portmap" /etc/rc.tcpip)
 if [[ $result == '[ -z "$portmap_pid" ] &amp;&amp; start /usr/sbin/portmap "${src_running}"' ]] ; then
 print "portmap is set to autostart. This should be considered an error."
 fi
 elif [[ $action == "fix" ]]; then
 print "Removing autostart of portmap."
 PID=$$
 umask 077
 cat /etc/rc.tcpip &gt;/var/tmp/rctcpip.${PID}
 sed -e "s/^\[ -z \"\$portmap_pid\"/#&amp;/" &lt;/var/tmp/rctcpip.${PID} &gt;/etc/rc.tcpip
 rm -f /var/tmp/rctcpip.${PID}
 # Stop the portmapper, if active
 stopsrc -s portmap
 # Switch of automatic NFS services, if still in /etc/inittab
 chitab "rcnfs:23456789:off:/etc/rc.nfs &gt; /dev/console 2&gt;&amp;1 # Start NFS Daemons"
 fi
fi
```</t>
  </si>
  <si>
    <t>Portmap is not in use</t>
  </si>
  <si>
    <t>Portmap is in use</t>
  </si>
  <si>
    <t>4.3.2.11</t>
  </si>
  <si>
    <t>If no RPC services are required then there is no need to start the `portmap` daemon at boot time.
A start of `portmap` can be done either manually, or scripted, should RPC port-mapping support be needed post-IPL.</t>
  </si>
  <si>
    <t>'- Review any active RPC services:
```
rpcinfo -p localhost
```
- Run the program above (in Audit) with the argument `fix`
- check exit status (should be 0)</t>
  </si>
  <si>
    <t>Ensure portmap is not in use.
One method to achieve the recommended state is to execute the following method(s):
'- Review any active RPC services:
```
rpcinfo -p localhost
```
- Run the program above (in Audit) with the argument `fix`
- check exit status (should be 0)</t>
  </si>
  <si>
    <t>To close this finding, please provide a screenshot or evidence showing that the 'Portmap is not in use' with the agency's CAP.</t>
  </si>
  <si>
    <t>AIX7-65</t>
  </si>
  <si>
    <t>Ensure autoconf6 is not in use</t>
  </si>
  <si>
    <t>This entry starts `autoconf6` on system startup. This is to automatically configure IPv6 interfaces at boot time.</t>
  </si>
  <si>
    <t>From the command prompt, execute the following command:
```
grep "^#start[[:blank:]]/usr/sbin/autoconf6" /etc/rc.tcpip
```
The above command should yield the following output:
```
#start /usr/sbin/autoconf6 ""
```</t>
  </si>
  <si>
    <t>Autoconf6 is not in use</t>
  </si>
  <si>
    <t>Autoconf6 is in use</t>
  </si>
  <si>
    <t>4.3.3</t>
  </si>
  <si>
    <t>4.3.3.1</t>
  </si>
  <si>
    <t>`autoconf6` is used to automatically configure IPv6 interfaces at boot time. Running this service may allow other hosts on the same physical subnet to connect via IPv6, even when the network does not support it. You must disable this unless you utilize IPv6 on the server.</t>
  </si>
  <si>
    <t>In `/etc/rc.tcpip`, comment out the `autoconf6` entry:
```
chrctcp -d autoconf6
```</t>
  </si>
  <si>
    <t>Ensure autoconf6 is not in use.
One method to achieve the recommended state is to execute the following method(s):
In `/etc/rc.tcpip`, comment out the `autoconf6` entry:
```
chrctcp -d autoconf6
```</t>
  </si>
  <si>
    <t>To close this finding, please provide a screenshot or evidence showing that the 'Autoconf6 is not in use' with the agency's CAP.</t>
  </si>
  <si>
    <t>AIX7-66</t>
  </si>
  <si>
    <t>Ensure ndpd-host is not in use</t>
  </si>
  <si>
    <t>This entry starts `ndpd-host` on system startup. This is the Neighbor Discovery Protocol (NDP) daemon.
The `ndpd-host` command handles the default route, which includes the default router, the default interface, and the default interface address. However, the ndpd-host command does not overwrite the static default routes that are set on the host. When the daemon is stopped, the daemon cleans up the prefix addresses and the routes that are created during its lifetime.</t>
  </si>
  <si>
    <t>From the command prompt, execute the following command:
```
grep "^#start[[:blank:]]/usr/sbin/ndpd-host" /etc/rc.tcpip
```
The above command should yield the following output:
```
#start /usr/sbin/ndpd-host "$src_running"
```</t>
  </si>
  <si>
    <t>Ndpd-host is not in use</t>
  </si>
  <si>
    <t>Ndpd-host is in use</t>
  </si>
  <si>
    <t>4.3.3.2</t>
  </si>
  <si>
    <t>The `ndpd-host` performs the client function of the NDP protocol.
- Unless the server utilizes (dynamic) IPv6 this utility is not required and should be disabled.
- Ipv6 static configuration is not affected by `ndpd-host`.</t>
  </si>
  <si>
    <t>In `/etc/rc.tcpip`, comment out the `ndpd-host` entry:
```
chrctcp -d ndpd-host
```</t>
  </si>
  <si>
    <t>Ensure ndpd-host is not in use.
One method to achieve the recommended state is to execute the following method(s):
In `/etc/rc.tcpip`, comment out the `ndpd-host` entry:
```
chrctcp -d ndpd-host
```</t>
  </si>
  <si>
    <t>To close this finding, please provide a screenshot or evidence showing that the 'Ndpd-host is not in use' with the agency's CAP.</t>
  </si>
  <si>
    <t>AIX7-67</t>
  </si>
  <si>
    <t>Ensure ndpd-router is not in use</t>
  </si>
  <si>
    <t>This entry starts `ndpd-router` on system startup. This manages the Neighbor Discovery Protocol (NDP) for non kernel activities.
It receives Router Solicitations and sends Router Advertisements. It can also exchange routing information using the RIPng protocol.</t>
  </si>
  <si>
    <t>From the command prompt, execute the following command:
```
grep "^#start[[:blank:]]/usr/sbin/ndpd-router" /etc/rc.tcpip
```
The above command should yield the following output:
```
#start /usr/sbin/ndpd-router "$src_running"
```</t>
  </si>
  <si>
    <t>Ndpd-router is not in use</t>
  </si>
  <si>
    <t>Ndpd-router is in use</t>
  </si>
  <si>
    <t>4.3.3.3</t>
  </si>
  <si>
    <t>The `ndpd-router` manages NDP for non-kernel activities. Unless the server utilizes IPv6, this is not required and should be disabled.</t>
  </si>
  <si>
    <t>In `/etc/rc.tcpip`, comment out the `ndpd-router` entry:
```
chrctcp -d ndpd-router
```</t>
  </si>
  <si>
    <t>Ensure ndpd-router is not in use.
One method to achieve the recommended state is to execute the following method(s):
In `/etc/rc.tcpip`, comment out the `ndpd-router` entry:
```
chrctcp -d ndpd-router
```</t>
  </si>
  <si>
    <t>To close this finding, please provide a screenshot or evidence showing that the 'Ndpd-router is not in use' with the agency's CAP.</t>
  </si>
  <si>
    <t>AIX7-68</t>
  </si>
  <si>
    <t>Ensure bootps daemon is not in use</t>
  </si>
  <si>
    <t>This entry starts the command `/usr/sbin/bootpd` when required. This service is used to provide boot partition data for a network boot. It uses the same UDP port as DHCP server `dhcpsd`.
The recommendation is to disable this service UNLESS you are operating a NIM server. When using NIM `bootps` as a service is accepted, but the preference would be to configure a DHCP server with the equivalent information.</t>
  </si>
  <si>
    <t>From the command prompt, execute the following command:
```
lssrc -s inetd -l | grep bootps| wc -l
```
The above command should yield the following output:
```
0
```</t>
  </si>
  <si>
    <t>Bootps daemon is not in use</t>
  </si>
  <si>
    <t>Bootps daemon is in use</t>
  </si>
  <si>
    <t>4.3.4</t>
  </si>
  <si>
    <t>4.3.4.1</t>
  </si>
  <si>
    <t>The `bootpd` command implements an Internet Boot Protocol server.</t>
  </si>
  <si>
    <t>In /etc/inetd.conf, comment out the bootps entry and refresh the inetd process:
```
chsubserver -r inetd -C /etc/inetd.conf -d -v 'bootps' -p udp
lssrc -s inetd &amp;&amp; refresh -s inetd
```</t>
  </si>
  <si>
    <t>Ensure bootps daemon is not in use.
One method to achieve the recommended state is to execute the following method(s):
In /etc/inetd.conf, comment out the bootps entry and refresh the inetd process:
```
chsubserver -r inetd -C /etc/inetd.conf -d -v 'bootps' -p udp
lssrc -s inetd &amp;&amp; refresh -s inetd
```</t>
  </si>
  <si>
    <t>To close this finding, please provide a screenshot or evidence showing that the 'Bootps daemon is not in use' with the agency's CAP.</t>
  </si>
  <si>
    <t>AIX7-69</t>
  </si>
  <si>
    <t>Ensure chargen daemon is not in use</t>
  </si>
  <si>
    <t>This entry starts the `chargen` service when required. This service is used to test the integrity of TCP/IP packets arriving at the destination.</t>
  </si>
  <si>
    <t>From the command prompt, execute the following command:
```
lssrc -s inetd -l | grep chargen | wc -l
```
The above command should yield the following output:
```
0
```</t>
  </si>
  <si>
    <t>Chargen daemon is not in use</t>
  </si>
  <si>
    <t>Chargen daemon is in use</t>
  </si>
  <si>
    <t>4.3.4.2</t>
  </si>
  <si>
    <t>This `chargen` service is a character generator service and is used for testing the integrity of TCP/IP packets arriving at the destination. An attacker may spoof packets between machines running the chargen service and thus provide an opportunity for DoS attacks. You must disable this service unless you are testing your network.</t>
  </si>
  <si>
    <t>In /etc/inetd.conf, comment out the chargen entry and refresh the inetd process:
```
chsubserver -r inetd -C /etc/inetd.conf -d -v 'chargen' -p udp
lssrc -s inetd &amp;&amp; refresh -s inetd
```</t>
  </si>
  <si>
    <t>Ensure chargen daemon is not in use.
One method to achieve the recommended state is to execute the following method(s):
In /etc/inetd.conf, comment out the chargen entry and refresh the inetd process:
```
chsubserver -r inetd -C /etc/inetd.conf -d -v 'chargen' -p udp
lssrc -s inetd &amp;&amp; refresh -s inetd
```</t>
  </si>
  <si>
    <t>To close this finding, please provide a screenshot or evidence showing that the 'Chargen daemon is not in use' with the agency's CAP.</t>
  </si>
  <si>
    <t>AIX7-70</t>
  </si>
  <si>
    <t>Ensure comsat daemon is not in use</t>
  </si>
  <si>
    <t>This entry starts the `comsat` service.
The `comsat` daemon receives messages on a datagram port associated with the biff service specification.
The recommendation is to leave this service disabled.</t>
  </si>
  <si>
    <t>From the command prompt, execute the following command:
```
lssrc -s inetd -l | grep comsat | wc -l
```
The above command should yield the following output:
```
0
```</t>
  </si>
  <si>
    <t>Comsat daemon is not in use</t>
  </si>
  <si>
    <t>Comsat daemon is in use</t>
  </si>
  <si>
    <t>4.3.4.3</t>
  </si>
  <si>
    <t>The `comsat` daemon is the server that receives reports of incoming mail and notifies users if they have enabled this service with the `biff` command. Started by the inetd daemon, the comsat daemon is not meant to be used at the command line.</t>
  </si>
  <si>
    <t>In /etc/inetd.conf, comment out the comsat entry and refresh the inetd process:
```
chsubserver -r inetd -C /etc/inetd.conf -d -v 'comsat' -p udp
lssrc -s inetd &amp;&amp; refresh -s inetd
```</t>
  </si>
  <si>
    <t>Ensure comsat daemon is not in use.
One method to achieve the recommended state is to execute the following method(s):
In /etc/inetd.conf, comment out the comsat entry and refresh the inetd process:
```
chsubserver -r inetd -C /etc/inetd.conf -d -v 'comsat' -p udp
lssrc -s inetd &amp;&amp; refresh -s inetd
```</t>
  </si>
  <si>
    <t>To close this finding, please provide a screenshot or evidence showing that the 'Comsat daemon is not in use' with the agency's CAP.</t>
  </si>
  <si>
    <t>AIX7-71</t>
  </si>
  <si>
    <t>Ensure daytime daemon is not in use</t>
  </si>
  <si>
    <t>The service should be disabled as it can leave the system vulnerable to DoS ping attacks.
This entry starts the `daytime `service when required. This provides the current date and time to other servers on a network.</t>
  </si>
  <si>
    <t>From the command prompt, execute the following command:
```
lssrc -s inetd -l | grep daytime | wc -l
```
The above command should yield the following output:
```
0
```</t>
  </si>
  <si>
    <t>Daytime daemon is not in use</t>
  </si>
  <si>
    <t>Daytime daemon is in use</t>
  </si>
  <si>
    <t>4.3.4.4</t>
  </si>
  <si>
    <t>This `daytime` service is a defunct time service, typically used for testing purposes only.</t>
  </si>
  <si>
    <t>In `/etc/inetd.conf`, comment out the `daytime` entry and refresh the `inetd` process:
```
chsubserver -r inetd -C /etc/inetd.conf -d -v 'daytime' -p tcp
chsubserver -r inetd -C /etc/inetd.conf -d -v 'daytime' -p udp
lssrc -s inetd &amp;&amp; refresh -s inetd
```</t>
  </si>
  <si>
    <t>Ensure daytime daemon is not in use.
One method to achieve the recommended state is to execute the following method(s):
In `/etc/inetd.conf`, comment out the `daytime` entry and refresh the `inetd` process:
```
chsubserver -r inetd -C /etc/inetd.conf -d -v 'daytime' -p tcp
chsubserver -r inetd -C /etc/inetd.conf -d -v 'daytime' -p udp
lssrc -s inetd &amp;&amp; refresh -s inetd
```</t>
  </si>
  <si>
    <t>To close this finding, please provide a screenshot or evidence showing that the 'Daytime daemon is not in use' with the agency's CAP.</t>
  </si>
  <si>
    <t>AIX7-72</t>
  </si>
  <si>
    <t>Ensure discard daemon is not in use</t>
  </si>
  <si>
    <t>This entry starts the `discard `service when required. This service is used as a debugging tool by setting up a listening socket which ignores the data it receives.</t>
  </si>
  <si>
    <t>From the command prompt, execute the following command:
```
lssrc -s inetd -l | grep discard | wc -l
```
The above command should yield the following output:
```
0
```</t>
  </si>
  <si>
    <t>Discard daemon is not in use</t>
  </si>
  <si>
    <t>Discard daemon is in use</t>
  </si>
  <si>
    <t>4.3.4.5</t>
  </si>
  <si>
    <t>The `discard `service is used as a debugging and measurement tool. It sets up a listening socket and ignores data that it receives. This is a /dev/null service and is obsolete. This can be used in DoS attacks and therefore, must be disabled.</t>
  </si>
  <si>
    <t>In /etc/inetd.conf, comment out the `discard` entry and refresh the inetd process:
```
chsubserver -r inetd -C /etc/inetd.conf -d -v 'discard' -p udp
lssrc -s inetd &amp;&amp; refresh -s inetd
```</t>
  </si>
  <si>
    <t>Ensure discard daemon is not in use.
One method to achieve the recommended state is to execute the following method(s):
In /etc/inetd.conf, comment out the `discard` entry and refresh the inetd process:
```
chsubserver -r inetd -C /etc/inetd.conf -d -v 'discard' -p udp
lssrc -s inetd &amp;&amp; refresh -s inetd
```</t>
  </si>
  <si>
    <t>To close this finding, please provide a screenshot or evidence showing that the 'Discard daemon is not in use' with the agency's CAP.</t>
  </si>
  <si>
    <t>AIX7-73</t>
  </si>
  <si>
    <t>Ensure echo daemon is not in use</t>
  </si>
  <si>
    <t>This entry starts the `echo `service when required. This service sends back data received by it on a specified port.</t>
  </si>
  <si>
    <t>From the command prompt, execute the following command:
```
lssrc -s inetd -l | grep echo | wc -l
```
The above command should yield the following output:
```
0
```</t>
  </si>
  <si>
    <t>Echo daemon is not in use</t>
  </si>
  <si>
    <t>Echo daemon is in use</t>
  </si>
  <si>
    <t>4.3.4.6</t>
  </si>
  <si>
    <t>The `echo `service sends back data received by it on a specified port. This can be misused by an attacker to launch DoS attacks or Smurf attacks by initiating a data storm and causing network congestion. The service is used for testing purposes and therefore must be disabled if not required.</t>
  </si>
  <si>
    <t>In /etc/inetd.conf, comment out the `echo` entry and refresh the inetd process:
```
chsubserver -r inetd -C /etc/inetd.conf -d -v 'echo' -p tcp
chsubserver -r inetd -C /etc/inetd.conf -d -v 'echo' -p udp
lssrc -s inetd &amp;&amp; refresh -s inetd
```</t>
  </si>
  <si>
    <t>Ensure echo daemon is not in use.
One method to achieve the recommended state is to execute the following method(s):
In /etc/inetd.conf, comment out the `echo` entry and refresh the inetd process:
```
chsubserver -r inetd -C /etc/inetd.conf -d -v 'echo' -p tcp
chsubserver -r inetd -C /etc/inetd.conf -d -v 'echo' -p udp
lssrc -s inetd &amp;&amp; refresh -s inetd
```</t>
  </si>
  <si>
    <t>To close this finding, please provide a screenshot or evidence showing that the 'Echo daemon is not in use' with the agency's CAP.</t>
  </si>
  <si>
    <t>AIX7-74</t>
  </si>
  <si>
    <t>Ensure exec daemon is not in use</t>
  </si>
  <si>
    <t>The recommendation is that `rexecd` is disabled. This service can be performed securely using OpenSSH.
This entry starts the `rexecd `daemon when required. This daemon executes a command from a remote system once the connection has been authenticated.</t>
  </si>
  <si>
    <t>From the command prompt, execute the following command:
```
lssrc -s inetd -l | grep exec| wc -l
```
The above command should yield the following output:
```
0
```</t>
  </si>
  <si>
    <t>Exec daemon is not in use</t>
  </si>
  <si>
    <t>Exec daemon is in use</t>
  </si>
  <si>
    <t>4.3.4.7</t>
  </si>
  <si>
    <t>The `exec` service is used to execute a command sent from a remote server. The username and passwords are passed over the network in clear text and therefore insecurely. Unless required the `rexecd` daemon will be disabled. This function, if required, should be facilitated through SSH.</t>
  </si>
  <si>
    <t>In `/etc/inetd.conf`, comment out the `exec` entry:
```
chsubserver -r inetd -C /etc/inetd.conf -d -v 'exec' -p 'tcp6'
refresh -s inetd
```</t>
  </si>
  <si>
    <t>Ensure exec daemon is not in use.
One method to achieve the recommended state is to execute the following method(s):
In `/etc/inetd.conf`, comment out the `exec` entry:
```
chsubserver -r inetd -C /etc/inetd.conf -d -v 'exec' -p 'tcp6'
refresh -s inetd
```</t>
  </si>
  <si>
    <t>To close this finding, please provide a screenshot or evidence showing that the 'Exec daemon is not in use' with the agency's CAP.</t>
  </si>
  <si>
    <t>AIX7-75</t>
  </si>
  <si>
    <t>Ensure finger daemon is not in use</t>
  </si>
  <si>
    <t>This entry starts the `fingerd` daemon.</t>
  </si>
  <si>
    <t>From the command prompt, execute the following command:
```
lssrc -s inetd -l | grep finger | wc -l
```
The above command should yield the following output:
```
0
```</t>
  </si>
  <si>
    <t>Finger daemon is not in use</t>
  </si>
  <si>
    <t>Finger daemon is in use</t>
  </si>
  <si>
    <t>4.3.4.8</t>
  </si>
  <si>
    <t>The `fingerd` daemon provides the server function for the `finger `command. This allows users to view real-time pertinent user login information on other remote systems. This service should be disabled as it may provide an attacker with a valid user list to target.</t>
  </si>
  <si>
    <t>In /etc/inetd.conf, comment out the `finger` entry and refresh the inetd process:
```
chsubserver -r inetd -C /etc/inetd.conf -d -v 'finger' -p tcp
lssrc -s inetd &amp;&amp; refresh -s inetd
```</t>
  </si>
  <si>
    <t>Ensure finger daemon is not in use.
One method to achieve the recommended state is to execute the following method(s):
In /etc/inetd.conf, comment out the `finger` entry and refresh the inetd process:
```
chsubserver -r inetd -C /etc/inetd.conf -d -v 'finger' -p tcp
lssrc -s inetd &amp;&amp; refresh -s inetd
```</t>
  </si>
  <si>
    <t>To close this finding, please provide a screenshot or evidence showing that the 'Finger daemon is not in use' with the agency's CAP.</t>
  </si>
  <si>
    <t>AIX7-76</t>
  </si>
  <si>
    <t>Ensure ftpd daemon is not in use</t>
  </si>
  <si>
    <t>This entry starts the `ftpd` daemon when required. This service is used for transferring files from/to a remote machine.
The recommendation is that `ftp` is disabled and `sftp` is used as a replacement file and directory copying mechanism.</t>
  </si>
  <si>
    <t>From the command prompt, execute the following command:
```
lssrc -s inetd -l | grep -v tftp | grep ftp | wc -l
```
The above command should yield the following output:
```
0
```</t>
  </si>
  <si>
    <t>Ftpd daemon is not in use</t>
  </si>
  <si>
    <t>Ftpd daemon is in use</t>
  </si>
  <si>
    <t>4.3.4.9</t>
  </si>
  <si>
    <t>This `ftp` service is used to transfer files from or to a remote machine. The username and passwords are passed over the network in clear text and therefore insecurely. Unless required the `ftpd` daemon should be disabled.</t>
  </si>
  <si>
    <t>In `/etc/inetd.conf`, comment out the `ftp` entry:
```
chsubserver -r inetd -C /etc/inetd.conf -d -v 'ftp' -p 'tcp6'
refresh -s inetd
```</t>
  </si>
  <si>
    <t>Ensure ftpd daemon is not in use.
One method to achieve the recommended state is to execute the following method(s):
In `/etc/inetd.conf`, comment out the `ftp` entry:
```
chsubserver -r inetd -C /etc/inetd.conf -d -v 'ftp' -p 'tcp6'
refresh -s inetd
```</t>
  </si>
  <si>
    <t>To close this finding, please provide a screenshot or evidence showing that the 'Ftpd daemon is not in use' with the agency's CAP.</t>
  </si>
  <si>
    <t>AIX7-77</t>
  </si>
  <si>
    <t>Ensure imap2 daemon is not in use</t>
  </si>
  <si>
    <t>This entry starts the `imap2 `service when required.</t>
  </si>
  <si>
    <t>From the command prompt, execute the following command:
```
lssrc -s inetd -l | grep imap2 | wc -l
```
The above command should yield the following output:
```
0
```</t>
  </si>
  <si>
    <t>Imap2 daemon is not in use</t>
  </si>
  <si>
    <t>Imap2 daemon is in use</t>
  </si>
  <si>
    <t>4.3.4.10</t>
  </si>
  <si>
    <t>The `imap2 `service orInternet Message Access Protocol (IMAP) supports the IMAP4 remote mail access protocol. It works with `sendmail `and `bellmail`. This service should be disabled if it is not required.</t>
  </si>
  <si>
    <t>In /etc/inetd.conf, comment out the `imap2` entry and refresh the inetd process:
```
chsubserver -r inetd -C /etc/inetd.conf -d -v 'imap2' -p tcp
lssrc -s inetd &amp;&amp; refresh -s inetd
```</t>
  </si>
  <si>
    <t>Ensure imap2 daemon is not in use.
One method to achieve the recommended state is to execute the following method(s):
In /etc/inetd.conf, comment out the `imap2` entry and refresh the inetd process:
```
chsubserver -r inetd -C /etc/inetd.conf -d -v 'imap2' -p tcp
lssrc -s inetd &amp;&amp; refresh -s inetd
```</t>
  </si>
  <si>
    <t>To close this finding, please provide a screenshot or evidence showing that the 'Imap2 daemon is not in use' with the agency's CAP.</t>
  </si>
  <si>
    <t>AIX7-78</t>
  </si>
  <si>
    <t>Ensure instsrv daemon is not in use</t>
  </si>
  <si>
    <t>This entry starts the `instsrv `service when required. This service should be disabled.</t>
  </si>
  <si>
    <t>From the command prompt, execute the following command:
```
lssrc -s inetd -l | grep instsrv | wc -l
```
The above command should yield the following output:
```
0
```</t>
  </si>
  <si>
    <t>Instsrv daemon is not in use</t>
  </si>
  <si>
    <t>Instsrv daemon is in use</t>
  </si>
  <si>
    <t>4.3.4.11</t>
  </si>
  <si>
    <t>The `instsrv `service is part of the Network Installation Tools, used for servicing servers running AIX 3.2. This is no longer applicable for modern AIX installations.</t>
  </si>
  <si>
    <t>In `/etc/inetd.conf`, comment out the `instsrv` entry:
```
chsubserver -r inetd -C /etc/inetd.conf -d -v 'instsrv' -p 'tcp'
refresh -s inetd
```</t>
  </si>
  <si>
    <t>Ensure instsrv daemon is not in use.
One method to achieve the recommended state is to execute the following method(s):
In `/etc/inetd.conf`, comment out the `instsrv` entry:
```
chsubserver -r inetd -C /etc/inetd.conf -d -v 'instsrv' -p 'tcp'
refresh -s inetd
```</t>
  </si>
  <si>
    <t>To close this finding, please provide a screenshot or evidence showing that the 'Instsrv daemon is not in use' with the agency's CAP.</t>
  </si>
  <si>
    <t>AIX7-79</t>
  </si>
  <si>
    <t>Ensure klogin daemon is not in use</t>
  </si>
  <si>
    <t>This entry starts the `klogin` service when required. This is a kerberized login service, which provides a higher degree of security over traditional `rlogin `and `telnet`.</t>
  </si>
  <si>
    <t>From the command prompt, execute the following command:
```
lssrc -s inetd -l | grep klogin | wc -l
```
The above command should yield the following output:
```
0
```</t>
  </si>
  <si>
    <t>Klogin daemon is not in use</t>
  </si>
  <si>
    <t>Klogin daemon is in use</t>
  </si>
  <si>
    <t>4.3.4.12</t>
  </si>
  <si>
    <t>The `klogin` service offers a higher degree of security than traditional rlogin or telnet by eliminating most clear-text password exchanges on the network. However, it is still not as secure as SSH, which encrypts all traffic. If you use klogin to login to a system, the password is not sent in clear text; however, if you su to another user, that password exchange is open to detection from network-sniffing programs. The recommendation is to utilize SSH wherever possible instead of klogin.
If the `klogin `service is used, you must use the latest kerberos version available and make sure that all the latest patches are installed.</t>
  </si>
  <si>
    <t>In /etc/inetd.conf, comment out the `klogin` entry and refresh the inetd process:
```
chsubserver -r inetd -C /etc/inetd.conf -d -v 'klogin' -p tcp
lssrc -s inetd &amp;&amp; refresh -s inetd
```</t>
  </si>
  <si>
    <t>Ensure klogin daemon is not in use.
One method to achieve the recommended state is to execute the following method(s):
In /etc/inetd.conf, comment out the `klogin` entry and refresh the inetd process:
```
chsubserver -r inetd -C /etc/inetd.conf -d -v 'klogin' -p tcp
lssrc -s inetd &amp;&amp; refresh -s inetd
```</t>
  </si>
  <si>
    <t>To close this finding, please provide a screenshot or evidence showing that the 'Klogin daemon is not in use' with the agency's CAP.</t>
  </si>
  <si>
    <t>AIX7-80</t>
  </si>
  <si>
    <t>Ensure kshell daemon is not in use</t>
  </si>
  <si>
    <t>This entry starts the `kshell` service when required. This is a kerberized remote shell service, which provides a higher degree of security over traditional `rsh`.</t>
  </si>
  <si>
    <t>From the command prompt, execute the following command:
```
lssrc -s inetd -l | grep kshell | wc -l
```
The above command should yield the following output:
```
0
```</t>
  </si>
  <si>
    <t>Kshell daemon is not in use</t>
  </si>
  <si>
    <t>Kshell daemon is in use</t>
  </si>
  <si>
    <t>4.3.4.13</t>
  </si>
  <si>
    <t>The `kshell` service offers a higher degree of security than traditional rsh services. However, it still does not use encrypted communications. The recommendation is to utilize SSH wherever possible instead of `kshell`.
If the `kshell` service is used, you should use the latest kerberos version available and must make sure that all the latest patches are installed.</t>
  </si>
  <si>
    <t>In /etc/inetd.conf, comment out the `kshell` entry and refresh the inetd process:
```
chsubserver -r inetd -C /etc/inetd.conf -d -v 'kshell' -p tcp
lssrc -s inetd &amp;&amp; refresh -s inetd
```</t>
  </si>
  <si>
    <t>Ensure kshell daemon is not in use.
One method to achieve the recommended state is to execute the following method(s):
In /etc/inetd.conf, comment out the `kshell` entry and refresh the inetd process:
```
chsubserver -r inetd -C /etc/inetd.conf -d -v 'kshell' -p tcp
lssrc -s inetd &amp;&amp; refresh -s inetd
```</t>
  </si>
  <si>
    <t>To close this finding, please provide a screenshot or evidence showing that the 'Kshell daemon is not in use' with the agency's CAP.</t>
  </si>
  <si>
    <t>AIX7-81</t>
  </si>
  <si>
    <t>Ensure rlogin daemon is not in use</t>
  </si>
  <si>
    <t>This entry starts the `rlogin` daemon when required. This service authenticates remote user logins.</t>
  </si>
  <si>
    <t>From the command prompt, execute the following command:
```
lssrc -s inetd -l | grep rlogin | wc -l
```
The above command should yield the following output:
```
0
```</t>
  </si>
  <si>
    <t>Rlogin daemon is not in use</t>
  </si>
  <si>
    <t>Rlogin daemon is in use</t>
  </si>
  <si>
    <t>4.3.4.14</t>
  </si>
  <si>
    <t>This `login` service is used to authenticate a remote user connection when logging in via the `rlogin` command. The username and password are passed over the network in clear text and therefore insecurely. Unless required the `rlogin` daemon will be disabled. This function, if required, should be facilitated through SSH.</t>
  </si>
  <si>
    <t>In /etc/inetd.conf, comment out the `rlogin` entry and refresh the inetd process:
```
chsubserver -r inetd -C /etc/inetd.conf -d -v 'rlogin' -p tcp6
lssrc -s inetd &amp;&amp; refresh -s inetd
```</t>
  </si>
  <si>
    <t>Ensure rlogin daemon is not in use.
One method to achieve the recommended state is to execute the following method(s):
In /etc/inetd.conf, comment out the `rlogin` entry and refresh the inetd process:
```
chsubserver -r inetd -C /etc/inetd.conf -d -v 'rlogin' -p tcp6
lssrc -s inetd &amp;&amp; refresh -s inetd
```</t>
  </si>
  <si>
    <t>To close this finding, please provide a screenshot or evidence showing that the 'Rlogin daemon is not in use' with the agency's CAP.</t>
  </si>
  <si>
    <t>AIX7-82</t>
  </si>
  <si>
    <t>Ensure netstat daemon is not in use</t>
  </si>
  <si>
    <t>This entry executes the command `netstat -f inet`. This service displays active IP connections on a server.
The recommendation is to leave this disabled.</t>
  </si>
  <si>
    <t>The recommendation is that the netstat service is disabled. This command can be executed securely using OpenSSH.
From the command prompt, execute the following command:
```
lssrc -s inetd -l | grep netstat | wc -l
```
The above command should yield the following output:
```
0
```</t>
  </si>
  <si>
    <t>Netstat daemon is not in use</t>
  </si>
  <si>
    <t>Netstat daemon is in use</t>
  </si>
  <si>
    <t>4.3.4.15</t>
  </si>
  <si>
    <t>The `netstat` command symbolically displays the contents of various network-related data structures for active connections.
This interface requests a report of statistics or address control blocks to those items specified by the `inet` aka AF_INET (ipv4) address family.</t>
  </si>
  <si>
    <t>In `/etc/inetd.conf`, comment out the `netstat` entry:
```
chsubserver -r inetd -C /etc/inetd.conf -d -v 'netstat' -p 'tcp'
refresh -s inetd
```</t>
  </si>
  <si>
    <t>Ensure netstat daemon is not in use.
One method to achieve the recommended state is to execute the following method(s):
In `/etc/inetd.conf`, comment out the `netstat` entry:
```
chsubserver -r inetd -C /etc/inetd.conf -d -v 'netstat' -p 'tcp'
refresh -s inetd
```</t>
  </si>
  <si>
    <t>To close this finding, please provide a screenshot or evidence showing that the 'Netstat daemon is not in use' with the agency's CAP.</t>
  </si>
  <si>
    <t>AIX7-83</t>
  </si>
  <si>
    <t>Ensure ntalk daemon is not in use</t>
  </si>
  <si>
    <t>This entry starts the `talkd `daemon when required. This service establishes a two-way communication link between two users, either locally or remotely.</t>
  </si>
  <si>
    <t>From the command prompt, execute the following command:
```
lssrc -s inetd -l | grep ntalk | wc -l
```
The above command should yield the following output:
```
0
```</t>
  </si>
  <si>
    <t>Ntalk daemon is not in use</t>
  </si>
  <si>
    <t>Ntalk daemon is in use</t>
  </si>
  <si>
    <t>4.3.4.16</t>
  </si>
  <si>
    <t>This `ntalk` service is used to establish an interactive two-way communication link between two UNIX users. It is unlikely that there would be a requirement to run this type of service on a UNIX system. Unless required the `ntalk` service will be disabled.</t>
  </si>
  <si>
    <t>In /etc/inetd.conf, comment out the `ntalk` entry and refresh the inetd process:
```
chsubserver -r inetd -C /etc/inetd.conf -d -v 'ntalk' -p udp
lssrc -s inetd &amp;&amp; refresh -s inetd
```</t>
  </si>
  <si>
    <t>Ensure ntalk daemon is not in use.
One method to achieve the recommended state is to execute the following method(s):
In /etc/inetd.conf, comment out the `ntalk` entry and refresh the inetd process:
```
chsubserver -r inetd -C /etc/inetd.conf -d -v 'ntalk' -p udp
lssrc -s inetd &amp;&amp; refresh -s inetd
```</t>
  </si>
  <si>
    <t>To close this finding, please provide a screenshot or evidence showing that the 'Ntalk daemon is not in use' with the agency's CAP.</t>
  </si>
  <si>
    <t>AIX7-84</t>
  </si>
  <si>
    <t>Ensure pcnfsd daemon is not in use</t>
  </si>
  <si>
    <t>This entry starts the `pcnfsd `daemon when required. This service is an authentication and printing program, which uses NFS to provide file transfer services.</t>
  </si>
  <si>
    <t>From the command prompt, execute the following command:
```
lssrc -s inetd -l | grep pcnfsd | wc -l
```
The above command should yield the following output:
```
0
```</t>
  </si>
  <si>
    <t>Pcnfsd daemon is not in use</t>
  </si>
  <si>
    <t>Pcnfsd daemon is in use</t>
  </si>
  <si>
    <t>4.3.4.17</t>
  </si>
  <si>
    <t>The `pcnfsd `service is an authentication and printing program, which uses NFS to provide file transfer services. This service is vulnerable and exploitable and permits the machine to be compromised both locally and remotely. If PC NFS clients are required within the environment, Samba is recommended as an alternative software solution. The `pcnfsd `daemon predates Microsoft's release of SMB specifications. This service should therefore be disabled.</t>
  </si>
  <si>
    <t>In /etc/inetd.conf, comment out the `pcnfsd` entry and refresh the inetd process:
```
chsubserver -r inetd -C /etc/inetd.conf -d -v 'pcnfsd' -p udp
lssrc -s inetd &amp;&amp; refresh -s inetd
```</t>
  </si>
  <si>
    <t>Ensure pcnfsd daemon is not in use.
One method to achieve the recommended state is to execute the following method(s):
In /etc/inetd.conf, comment out the `pcnfsd` entry and refresh the inetd process:
```
chsubserver -r inetd -C /etc/inetd.conf -d -v 'pcnfsd' -p udp
lssrc -s inetd &amp;&amp; refresh -s inetd
```</t>
  </si>
  <si>
    <t>To close this finding, please provide a screenshot or evidence showing that the 'Pcnfsd daemon is not in use' with the agency's CAP.</t>
  </si>
  <si>
    <t>AIX7-85</t>
  </si>
  <si>
    <t>Ensure pop3 daemon is not in use</t>
  </si>
  <si>
    <t>This entry starts the `pop3` service when required.</t>
  </si>
  <si>
    <t>From the command prompt, execute the following command:
```
grep "^#pop3[[:blank:]]" /etc/inetd.conf
```
The above command should yield the following output:
```
#pop3 stream tcp nowait root /usr/sbin/pop3d pop3d 
```</t>
  </si>
  <si>
    <t>Pop3 daemon is not in use</t>
  </si>
  <si>
    <t>Pop3 daemon is in use</t>
  </si>
  <si>
    <t>4.3.4.18</t>
  </si>
  <si>
    <t>The `pop3` service provides a `pop3` server. It supports the `pop3` remote mail access protocol. It works with `sendmail` and `bellmail`. This service should be disabled if it is not required.</t>
  </si>
  <si>
    <t>In /etc/inetd.conf, comment out the `pop3` entry and refresh the inetd process:
```
chsubserver -r inetd -C /etc/inetd.conf -d -v 'pop3' -p tcp
lssrc -s inetd &amp;&amp; refresh -s inetd
```</t>
  </si>
  <si>
    <t>Ensure pop3 daemon is not in use.
One method to achieve the recommended state is to execute the following method(s):
In /etc/inetd.conf, comment out the `pop3` entry and refresh the inetd process:
```
chsubserver -r inetd -C /etc/inetd.conf -d -v 'pop3' -p tcp
lssrc -s inetd &amp;&amp; refresh -s inetd
```</t>
  </si>
  <si>
    <t>To close this finding, please provide a screenshot or evidence showing that the 'Pop3 daemon is not in use' with the agency's CAP.</t>
  </si>
  <si>
    <t>AIX7-86</t>
  </si>
  <si>
    <t>Ensure rexd daemon is not in use</t>
  </si>
  <si>
    <t>This entry starts the `rxed` service when required.
This service should be disabled if it is not required.</t>
  </si>
  <si>
    <t>From the command prompt, execute the following command:
```
lssrc -s inetd -l | grep "[[:blank:]]rexd" | wc -l
```
The above command should yield:
```
0
```</t>
  </si>
  <si>
    <t>Rexd daemon is not in use</t>
  </si>
  <si>
    <t>Rexd daemon is in use</t>
  </si>
  <si>
    <t>4.3.4.19</t>
  </si>
  <si>
    <t>The `rexd` daemon executes programs for remote machines when a client issues a request to execute a program on a remote machine. The inetd daemon starts the `rexd` daemon from the `/etc/inetd.conf` file.
Non-interactive programs use standard file descriptors connected directly to TCP connections. Interactive programs use pseudo-terminals, similar to the login sessions provided by the `rlogin` command. The `rexd` daemon can use the network file system (NFS) to mount the file systems specified in the remote execution request. Diagnostic messages are normally printed on the console and returned to the requester.</t>
  </si>
  <si>
    <t>Use `chsubserver` to disable this service in /etc/inetd.conf:
```
chsubserver -r inetd -C /etc/inetd.conf -d -v 'rexd' -p 'tcp'
refresh -s inetd
```</t>
  </si>
  <si>
    <t>Ensure rexd daemon is not in use.
One method to achieve the recommended state is to execute the following method(s):
Use `chsubserver` to disable this service in /etc/inetd.conf:
```
chsubserver -r inetd -C /etc/inetd.conf -d -v 'rexd' -p 'tcp'
refresh -s inetd
```</t>
  </si>
  <si>
    <t>To close this finding, please provide a screenshot or evidence showing that the 'Rexd daemon is not in use' with the agency's CAP.</t>
  </si>
  <si>
    <t>AIX7-87</t>
  </si>
  <si>
    <t>Ensure rquotad daemon is not in use</t>
  </si>
  <si>
    <t>This entry starts the `rquotad` service when required. This allows NFS clients to enforce disk quotas on locally mounted filesystems.</t>
  </si>
  <si>
    <t>From the command prompt, execute the following command:
```
lssrc -s inetd -l | grep "[[:blank:]]rquotad" | wc -l
```
The above command should yield:
```
0
```</t>
  </si>
  <si>
    <t>Rquotad daemon is not in use</t>
  </si>
  <si>
    <t>Rquotad daemon is in use</t>
  </si>
  <si>
    <t>4.3.4.20</t>
  </si>
  <si>
    <t>The `rquotad` service allows NFS clients to enforce disk quotas on file systems that are mounted on the local system. This service should be disabled if it is not required.</t>
  </si>
  <si>
    <t>Use `chsubserver` to disable this service in /etc/inetd.conf and if running, refresh `inetd`:
```
chsubserver -r inetd -C /etc/inetd.conf -d -v 'rquotad' -p 'udp'
refresh -s inetd
```</t>
  </si>
  <si>
    <t>Ensure rquotad daemon is not in use.
One method to achieve the recommended state is to execute the following method(s):
Use `chsubserver` to disable this service in /etc/inetd.conf and if running, refresh `inetd`:
```
chsubserver -r inetd -C /etc/inetd.conf -d -v 'rquotad' -p 'udp'
refresh -s inetd
```</t>
  </si>
  <si>
    <t>To close this finding, please provide a screenshot or evidence showing that the 'Rquotad daemon is not in use' with the agency's CAP.</t>
  </si>
  <si>
    <t>AIX7-88</t>
  </si>
  <si>
    <t>Ensure rstatd daemon is not in use</t>
  </si>
  <si>
    <t>This entry starts the `rstatd` daemon. This service is used to provide kernel statistics and other monitorable parameters such as CPU usage, system uptime, network usage etc.
This service should be disabled if not explicitly required by performance monitoring software to collect statistics.</t>
  </si>
  <si>
    <t>From the command prompt, execute the following command:
```
lssrc -s inetd -l | grep rstatd | wc -l
```
The above command should yield the following output:
```
0
```</t>
  </si>
  <si>
    <t>Rstatd daemon is not in use</t>
  </si>
  <si>
    <t>Rstatd daemon is in use</t>
  </si>
  <si>
    <t>4.3.4.21</t>
  </si>
  <si>
    <t>The `rstatd` service is used to provide kernel statistics and other monitorable parameters pertinent to the system such as: CPU usage, system uptime, network usage etc.
An attacker may use this information in a DoS attack.</t>
  </si>
  <si>
    <t>In /etc/inetd.conf, comment out the `rstatd` entry and refresh the inetd process:
```
chsubserver -r inetd -C /etc/inetd.conf -d -v 'rstatd' -p udp
lssrc -s inetd &amp;&amp; refresh -s inetd
```</t>
  </si>
  <si>
    <t>Ensure rstatd daemon is not in use.
One method to achieve the recommended state is to execute the following method(s):
In /etc/inetd.conf, comment out the `rstatd` entry and refresh the inetd process:
```
chsubserver -r inetd -C /etc/inetd.conf -d -v 'rstatd' -p udp
lssrc -s inetd &amp;&amp; refresh -s inetd
```</t>
  </si>
  <si>
    <t>To close this finding, please provide a screenshot or evidence showing that the 'Rstatd daemon is not in use' with the agency's CAP.</t>
  </si>
  <si>
    <t>AIX7-89</t>
  </si>
  <si>
    <t>Ensure rusersd daemon is not in use</t>
  </si>
  <si>
    <t>This entry starts the `rsusersd` daemon when required. This service provides a list of current users active on a system.</t>
  </si>
  <si>
    <t>From the command prompt, execute the following command:
```
lssrc -s inetd -l | grep "[[:blank:]]rusersd" | wc -l
```
The above command should yield:
```
0
```</t>
  </si>
  <si>
    <t>Rusersd daemon is not in use</t>
  </si>
  <si>
    <t>Rusersd daemon is in use</t>
  </si>
  <si>
    <t>4.3.4.22</t>
  </si>
  <si>
    <t>The `rusersd` service runs as `root` and provides a list of current users active on a system. An attacker may use this service to learn valid account names on the system. This is not an essential service and should be disabled.</t>
  </si>
  <si>
    <t>Use chsubserver to disable this service in /etc/inetd.conf:
```
chsubserver -r inetd -C /etc/inetd.conf -d -v 'rusersd' -p 'udp'
refresh -s inetd
```</t>
  </si>
  <si>
    <t>Ensure rusersd daemon is not in use.
One method to achieve the recommended state is to execute the following method(s):
Use chsubserver to disable this service in /etc/inetd.conf:
```
chsubserver -r inetd -C /etc/inetd.conf -d -v 'rusersd' -p 'udp'
refresh -s inetd
```</t>
  </si>
  <si>
    <t>To close this finding, please provide a screenshot or evidence showing that the 'Rusersd daemon is not in use' with the agency's CAP.</t>
  </si>
  <si>
    <t>AIX7-90</t>
  </si>
  <si>
    <t>Ensure rwalld daemon is not in use</t>
  </si>
  <si>
    <t>This entry starts the `rwalld `daemon when required. This service allows remote users to broadcast system wide messages.</t>
  </si>
  <si>
    <t>From the command prompt, execute the following command:
```
lssrc -s inetd -l | grep "[[:blank:]]rwalld" | wc -l
```
The above command should yield:
```
0
```</t>
  </si>
  <si>
    <t>Rwalld daemon is not in use</t>
  </si>
  <si>
    <t>Rwalld daemon is in use</t>
  </si>
  <si>
    <t>4.3.4.23</t>
  </si>
  <si>
    <t>The `rwalld `service allows remote users to broadcast system wide messages. The service runs as root and should be disabled unless absolutely necessary.</t>
  </si>
  <si>
    <t>Use chsubserver to disable this service in /etc/inetd.conf:
```
chsubserver -r inetd -C /etc/inetd.conf -d -v 'rwalld' -p 'udp'
refresh -s inetd
```</t>
  </si>
  <si>
    <t>Ensure rwalld daemon is not in use.
One method to achieve the recommended state is to execute the following method(s):
Use chsubserver to disable this service in /etc/inetd.conf:
```
chsubserver -r inetd -C /etc/inetd.conf -d -v 'rwalld' -p 'udp'
refresh -s inetd
```</t>
  </si>
  <si>
    <t>To close this finding, please provide a screenshot or evidence showing that the 'Rwalld daemon is not in use' with the agency's CAP.</t>
  </si>
  <si>
    <t>AIX7-91</t>
  </si>
  <si>
    <t>Ensure shell daemon is not in use</t>
  </si>
  <si>
    <t>This entry starts the `rshd` daemon when required. This daemon executes a command from a remote system.</t>
  </si>
  <si>
    <t>From the command prompt, execute the following command:
```
lssrc -s inetd -l | grep "[[:blank:]]shell" | wc -l
```
The above command should yield:
```
0
```</t>
  </si>
  <si>
    <t>Shell daemon is not in use</t>
  </si>
  <si>
    <t>Shell daemon is in use</t>
  </si>
  <si>
    <t>4.3.4.24</t>
  </si>
  <si>
    <t>This `shell` service is used to execute a command from a remote server. The username and passwords are passed over the network in clear text and therefore insecurely. Unless required the `rshd` daemon will be disabled. This function, if required, should be facilitated through SSH.</t>
  </si>
  <si>
    <t>Use `chsubserver` to disable this service in `/etc/inetd.conf`:
```
chsubserver -r inetd -C /etc/inetd.conf -d -v 'shell' -p 'tcp6'
refresh -s inetd
```</t>
  </si>
  <si>
    <t>Ensure shell daemon is not in use.
One method to achieve the recommended state is to execute the following method(s):
Use `chsubserver` to disable this service in `/etc/inetd.conf`:
```
chsubserver -r inetd -C /etc/inetd.conf -d -v 'shell' -p 'tcp6'
refresh -s inetd
```</t>
  </si>
  <si>
    <t>To close this finding, please provide a screenshot or evidence showing that the 'Shell daemon is not in use' with the agency's CAP.</t>
  </si>
  <si>
    <t>AIX7-92</t>
  </si>
  <si>
    <t>Ensure sprayd daemon is not in use</t>
  </si>
  <si>
    <t>This entry starts the `sprayd` daemon when required. This service is used as a tool to generate UDP packets for testing and diagnosing network problems.</t>
  </si>
  <si>
    <t>From the command prompt, execute the following command:
```
lssrc -s inetd -l | grep sprayd | wc -l
```
The above command should yield the following output:
```
0
```</t>
  </si>
  <si>
    <t>Sprayd daemon is not in use</t>
  </si>
  <si>
    <t>Sprayd daemon is in use</t>
  </si>
  <si>
    <t>4.3.4.25</t>
  </si>
  <si>
    <t>The `sprayd `service is used as a tool to generate UDP packets for testing and diagnosing network problems.
The service must be disabled if not explicitly required for network performance testing purposes as it can be used as a (Distributed) Denial of Service ((D)DoS) attack.</t>
  </si>
  <si>
    <t>In /etc/inetd.conf, comment out the `sprayd` entry and refresh the inetd process:
```
chsubserver -r inetd -C /etc/inetd.conf -d -v 'sprayd' -p udp
lssrc -s inetd &amp;&amp; refresh -s inetd
```</t>
  </si>
  <si>
    <t>Ensure sprayd daemon is not in use.
One method to achieve the recommended state is to execute the following method(s):
In /etc/inetd.conf, comment out the `sprayd` entry and refresh the inetd process:
```
chsubserver -r inetd -C /etc/inetd.conf -d -v 'sprayd' -p udp
lssrc -s inetd &amp;&amp; refresh -s inetd
```</t>
  </si>
  <si>
    <t>To close this finding, please provide a screenshot or evidence showing that the 'Sprayd daemon is not in use' with the agency's CAP.</t>
  </si>
  <si>
    <t>AIX7-93</t>
  </si>
  <si>
    <t>Ensure xmquery daemon is not in use</t>
  </si>
  <si>
    <t>This entry starts the `xmquery` daemon when required.</t>
  </si>
  <si>
    <t>From the command prompt, execute the following command:
```
lssrc -s inetd -l | grep "[[:blank:]]xmquery" | wc -l
```
The above command should yield:
```
0
```</t>
  </si>
  <si>
    <t>Xmquery daemon is not in use</t>
  </si>
  <si>
    <t>Xmquery daemon is in use</t>
  </si>
  <si>
    <t>4.3.4.26</t>
  </si>
  <si>
    <t>This `xmquery` service provides near real-time network-based data monitoring and local recording from a given node.</t>
  </si>
  <si>
    <t>Use chsubserver to disable this service in /etc/inetd.conf:
```
chsubserver -r inetd -C /etc/inetd.conf -d -v 'xmquery' -p 'udp'
refresh -s inetd
```</t>
  </si>
  <si>
    <t>Ensure xmquery daemon is not in use.
One method to achieve the recommended state is to execute the following method(s):
Use chsubserver to disable this service in /etc/inetd.conf:
```
chsubserver -r inetd -C /etc/inetd.conf -d -v 'xmquery' -p 'udp'
refresh -s inetd
```</t>
  </si>
  <si>
    <t>To close this finding, please provide a screenshot or evidence showing that the 'Xmquery daemon is not in use' with the agency's CAP.</t>
  </si>
  <si>
    <t>AIX7-94</t>
  </si>
  <si>
    <t>Ensure talk daemon is not in use</t>
  </si>
  <si>
    <t>This entry starts the `talkd` daemon when required. This service establishes a two-way communication link between two users, either locally or remotely.</t>
  </si>
  <si>
    <t>From the command prompt, execute the following command:
```
lssrc -s inetd -l | grep "[[:blank:]]talk" | wc -l
```
The above command should yield:
```
0
```</t>
  </si>
  <si>
    <t>Talk daemon is not in use</t>
  </si>
  <si>
    <t>Talk daemon is in use</t>
  </si>
  <si>
    <t>4.3.4.27</t>
  </si>
  <si>
    <t>This `talk` service is used to establish an interactive two-way communication link between two UNIX users. It is unlikely that there would be a requirement to run this type of service on a UNIX system. Unless required the `talk` service will be disabled</t>
  </si>
  <si>
    <t>Use chsubserver to disable this service in /etc/inetd.conf:
```
chsubserver -r inetd -C /etc/inetd.conf -d -v 'talk' -p 'udp'
refresh -s inetd
```</t>
  </si>
  <si>
    <t>Ensure talk daemon is not in use.
One method to achieve the recommended state is to execute the following method(s):
Use chsubserver to disable this service in /etc/inetd.conf:
```
chsubserver -r inetd -C /etc/inetd.conf -d -v 'talk' -p 'udp'
refresh -s inetd
```</t>
  </si>
  <si>
    <t>To close this finding, please provide a screenshot or evidence showing that the 'Talk daemon is not in use' with the agency's CAP.</t>
  </si>
  <si>
    <t>AIX7-95</t>
  </si>
  <si>
    <t>Ensure telnetd daemon is not in use</t>
  </si>
  <si>
    <t>The recommendation is that telnet is disabled and OpenSSH is used as a replacement mechanism.
This entry starts the `telnetd` daemon when required. This provides a protocol for command line access from a remote machine.</t>
  </si>
  <si>
    <t>From the command prompt, execute the following command:
```
lssrc -s inetd -l | grep telnet | wc -l
```
The above command should yield the following output:
```
0
```</t>
  </si>
  <si>
    <t>Telnetd daemon is not in use</t>
  </si>
  <si>
    <t>Telnetd daemon is in use</t>
  </si>
  <si>
    <t>4.3.4.28</t>
  </si>
  <si>
    <t>The `telnet` protocol passes username and password in clear text over the network in clear text and therefore insecurely.
This `telnet` service is used to service remote user connections. Historically, `telnet` was the most commonly used remote access method for UNIX servers. This has been replaced by OpenSSH (or no remote CLI access).
Unless required the `telnetd` daemon should be disabled.</t>
  </si>
  <si>
    <t>In `/etc/inetd.conf`, comment out the `telnet `entry:
```
chsubserver -r inetd -C /etc/inetd.conf -d -v 'telnet' -p 'tcp6'
refresh -s inetd
```</t>
  </si>
  <si>
    <t>Ensure telnetd daemon is not in use.
One method to achieve the recommended state is to execute the following method(s):
In `/etc/inetd.conf`, comment out the `telnet `entry:
```
chsubserver -r inetd -C /etc/inetd.conf -d -v 'telnet' -p 'tcp6'
refresh -s inetd
```</t>
  </si>
  <si>
    <t>To close this finding, please provide a screenshot or evidence showing that the 'Telnetd daemon is not in use' with the agency's CAP.</t>
  </si>
  <si>
    <t>AIX7-96</t>
  </si>
  <si>
    <t>Ensure tftpd daemon is not in use</t>
  </si>
  <si>
    <t>This entry starts the `tftp` service when required.</t>
  </si>
  <si>
    <t>From the command prompt, execute the following command:
```
lssrc -s inetd -l | grep "[[:blank:]]tftp" | wc -l
```
The above command should yield:
```
0
```</t>
  </si>
  <si>
    <t>Tftpd daemon is not in use</t>
  </si>
  <si>
    <t>Tftpd daemon is in use</t>
  </si>
  <si>
    <t>4.3.4.29</t>
  </si>
  <si>
    <t>The `tftp` service allows remote systems to download or upload files to the `tftp` server without any authentication. It is therefore a service that should not run, unless needed. One of the main reasons for requiring this service to be activated is if the host is a NIM master. However, the service can be enabled and then disabled once a NIM operation has completed, rather than left running permanently.</t>
  </si>
  <si>
    <t>Use chsubserver to disable this service in /etc/inetd.conf:
```
chsubserver -r inetd -C /etc/inetd.conf -d -v 'tftp' -p 'udp6'
refresh -s inetd
```</t>
  </si>
  <si>
    <t>Ensure tftpd daemon is not in use.
One method to achieve the recommended state is to execute the following method(s):
Use chsubserver to disable this service in /etc/inetd.conf:
```
chsubserver -r inetd -C /etc/inetd.conf -d -v 'tftp' -p 'udp6'
refresh -s inetd
```</t>
  </si>
  <si>
    <t>To close this finding, please provide a screenshot or evidence showing that the 'Tftpd daemon is not in use' with the agency's CAP.</t>
  </si>
  <si>
    <t>AIX7-97</t>
  </si>
  <si>
    <t>Ensure time daemon is not in use</t>
  </si>
  <si>
    <t>This entry starts the `time` service when required. This service can be used to synchronize system clocks.</t>
  </si>
  <si>
    <t>From the command prompt, execute the following command:
```
lssrc -s inetd -l | grep "[[:blank:]]time" | wc -l
```
The above command should yield:
```
0
```</t>
  </si>
  <si>
    <t>Time daemon is not in use</t>
  </si>
  <si>
    <t>Time daemon is in use</t>
  </si>
  <si>
    <t>4.3.4.30</t>
  </si>
  <si>
    <t>The `time` service is an obsolete process used to synchronize system clocks at boot time. This has been superseded by NTP, which should be use if time synchronization is necessary. Unless required the `time` service will be disabled.</t>
  </si>
  <si>
    <t>Use chsubserver to disable this service in /etc/inetd.conf:
```
chsubserver -r inetd -C /etc/inetd.conf -d -v 'time' -p 'tcp'
chsubserver -r inetd -C /etc/inetd.conf -d -v 'time' -p 'udp'
refresh -s inetd
```</t>
  </si>
  <si>
    <t>Ensure time daemon is not in use.
One method to achieve the recommended state is to execute the following method(s):
Use chsubserver to disable this service in /etc/inetd.conf:
```
chsubserver -r inetd -C /etc/inetd.conf -d -v 'time' -p 'tcp'
chsubserver -r inetd -C /etc/inetd.conf -d -v 'time' -p 'udp'
refresh -s inetd
```</t>
  </si>
  <si>
    <t>To close this finding, please provide a screenshot or evidence showing that the 'Time daemon is not in use' with the agency's CAP.</t>
  </si>
  <si>
    <t>AIX7-98</t>
  </si>
  <si>
    <t>Ensure uucp daemon is not in use</t>
  </si>
  <si>
    <t>This entry starts the `uucp` service when required. This service facilitates file copying between networked servers.</t>
  </si>
  <si>
    <t>From the command prompt, execute the following command:
```
lssrc -s inetd -l | grep "[[:blank:]]uucp" | wc -l
```
The above command should yield:
```
0
```</t>
  </si>
  <si>
    <t>Uucp daemon is not in use</t>
  </si>
  <si>
    <t>Uucp daemon is in use</t>
  </si>
  <si>
    <t>4.3.4.31</t>
  </si>
  <si>
    <t>The `uucp` (UNIX to UNIX Copy Program), service allows users to copy files between networked machines. Unless an application or process requires UUCP this should be disabled.</t>
  </si>
  <si>
    <t>Use chsubserver to disable this service in /etc/inetd.conf:
```
chsubserver -r inetd -C /etc/inetd.conf -d -v 'uucp' -p 'tcp'
refresh -s inetd
```</t>
  </si>
  <si>
    <t>Ensure uucp daemon is not in use.
One method to achieve the recommended state is to execute the following method(s):
Use chsubserver to disable this service in /etc/inetd.conf:
```
chsubserver -r inetd -C /etc/inetd.conf -d -v 'uucp' -p 'tcp'
refresh -s inetd
```</t>
  </si>
  <si>
    <t>To close this finding, please provide a screenshot or evidence showing that the 'Uucp daemon is not in use' with the agency's CAP.</t>
  </si>
  <si>
    <t>AIX7-99</t>
  </si>
  <si>
    <t>Ensure NFS client mounts are disabled in /etc/filesystems</t>
  </si>
  <si>
    <t>Disable automated mount of remote NFS shares.</t>
  </si>
  <si>
    <t>Ensure that the software has been successfully de-installed:
```
lslpp -L |grep bos.net.nfs.client
```
The above command should yield no output.</t>
  </si>
  <si>
    <t>NFS client mounts are disabled in /etc/filesystems</t>
  </si>
  <si>
    <t>NFS client mounts are not disabled in /etc/filesystems</t>
  </si>
  <si>
    <t>4.4.1</t>
  </si>
  <si>
    <t>4.4.1.1</t>
  </si>
  <si>
    <t>`NFS` is frequently exploited to gain unauthorized access to files and directories. Automated and/or pre-defined mounts should not exist.
`AIX` does not allow the _kernel_ service that enables NFS mounts to be disabled.
The protection against unauthorized mounts is that only accounts in the group _system_ can mount pre-existing (i.e., defined in `/etc/filesystems`) NFS mounts. Non-existing NFS mounts require root (euid==0) access.</t>
  </si>
  <si>
    <t>Ensure that there are no current NFS client mounts:
```
mount |grep "nfs"
cat /etc/filesystems |grep "nfs"
```
The above commands should yield no output.
De-install the NFS client software:
```
installp -u bos.net.nfs.client
```</t>
  </si>
  <si>
    <t>Ensure NFS client mounts are disabled in /etc/filesystems.
One method to achieve the recommended state is to execute the following method(s):
Ensure that there are no current NFS client mounts:
```
mount |grep "nfs"
cat /etc/filesystems |grep "nfs"
```
The above commands should yield no output.
De-install the NFS client software:
```
installp -u bos.net.nfs.client
```</t>
  </si>
  <si>
    <t>To close this finding, please provide a screenshot or evidence showing that the 'NFS client mounts are disabled in /etc/filesystems' with the agency's CAP.</t>
  </si>
  <si>
    <t>AIX7-100</t>
  </si>
  <si>
    <t>Ensure NFS server services are not in use</t>
  </si>
  <si>
    <t>De-install NFS server if the server does not act as an NFS server to remote clients. An _expected exception_ is a system configured as a **NIM** server.</t>
  </si>
  <si>
    <t>Ensure that the software has been successfully de-installed:
```
lslpp -L |grep bos.net.nfs.server
```
The above command should yield no output.</t>
  </si>
  <si>
    <t>NFS server services are not in use</t>
  </si>
  <si>
    <t>NFS server services are in use</t>
  </si>
  <si>
    <t>4.4.1.2</t>
  </si>
  <si>
    <t>NFS is frequently exploited to gain unauthorized access to file and directories. Unless the server needs to act as an NFS server or client, the filesets should be de-installed.</t>
  </si>
  <si>
    <t>Ensure that there are no current NFS exports:
```
cat /etc/exports
```
The above command should yield no output. Or the file should not exist.
De-install the NFS sever software:
```
installp -u bos.net.nfs.server
```
If there was an empty `/etc/exports` file, remove it:
```
rm /etc/exports
```</t>
  </si>
  <si>
    <t>Ensure NFS server services are not in use.
One method to achieve the recommended state is to execute the following method(s):
Ensure that there are no current NFS exports:
```
cat /etc/exports
```
The above command should yield no output. Or the file should not exist.
De-install the NFS sever software:
```
installp -u bos.net.nfs.server
```
If there was an empty `/etc/exports` file, remove it:
```
rm /etc/exports
```</t>
  </si>
  <si>
    <t>To close this finding, please provide a screenshot or evidence showing that the 'NFS server services are not in use' with the agency's CAP.</t>
  </si>
  <si>
    <t>AIX7-101</t>
  </si>
  <si>
    <t>Ensure NFS client mounts include nosuid and nodev options</t>
  </si>
  <si>
    <t>When using NFS shares ensure that suid/sgid program execution and/or access to system devices via permissions set on any mounted NFS filesystem are disabled.</t>
  </si>
  <si>
    <t>For each NFS filesystem, ensure that the options have been changed to reflect the `nosuid` option:
```
lsnfsmnt -l | /usr/bin/egrep -v "^Name" | /usr/bin/grep -v "nosuid"
lsnfsmnt -l | /usr/bin/egrep -v "^Name" | /usr/bin/grep -v "nodev"
```
Both commands should not yield the any output.</t>
  </si>
  <si>
    <t>NFS client mounts include nosuid and nodev options</t>
  </si>
  <si>
    <t>4.4.1.3</t>
  </si>
  <si>
    <t>Setting the `nosuid` and `nodev` options means that files on the NFS server cannot be used to gain privileged access on the client.
This hampers a malicious user from creating an attack vector on the server and then log onto an NFS client as a standard user and use the suid/sgid program to effectively become another user (especially root) on that client.
The `nodev` options blocks malicious/accidental (raw) access to system devices (e.g., /dev/kmem, /dev/rhdisk0). Access to devices is not exclusive to the `/dev` directory. Device access is so-called special-files that are defined as a Major, Minor device id's.</t>
  </si>
  <si>
    <t>For each NFS mount, disable suid programs and device access. List the current NFS mounts:
```
lsnfsmnt -l | /usr/bin/egrep -v "^Name" | /usr/bin/grep -v "nosuid" | while read remote local host rest; do
 chnfsmnt -d ${remote} -f ${local} -h ${host} -y -z
done
lsnfsmnt -l | /usr/bin/egrep -v "^Name" | /usr/bin/grep -v "nodev" | while read remote local host rest; do
 chnfsmnt -d ${remote} -f ${local} -h ${host} -y -z
done
```
NOTE: The NFS mount needs is re-mounted automatically by chnfsmnt.
NOTE: The second loop might not do anything as both loops set both `nosuid` (-y) and `nodev` (-z)</t>
  </si>
  <si>
    <t>Ensure NFS client mounts include nosuid and nodev options.
One method to achieve the recommended state is to execute the following method(s):
For each NFS mount, disable suid programs and device access. List the current NFS mounts:
```
lsnfsmnt -l | /usr/bin/egrep -v "^Name" | /usr/bin/grep -v "nosuid" | while read remote local host rest; do
 chnfsmnt -d ${remote} -f ${local} -h ${host} -y -z
done
lsnfsmnt -l | /usr/bin/egrep -v "^Name" | /usr/bin/grep -v "nodev" | while read remote local host rest; do
 chnfsmnt -d ${remote} -f ${local} -h ${host} -y -z
done
```
NOTE: The NFS mount needs is re-mounted automatically by chnfsmnt.
NOTE: The second loop might not do anything as both loops set both `nosuid` (-y) and `nodev` (-z)</t>
  </si>
  <si>
    <t>To close this finding, please provide a screenshot or evidence showing that the 'NFS client mounts include nosuid and nodev options' with the agency's CAP.</t>
  </si>
  <si>
    <t>AIX7-102</t>
  </si>
  <si>
    <t>Ensure localhost aliases do not exist in /etc/exports</t>
  </si>
  <si>
    <t>Remove any reference to localhost or localhost aliases from `/etc/exports`.</t>
  </si>
  <si>
    <t>Re-review `/etc/exports` if the file was updated, to validate the changes:
```
cat /etc/exports
```</t>
  </si>
  <si>
    <t>Localhost aliases do not exist in /etc/exports</t>
  </si>
  <si>
    <t>4.4.1.4</t>
  </si>
  <si>
    <t>If the RPC portmapper has proxy forwarding enabled, which is a default setting in many vendor versions. You must not export your local filesytems back to the localhost, either by name or to the alias localhost, and you must not export to any netgroups of which your host is a member. If proxy forwarding is enabled, an attacker may carefully craft NFS packets and send them to the portmapper, which in turn, forwards them to the NFS server. As the packets come from the portmapper process, which runs as root, they appear to be coming from a trusted system. This configuration may allow anyone to alter and delete files at will.</t>
  </si>
  <si>
    <t>Remove any reference to localhost or localhost aliases in `/etc/exports`: Review the content of `/etc/exports` and check for localhost or localhost aliases:
```
cat /etc/exports
```
NOTE: If instances of localhost or localhost aliases are found, edit the file and remove them. Create a copy of `/etc/exports`:
```
cp -p /etc/exports /etc/exports.pre_cis
```
Edit the file:
```
vi /etc/exports
```
Edit the relevant NFS exports to remove the localhost access, for example:
```
/nfsexport sec=sys,rw,access=localhost:testserver
```
If `/etc/exports` is updated, as localhost references have been removed, update the current NFS export options:
```
exportfs -a
```</t>
  </si>
  <si>
    <t>Ensure localhost aliases do not exist in /etc/exports.
One method to achieve the recommended state is to execute the following method(s):
Remove any reference to localhost or localhost aliases in `/etc/exports`: Review the content of `/etc/exports` and check for localhost or localhost aliases:
```
cat /etc/exports
```
NOTE: If instances of localhost or localhost aliases are found, edit the file and remove them. Create a copy of `/etc/exports`:
```
cp -p /etc/exports /etc/exports.pre_cis
```
Edit the file:
```
vi /etc/exports
```
Edit the relevant NFS exports to remove the localhost access, for example:
```
/nfsexport sec=sys,rw,access=localhost:testserver
```
If `/etc/exports` is updated, as localhost references have been removed, update the current NFS export options:
```
exportfs -a
```</t>
  </si>
  <si>
    <t>To close this finding, please provide a screenshot or evidence showing that the 'Localhost aliases do not exist in /etc/exports' with the agency's CAP.</t>
  </si>
  <si>
    <t>AIX7-103</t>
  </si>
  <si>
    <t>Ensure root access is disabled or blocked.</t>
  </si>
  <si>
    <t>For each NFS export, ensure that the `anon` aka _root_squash_ option is set to -2 or -1.</t>
  </si>
  <si>
    <t>As -2 is the default NFS export value, ensure that there are no explicit `anon=` options set in `/etc/exports`:
```
lsnfsexp | grep -v 'anon=-1' | grep anon=
```
The above should command should yield no output.</t>
  </si>
  <si>
    <t>Root access is disabled or blocked.</t>
  </si>
  <si>
    <t>4.4.1.6</t>
  </si>
  <si>
    <t>Each NFS export on the server should have the `anon=-2` option set. With this (default) value `root` (euid==0') is seen as the account `nobody`. When `anon=0` the remote root user has root access on the NFS mount.
By ensuring the export option `anon=-2` when a client process with `euid==0` attempts to access (read, write, or delete) the NFS mount the server substitutes the UID to the server's nobody account. This means that the root user on the client cannot access or change files that only root on the server can access or change. 
Many NFS servers call this `root_squash`. On AIX is is called `anon`. To be consistent with other benchmark terminalogy CIS recommends that `root_squash` is set on all exported filesystems.
On AIX the default value of any exported filesystem or directory for `anon` is -2. Thus, when `anon` is not set it´s effective value is
`-2`. Any other value has to be explicitly set.
As a more secure option you can set the option to `anon=-1`. This setting is accepted because it disables anonymous access. By default, secure NFS accepts non-secure requests as anonymous.
NOTE: The root user on the client can still use `su` to become any other user (change the `euid`) and access and change that users files, assuming that the same user exists on the NFS server and owns files and/or directories in the NFS export.</t>
  </si>
  <si>
    <t>To change this value for all failing NFS exported filesystems:
```
lsnfsexp | grep -v 'anon=-1' | grep anon= | while read fs rest; do
 chnfsexp -d ${fs} -a -2
done
```
* The command `chnfsexp` re-exports the file or directory with the new settings active.</t>
  </si>
  <si>
    <t>Ensure root access is disabled or blocked..
One method to achieve the recommended state is to execute the following method(s):
To change this value for all failing NFS exported filesystems:
```
lsnfsexp | grep -v 'anon=-1' | grep anon= | while read fs rest; do
 chnfsexp -d ${fs} -a -2
done
```
* The command `chnfsexp` re-exports the file or directory with the new settings active.</t>
  </si>
  <si>
    <t>To close this finding, please provide a screenshot or evidence showing that the 'Root access is disabled or blocked.' with the agency's CAP.</t>
  </si>
  <si>
    <t>AIX7-104</t>
  </si>
  <si>
    <t>Ensure only / permits device files.</t>
  </si>
  <si>
    <t>The filesystem mount option `nodev` ensures that special device files are not recognized as device files. This recommendation audits all `rootvg` filesystems to ensure that only the `root` filesystem `'/'` allows the use of _device_ special files.</t>
  </si>
  <si>
    <t>These commands should not produce any output:
```
lsfs | /usr/bin/grep jfs | /usr/bin/egrep -v "/dev/hd4|nodev"
mount | /usr/bin/grep jfs | /usr/bin/egrep -v "/dev/hd4|nodev"
```</t>
  </si>
  <si>
    <t>Only / permits device files.</t>
  </si>
  <si>
    <t>4.4.3</t>
  </si>
  <si>
    <t>4.4.3.1</t>
  </si>
  <si>
    <t>* The following command remounts filesystems with 'nodev' added:
```
mount | grep jfs | /usr/bin/egrep -v "/dev/hd4|nodev" | while read lv fs jfs m d t options
do
mount -o remount,${options},nodev $fs
done
```
* The following command updates the stanza in /etc/filesystems
```
lsfs | grep jfs | /usr/bin/egrep -v "/dev/hd4|nodev" | while read lv node fs jfs size options rest
do
if [ ${options} == "--" ]; then
 chfs -a options=nodev $fs
else
 chfs -a options=${options},nodev $fs
fi
done
```</t>
  </si>
  <si>
    <t>Ensure only / permits device files..
One method to achieve the recommended state is to execute the following method(s):
* The following command remounts filesystems with 'nodev' added:
```
mount | grep jfs | /usr/bin/egrep -v "/dev/hd4|nodev" | while read lv fs jfs m d t options
do
mount -o remount,${options},nodev $fs
done
```
* The following command updates the stanza in /etc/filesystems
```
lsfs | grep jfs | /usr/bin/egrep -v "/dev/hd4|nodev" | while read lv node fs jfs size options rest
do
if [ ${options} == "--" ]; then
 chfs -a options=nodev $fs
else
 chfs -a options=${options},nodev $fs
fi
done
```</t>
  </si>
  <si>
    <t>To close this finding, please provide a screenshot or evidence showing that the 'Only / permits device files.' with the agency's CAP.</t>
  </si>
  <si>
    <t>AIX7-105</t>
  </si>
  <si>
    <t>Ensure sockthresh is configured</t>
  </si>
  <si>
    <t>The `sockthresh` parameter value determines what percentage of the total memory allocated to networking, set via `thewall`, can be used for sockets.</t>
  </si>
  <si>
    <t>From the command prompt, execute the following command:
```
no -a |grep "sockthresh[[:blank:]]=[[:blank:]]60"
```
The above command should yield the following output:
```
sockthresh = 60
```</t>
  </si>
  <si>
    <t>Sockthresh is configured</t>
  </si>
  <si>
    <t>Sockthresh is not configured</t>
  </si>
  <si>
    <t>4.5</t>
  </si>
  <si>
    <t>4.5.1</t>
  </si>
  <si>
    <t>The `sockthresh` parameterwill be set to `60`. This means that 60% of network memory can be used to service new socket connections, the remaining 40% is reserved for existing sockets. This ensures a quality of service for existing connections.</t>
  </si>
  <si>
    <t>In `/etc/tunables/nextboot`, add the `sockthresh` entry:
```
no -p -o sockthresh=60
```
This makes the change permanent by adding the entry into `/etc/tunables/nextboot`</t>
  </si>
  <si>
    <t>Ensure sockthresh is configured.
One method to achieve the recommended state is to execute the following method(s):
In `/etc/tunables/nextboot`, add the `sockthresh` entry:
```
no -p -o sockthresh=60
```
This makes the change permanent by adding the entry into `/etc/tunables/nextboot`</t>
  </si>
  <si>
    <t>To close this finding, please provide a screenshot or evidence showing that the 'Sockthresh is configured' with the agency's CAP.</t>
  </si>
  <si>
    <t>AIX7-106</t>
  </si>
  <si>
    <t>Ensure bcastping is disabled</t>
  </si>
  <si>
    <t>The `bcastping` parameter determines whether the system responds to ICMP echo packets sent to the broadcast address.</t>
  </si>
  <si>
    <t>From the command prompt, execute the following command:
```
no -a |grep "bcastping[[:blank:]]=[[:blank:]]0"
```
The above command should yield the following output:
```
bcastping = 0
```</t>
  </si>
  <si>
    <t>Bcastping is disabled</t>
  </si>
  <si>
    <t>Bcastping is not disabled</t>
  </si>
  <si>
    <t>4.5.2</t>
  </si>
  <si>
    <t>The `bcastping` parameter will be set to `0`. This means that the system will not respond to ICMP packets sent to the broadcast address. By default, when this is enabled the system is susceptible to smurf attacks, where a hacker utilizes this tool to send a small number of ICMP echo packets. These packets can generate huge numbers of ICMP echo replies and seriously affect the performance of the targeted host and network. This parameter will be disabled to ensure protection from this type of attack.</t>
  </si>
  <si>
    <t>In `/etc/tunables/nextboot`, add the `bcastping` entry:
```
no -p -o bcastping=0
```
This makes the change permanent by adding the entry into `/etc/tunables/nextboot`</t>
  </si>
  <si>
    <t>Ensure bcastping is disabled.
One method to achieve the recommended state is to execute the following method(s):
In `/etc/tunables/nextboot`, add the `bcastping` entry:
```
no -p -o bcastping=0
```
This makes the change permanent by adding the entry into `/etc/tunables/nextboot`</t>
  </si>
  <si>
    <t>To close this finding, please provide a screenshot or evidence showing that the 'Bcastping is disabled' with the agency's CAP.</t>
  </si>
  <si>
    <t>AIX7-107</t>
  </si>
  <si>
    <t>Ensure clean_partial_conns is enabled</t>
  </si>
  <si>
    <t>The `clean_partial_conns` parameter determines whether or not the system is open to SYN attacks. This parameter, when enabled, clears down connections in the SYN RECEIVED state after a set period of time. This attempts to stop DoS attacks when a hacker may flood a system with SYN flag set packets.</t>
  </si>
  <si>
    <t>From the command prompt, execute the following command:
```
no -a |grep "clean_partial_conns[[:blank:]]=[[:blank:]]1"
```
The above command should yield the following output:
```
clean_partial_conns = 1
```</t>
  </si>
  <si>
    <t>Clean_partial_conns is enabled</t>
  </si>
  <si>
    <t>Clean_partial_conns is not enabled</t>
  </si>
  <si>
    <t>4.5.3</t>
  </si>
  <si>
    <t>The `clean_partial_conns` parameter will be set to `1`, to clear down pending SYN received connections after a set period of time.</t>
  </si>
  <si>
    <t>In `/etc/tunables/nextboot`, add the `clean_partial_conns` entry:
```
no -p -o clean_partial_conns=1
```
This makes the change permanent by adding the entry into `/etc/tunables/nextboot`</t>
  </si>
  <si>
    <t>Ensure clean_partial_conns is enabled.
One method to achieve the recommended state is to execute the following method(s):
In `/etc/tunables/nextboot`, add the `clean_partial_conns` entry:
```
no -p -o clean_partial_conns=1
```
This makes the change permanent by adding the entry into `/etc/tunables/nextboot`</t>
  </si>
  <si>
    <t>To close this finding, please provide a screenshot or evidence showing that the 'Clean_partial_conns is enabled' with the agency's CAP.</t>
  </si>
  <si>
    <t>AIX7-108</t>
  </si>
  <si>
    <t>Ensure directed_broadcast is disabled</t>
  </si>
  <si>
    <t>The `directed_broadcast` parameter determines whether or not the system allows a directed broadcast to a network gateway.</t>
  </si>
  <si>
    <t>From the command prompt, execute the following command:
```
no -a |grep "directed_broadcast[[:blank:]]=[[:blank:]]0"
```
The above command should yield the following output:
```
directed_broadcast = 0
```</t>
  </si>
  <si>
    <t>Directed_broadcast is disabled</t>
  </si>
  <si>
    <t>Directed_broadcast is not disabled</t>
  </si>
  <si>
    <t>4.5.4</t>
  </si>
  <si>
    <t>The `directed_broadcast` parameter will be set to `0`, to prevent directed broadcasts being sent network gateways. This would prevent a redirected packet from reaching a remote network.</t>
  </si>
  <si>
    <t>In `/etc/tunables/nextboot`, add the `directed_broadcast` entry:
```
no -p -o directed_broadcast=0
```
This makes the change permanent by adding the entry into `/etc/tunables/nextboot`</t>
  </si>
  <si>
    <t>Ensure directed_broadcast is disabled.
One method to achieve the recommended state is to execute the following method(s):
In `/etc/tunables/nextboot`, add the `directed_broadcast` entry:
```
no -p -o directed_broadcast=0
```
This makes the change permanent by adding the entry into `/etc/tunables/nextboot`</t>
  </si>
  <si>
    <t>To close this finding, please provide a screenshot or evidence showing that the 'Directed_broadcast is disabled' with the agency's CAP.</t>
  </si>
  <si>
    <t>AIX7-109</t>
  </si>
  <si>
    <t>Ensure icmpaddressmask is disabled</t>
  </si>
  <si>
    <t>The `icmpaddressmask` parameter determines whether the system responds to an ICMP address mask ping.</t>
  </si>
  <si>
    <t>From the command prompt, execute the following command:
```
no -a |grep "icmpaddressmask[[:blank:]]=[[:blank:]]0"
```
The above command should yield the following output:
```
icmpaddressmask = 0
```</t>
  </si>
  <si>
    <t>Icmpaddressmask is disabled</t>
  </si>
  <si>
    <t>Icmpaddressmask is not disabled</t>
  </si>
  <si>
    <t>4.5.5</t>
  </si>
  <si>
    <t>The `icmpaddressmask` parameter will be set to `0`, This means that the system will not respond to ICMP address mask request pings. By default, when this is enabled the system is susceptible to source routing attacks. This is typically a feature performed by a device such as a network router and should not be enabled within the operating system.</t>
  </si>
  <si>
    <t>In `/etc/tunables/nextboot`, add the `icmpaddressmask` entry:
```
no -p -o icmpaddressmask=0
```
This makes the change permanent by adding the entry into `/etc/tunables/nextboot`</t>
  </si>
  <si>
    <t>Ensure icmpaddressmask is disabled.
One method to achieve the recommended state is to execute the following method(s):
In `/etc/tunables/nextboot`, add the `icmpaddressmask` entry:
```
no -p -o icmpaddressmask=0
```
This makes the change permanent by adding the entry into `/etc/tunables/nextboot`</t>
  </si>
  <si>
    <t>To close this finding, please provide a screenshot or evidence showing that the 'Icmpaddressmask is disabled' with the agency's CAP.</t>
  </si>
  <si>
    <t>AIX7-110</t>
  </si>
  <si>
    <t>Ensure ipforwarding is disabled</t>
  </si>
  <si>
    <t>The `ipforwarding` parameter determines whether or not the system forwards TCP/IP packets.</t>
  </si>
  <si>
    <t>From the command prompt, execute the following command:
```
no -a |grep "ipforwarding[[:blank:]]=[[:blank:]]0"
```
The above command should yield the following output:
```
ipforwarding = 0
```</t>
  </si>
  <si>
    <t>Ipforwarding is disabled</t>
  </si>
  <si>
    <t>Ipforwarding is not disabled</t>
  </si>
  <si>
    <t>4.5.6</t>
  </si>
  <si>
    <t>The `ipforwarding` parameter will be set to `0`, to ensure that redirected packets do not reach remote networks. This should only be enabled if the system is performing the function of an IP router. This is typically handled by a dedicated network device.</t>
  </si>
  <si>
    <t>In `/etc/tunables/nextboot`, add the `ipforwarding` entry:
```
no -p -o ipforwarding=0
```
This makes the change permanent by adding the entry into `/etc/tunables/nextboot`</t>
  </si>
  <si>
    <t>Ensure ipforwarding is disabled.
One method to achieve the recommended state is to execute the following method(s):
In `/etc/tunables/nextboot`, add the `ipforwarding` entry:
```
no -p -o ipforwarding=0
```
This makes the change permanent by adding the entry into `/etc/tunables/nextboot`</t>
  </si>
  <si>
    <t>To close this finding, please provide a screenshot or evidence showing that the 'Ipforwarding is disabled' with the agency's CAP.</t>
  </si>
  <si>
    <t>AIX7-111</t>
  </si>
  <si>
    <t>Ensure ip6forwarding is disabled</t>
  </si>
  <si>
    <t>The `ip6forwarding` parameter determines whether or not the system forwards IPv6 TCP/IP packets.</t>
  </si>
  <si>
    <t>From the command prompt, execute the following command:
```
no -a |grep "ip6forwarding[[:blank:]]=[[:blank:]]0"
```
The above command should yield the following output:
```
ip6forwarding = 0
```</t>
  </si>
  <si>
    <t>Ip6forwarding is disabled</t>
  </si>
  <si>
    <t>Ip6forwarding is not disabled</t>
  </si>
  <si>
    <t>4.5.7</t>
  </si>
  <si>
    <t>The `ip6forwarding` parameter will be set to `0`, to ensure that redirected packets do not reach remote networks. This should only be enabled if the system is performing the function of an IP router. This is typically handled by a dedicated network device.</t>
  </si>
  <si>
    <t>In `/etc/tunables/nextboot`, add the `ip6forwarding` entry:
```
no -p -o ip6forwarding=0
```
This makes the change permanent by adding the entry into `/etc/tunables/nextboot`</t>
  </si>
  <si>
    <t>Ensure ip6forwarding is disabled.
One method to achieve the recommended state is to execute the following method(s):
In `/etc/tunables/nextboot`, add the `ip6forwarding` entry:
```
no -p -o ip6forwarding=0
```
This makes the change permanent by adding the entry into `/etc/tunables/nextboot`</t>
  </si>
  <si>
    <t>To close this finding, please provide a screenshot or evidence showing that the 'Ip6forwarding is disabled' with the agency's CAP.</t>
  </si>
  <si>
    <t>AIX7-112</t>
  </si>
  <si>
    <t>Ensure ipignoreredirects is enabled</t>
  </si>
  <si>
    <t>The `ipignoreredirects` parameter determines whether or not the system will process IP redirects.</t>
  </si>
  <si>
    <t>From the command prompt, execute the following command:
```
no -a |grep "ipignoreredirects[[:blank:]]=[[:blank:]]1"
```
The above command should yield the following output:
```
ipignoreredirects = 1
```</t>
  </si>
  <si>
    <t>Ipignoreredirects is enabled</t>
  </si>
  <si>
    <t>Ipignoreredirects is not enabled</t>
  </si>
  <si>
    <t>4.5.8</t>
  </si>
  <si>
    <t>The `ipignoreredirects` will be set to `1`, to prevent IP re-directs being processed by the system.</t>
  </si>
  <si>
    <t>In `/etc/tunables/nextboot`, add the `ipignoreredirects` entry:
```
no -p -o ipignoreredirects=1
```
This makes the change permanent by adding the entry into `/etc/tunables/nextboot`</t>
  </si>
  <si>
    <t>Ensure ipignoreredirects is enabled.
One method to achieve the recommended state is to execute the following method(s):
In `/etc/tunables/nextboot`, add the `ipignoreredirects` entry:
```
no -p -o ipignoreredirects=1
```
This makes the change permanent by adding the entry into `/etc/tunables/nextboot`</t>
  </si>
  <si>
    <t>To close this finding, please provide a screenshot or evidence showing that the 'Ipignoreredirects is enabled' with the agency's CAP.</t>
  </si>
  <si>
    <t>AIX7-113</t>
  </si>
  <si>
    <t>Ensure ipsendredirects is disabled</t>
  </si>
  <si>
    <t>The `ipsendredirects` parameter determines whether or not the system forwards re-directed TCP/IP packets.</t>
  </si>
  <si>
    <t>From the command prompt, execute the following command:
```
no -a |grep "ipsendredirects[[:blank:]]=[[:blank:]]0"
```
The above command should yield the following output:
```
ipsendredirects = 0
```</t>
  </si>
  <si>
    <t>Ipsendredirects is disabled</t>
  </si>
  <si>
    <t>Ipsendredirects is not disabled</t>
  </si>
  <si>
    <t>4.5.9</t>
  </si>
  <si>
    <t>The `ipsendredirects` parameter will be set to `0`, to ensure that redirected packets do not reach remote networks.</t>
  </si>
  <si>
    <t>In `/etc/tunables/nextboot`, add the `ipsendredirects` entry:
```
no -p -o ipsendredirects=0
```
This makes the change permanent by adding the entry into`/etc/tunables/nextboot`</t>
  </si>
  <si>
    <t>Ensure ipsendredirects is disabled.
One method to achieve the recommended state is to execute the following method(s):
In `/etc/tunables/nextboot`, add the `ipsendredirects` entry:
```
no -p -o ipsendredirects=0
```
This makes the change permanent by adding the entry into`/etc/tunables/nextboot`</t>
  </si>
  <si>
    <t>To close this finding, please provide a screenshot or evidence showing that the 'Ipsendredirects is disabled' with the agency's CAP.</t>
  </si>
  <si>
    <t>AIX7-114</t>
  </si>
  <si>
    <t>Ensure ipsrcrouteforward is disabled</t>
  </si>
  <si>
    <t>The `ipsrcrouteforward` parameter determines whether or not the system forwards IPV4 source-routed packets.</t>
  </si>
  <si>
    <t>From the command prompt, execute the following command:
```
no -a |grep "ipsrcrouteforward[[:blank:]]=[[:blank:]]0"
```
The above command should yield the following output:
```
ipsrcrouteforward = 0
```</t>
  </si>
  <si>
    <t>Ipsrcrouteforward is disabled</t>
  </si>
  <si>
    <t>Ipsrcrouteforward is not disabled</t>
  </si>
  <si>
    <t>4.5.10</t>
  </si>
  <si>
    <t>The `ipsrcrouteforward` will be set to `0`, to prevent source-routed packets being forwarded by the system. This would prevent a hacker from using source-routed packets to bridge an external facing server to an internal LAN, possibly even through a firewall.</t>
  </si>
  <si>
    <t>In `/etc/tunables/nextboot`, add the `ipsrcrouteforward` entry:
```
no -p -o ipsrcrouteforward=0
```
This makes the change permanent by adding the entry into `/etc/tunables/nextboot`</t>
  </si>
  <si>
    <t>Ensure ipsrcrouteforward is disabled.
One method to achieve the recommended state is to execute the following method(s):
In `/etc/tunables/nextboot`, add the `ipsrcrouteforward` entry:
```
no -p -o ipsrcrouteforward=0
```
This makes the change permanent by adding the entry into `/etc/tunables/nextboot`</t>
  </si>
  <si>
    <t>To close this finding, please provide a screenshot or evidence showing that the 'Ipsrcrouteforward is disabled' with the agency's CAP.</t>
  </si>
  <si>
    <t>AIX7-115</t>
  </si>
  <si>
    <t>Ensure ipsrcrouterecv is disabled</t>
  </si>
  <si>
    <t>The `ipsrcrouterecv` parameter determines whether the system accepts source routed packets.</t>
  </si>
  <si>
    <t>From the command prompt, execute the following command:
```
no -a |grep "ipsrcrouterecv[[:blank:]]=[[:blank:]]0"
```
The above command should yield the following output:
```
ipsrcrouterecv = 0
```</t>
  </si>
  <si>
    <t>Ipsrcrouterecv is disabled</t>
  </si>
  <si>
    <t>Ipsrcrouterecv is not disabled</t>
  </si>
  <si>
    <t>4.5.11</t>
  </si>
  <si>
    <t>The `ipsrcrouterecv` parameter will be set to `0`, This means that the system will not accept source routed packets. By default, when this is enabled the system is susceptible to source routing attacks.</t>
  </si>
  <si>
    <t>In `/etc/tunables/nextboot`, add the `ipsrcrouterecv` entry:
```
no -p -o ipsrcrouterecv=0
```
This makes the change permanent by adding the entry into `/etc/tunables/nextboot`</t>
  </si>
  <si>
    <t>Ensure ipsrcrouterecv is disabled.
One method to achieve the recommended state is to execute the following method(s):
In `/etc/tunables/nextboot`, add the `ipsrcrouterecv` entry:
```
no -p -o ipsrcrouterecv=0
```
This makes the change permanent by adding the entry into `/etc/tunables/nextboot`</t>
  </si>
  <si>
    <t>To close this finding, please provide a screenshot or evidence showing that the 'Ipsrcrouterecv is disabled' with the agency's CAP.</t>
  </si>
  <si>
    <t>AIX7-116</t>
  </si>
  <si>
    <t>Ensure ipsrcroutesend is disabled</t>
  </si>
  <si>
    <t>The `ipsrcroutesend` parameter determines whether or not the system can send source-routed packets.</t>
  </si>
  <si>
    <t>From the command prompt, execute the following command:
```
no -a |grep "ipsrcroutesend[[:blank:]]=[[:blank:]]0"
```
The above command should yield the following output:
```
ipsrcroutesend = 0
```</t>
  </si>
  <si>
    <t>Ipsrcroutesend is disabled</t>
  </si>
  <si>
    <t>Ipsrcroutesend is not disabled</t>
  </si>
  <si>
    <t>4.5.12</t>
  </si>
  <si>
    <t>The `ipsrcroutesend` parameter will be set to `0`, to ensure that any local applications cannot send source routed packets.</t>
  </si>
  <si>
    <t>In `/etc/tunables/nextboot`, add the `ipsrcroutesend` entry:
```
no -p -o ipsrcroutesend=0
```
This makes the change permanent by adding the entry into `/etc/tunables/nextboot`</t>
  </si>
  <si>
    <t>Ensure ipsrcroutesend is disabled.
One method to achieve the recommended state is to execute the following method(s):
In `/etc/tunables/nextboot`, add the `ipsrcroutesend` entry:
```
no -p -o ipsrcroutesend=0
```
This makes the change permanent by adding the entry into `/etc/tunables/nextboot`</t>
  </si>
  <si>
    <t>To close this finding, please provide a screenshot or evidence showing that the 'Ipsrcroutesend is disabled' with the agency's CAP.</t>
  </si>
  <si>
    <t>AIX7-117</t>
  </si>
  <si>
    <t>Ensure ip6srcrouteforward is disabled</t>
  </si>
  <si>
    <t>The `ip6srcrouteforward` parameter determines whether or not the system forwards IPV6 source-routed packets.</t>
  </si>
  <si>
    <t>From the command prompt, execute the following command:
```
no -a |grep "ip6srcrouteforward[[:blank:]]=[[:blank:]]0"
```
The above command should yield the following output:
```
ip6srcrouteforward = 0
```</t>
  </si>
  <si>
    <t>Ip6srcrouteforward is disabled</t>
  </si>
  <si>
    <t>Ip6srcrouteforward is not disabled</t>
  </si>
  <si>
    <t>4.5.13</t>
  </si>
  <si>
    <t>The `ip6srcrouteforward` parameter will be set to `0`, to prevent source-routed packets being forwarded by the system. This would prevent a hacker from using source-routed packets to bridge an external facing server to an internal LAN, possibly even through a firewall.</t>
  </si>
  <si>
    <t>In `/etc/tunables/nextboot`, add the `ip6srcrouteforward` entry:
```
no -p -o ip6srcrouteforward=0
```
This makes the change permanent by adding the entry into `/etc/tunables/nextboot`</t>
  </si>
  <si>
    <t>Ensure ip6srcrouteforward is disabled.
One method to achieve the recommended state is to execute the following method(s):
In `/etc/tunables/nextboot`, add the `ip6srcrouteforward` entry:
```
no -p -o ip6srcrouteforward=0
```
This makes the change permanent by adding the entry into `/etc/tunables/nextboot`</t>
  </si>
  <si>
    <t>To close this finding, please provide a screenshot or evidence showing that the 'Ip6srcrouteforward is disabled' with the agency's CAP.</t>
  </si>
  <si>
    <t>AIX7-118</t>
  </si>
  <si>
    <t>Ensure nfs_use_reserved_ports is enabled</t>
  </si>
  <si>
    <t>The `portcheck` and `nfs_use_reserved_ports` parameters force the NFS server process on the local system to ignore NFS client requests that do not originate from the privileged ports range (ports less than 1024).</t>
  </si>
  <si>
    <t>From the command prompt, execute the following commands:
```
nfso -a |egrep "(portcheck|nfs_use_reserved_ports)[[:blank:]]=[[::blank::]]1"
```
The above commands should yield the following output:
```
portcheck = 1
nfs_use_reserved_ports = 1
```</t>
  </si>
  <si>
    <t>Nfs_use_reserved_ports is enabled</t>
  </si>
  <si>
    <t>Nfs_use_reserved_ports is not enabled</t>
  </si>
  <si>
    <t>4.5.14</t>
  </si>
  <si>
    <t>The `portcheck` and `nfs_use_reserved_ports` parameters will both be set to `1`. This value means that NFS client requests that do not originate from the privileged ports range (ports less than 1024) will be ignored by the local system.</t>
  </si>
  <si>
    <t>In `/etc/tunables/nextboot`, add the `portcheck` and `nfs_use_reserved_ports` entries:
```
nfso -p -o portcheck=1
nfso -p -o nfs_use_reserved_ports=1
```
This makes the change permanent by adding the entry into `/etc/tunables/nextboot`</t>
  </si>
  <si>
    <t>Ensure nfs_use_reserved_ports is enabled.
One method to achieve the recommended state is to execute the following method(s):
In `/etc/tunables/nextboot`, add the `portcheck` and `nfs_use_reserved_ports` entries:
```
nfso -p -o portcheck=1
nfso -p -o nfs_use_reserved_ports=1
```
This makes the change permanent by adding the entry into `/etc/tunables/nextboot`</t>
  </si>
  <si>
    <t>To close this finding, please provide a screenshot or evidence showing that the 'Nfs_use_reserved_ports is enabled' with the agency's CAP.</t>
  </si>
  <si>
    <t>AIX7-119</t>
  </si>
  <si>
    <t>Ensure nonlocsrcroute is disabled</t>
  </si>
  <si>
    <t>The `nonlocsrcroute` parameter determines whether the system allows source routed packets to be addressed to hosts outside of the LAN.</t>
  </si>
  <si>
    <t>From the command prompt, execute the following command:
```
no -a |grep "nonlocsrcroute[[:blank:]]=[[:blank:]]0"
```
The above command should yield the following output:
```
nonlocsrcroute = 0
```</t>
  </si>
  <si>
    <t>Nonlocsrcroute is disabled</t>
  </si>
  <si>
    <t>Nonlocsrcroute is not disabled</t>
  </si>
  <si>
    <t>4.5.15</t>
  </si>
  <si>
    <t>The `nonlocsrcroute` parameter will be set to `0`. This means that the system will not allow source routed packets to be addressed to hosts outside of the LAN. By default, when this is enabled the system is susceptible to source routing attacks.</t>
  </si>
  <si>
    <t>In `/etc/tunables/nextboot`, add the `nonlocsrcroute` entry:
```
no -p -o nonlocsrcroute=0
```
This makes the change permanent by adding the entry into `/etc/tunables/nextboot`</t>
  </si>
  <si>
    <t>Ensure nonlocsrcroute is disabled.
One method to achieve the recommended state is to execute the following method(s):
In `/etc/tunables/nextboot`, add the `nonlocsrcroute` entry:
```
no -p -o nonlocsrcroute=0
```
This makes the change permanent by adding the entry into `/etc/tunables/nextboot`</t>
  </si>
  <si>
    <t>To close this finding, please provide a screenshot or evidence showing that the 'Nonlocsrcroute is disabled' with the agency's CAP.</t>
  </si>
  <si>
    <t>AIX7-120</t>
  </si>
  <si>
    <t>Ensure tcp_pmtu_discover is disabled</t>
  </si>
  <si>
    <t>The `tcp_pmtu_discover` parameter controls whether TCP MTU discovery is enabled.</t>
  </si>
  <si>
    <t>From the command prompt, execute the following command:
```
no -a |grep "tcp_pmtu_discover[[:blank:]]=[[:blank:]]0"
```
The above command should yield the following output:
```
tcp_pmtu_discover = 0
```</t>
  </si>
  <si>
    <t>Tcp_pmtu_discover is disabled</t>
  </si>
  <si>
    <t>Tcp_pmtu_discover is not disabled</t>
  </si>
  <si>
    <t>4.5.16</t>
  </si>
  <si>
    <t>The `tcp_pmtu_discover` parameter will be set to `0`. The idea of MTU discovery is to avoid packet fragmentation between remote networks. This is achieved by discovering the network route and utilizing the smallest MTU size within that path when transmitting packets. When `tcp_pmtu_discover` is enabled, it leaves the system vulnerable to source routing attacks.</t>
  </si>
  <si>
    <t>In `/etc/tunables/nextboot`, add the `tcp_pmtu_discover` entry:
```
no -p -o tcp_pmtu_discover=0
```
This makes the change permanent by adding the entry into `/etc/tunables/nextboot`</t>
  </si>
  <si>
    <t>Ensure tcp_pmtu_discover is disabled.
One method to achieve the recommended state is to execute the following method(s):
In `/etc/tunables/nextboot`, add the `tcp_pmtu_discover` entry:
```
no -p -o tcp_pmtu_discover=0
```
This makes the change permanent by adding the entry into `/etc/tunables/nextboot`</t>
  </si>
  <si>
    <t>To close this finding, please provide a screenshot or evidence showing that the 'Tcp_pmtu_discover is disabled' with the agency's CAP.</t>
  </si>
  <si>
    <t>AIX7-121</t>
  </si>
  <si>
    <t>Ensure tcp_tcpsecure is configured</t>
  </si>
  <si>
    <t>The `tcp_tcpsecure` parameter value determines if the system is protected from three specific TCP vulnerabilities: The values are **OR**ed together. If all three values are to be set the value to set is: 1|2|4 (or 7).
- Fake SYN - This is used to terminate an established connection. A `tcp_tcpsecure` bit-value of 1 protects the system from this vulnerability.
- Fake RST - As above, this is used to terminate an established connection. A `tcp_tcpsecure` bit-value of 2 protects the system from this vulnerability.
- Fake data - A hacker may inject fake data into an established connection. A `tcp_tcpsecure` bit-value of 4 protects the system from this vulnerability.</t>
  </si>
  <si>
    <t>From the command prompt, execute the following command:
```
no -o tcp_tcpsecure
```
The above command should yield the following output:
```
tcp_tcpsecure = 7
```</t>
  </si>
  <si>
    <t>Tcp_tcpsecure is configured</t>
  </si>
  <si>
    <t>Tcp_tcpsecure is not configured</t>
  </si>
  <si>
    <t>4.5.17</t>
  </si>
  <si>
    <t>The `tcp_tcpsecure` parameter should be set to `7`. This means that the system will be protected from TCP connection reset and data integrity attacks.</t>
  </si>
  <si>
    <t>In `/etc/tunables/nextboot`, add the `tcp_tcpsecure` entry:
```
no -p -o tcp_tcpsecure=7
```
This makes the change permanent by adding the entry into `/etc/tunables/nextboot`.</t>
  </si>
  <si>
    <t>Ensure tcp_tcpsecure is configured.
One method to achieve the recommended state is to execute the following method(s):
In `/etc/tunables/nextboot`, add the `tcp_tcpsecure` entry:
```
no -p -o tcp_tcpsecure=7
```
This makes the change permanent by adding the entry into `/etc/tunables/nextboot`.</t>
  </si>
  <si>
    <t>To close this finding, please provide a screenshot or evidence showing that the 'Tcp_tcpsecure is configured' with the agency's CAP.</t>
  </si>
  <si>
    <t>AIX7-122</t>
  </si>
  <si>
    <t>Ensure udp_pmtu_discover is disabled</t>
  </si>
  <si>
    <t>The `udp_pmtu_discover` parameter controls whether MTU discovery is enabled.</t>
  </si>
  <si>
    <t>From the command prompt, execute the following command:
```
no -a |grep "udp_pmtu_discover[[:blank:]]=[[:blank:]]0"
```
The above command should yield the following output:
```
udp_pmtu_discover = 0
```</t>
  </si>
  <si>
    <t>Udp_pmtu_discover is disabled</t>
  </si>
  <si>
    <t>Udp_pmtu_discover is not disabled</t>
  </si>
  <si>
    <t>4.5.18</t>
  </si>
  <si>
    <t>The `udp_pmtu_discover` parameter will be set to `0`. The idea of MTU discovery is to avoid packet fragmentation between remote networks. This is achieved by discovering the network route and utilizing the smallest MTU size within that path when transmitting packets. When `udp_pmtu_discover` is enabled, it leaves the system vulnerable to source routing attacks.</t>
  </si>
  <si>
    <t>In `/etc/tunables/nextboot`, add the `udp_pmtu_discover` entry:
```
no -p -o udp_pmtu_discover=0
```
This makes the change permanent by adding the entry into `/etc/tunables/nextboot`</t>
  </si>
  <si>
    <t>Ensure udp_pmtu_discover is disabled.
One method to achieve the recommended state is to execute the following method(s):
In `/etc/tunables/nextboot`, add the `udp_pmtu_discover` entry:
```
no -p -o udp_pmtu_discover=0
```
This makes the change permanent by adding the entry into `/etc/tunables/nextboot`</t>
  </si>
  <si>
    <t>To close this finding, please provide a screenshot or evidence showing that the 'Udp_pmtu_discover is disabled' with the agency's CAP.</t>
  </si>
  <si>
    <t>AIX7-123</t>
  </si>
  <si>
    <t>SC-7</t>
  </si>
  <si>
    <t>Boundary Protection</t>
  </si>
  <si>
    <t>Ensure that IP Security is available</t>
  </si>
  <si>
    <t>In order to configure IP Security, the kernel extension and devices must first be loaded</t>
  </si>
  <si>
    <t>Execute the following command:
```
lsdev -C -c ipsec
```
It should return
```
 ipsec_v4 Available IP Version 4 Security Extension
 ipsec_v6 Available IP Version 6 Security Extension
```</t>
  </si>
  <si>
    <t>That IP Security is available</t>
  </si>
  <si>
    <t>That IP Security is not available</t>
  </si>
  <si>
    <t>4.6</t>
  </si>
  <si>
    <t>4.6.1</t>
  </si>
  <si>
    <t>IP Security is not enabled out of the box on an AIX install, so must be enabled before further changes can be made</t>
  </si>
  <si>
    <t>Enable IP Security with default Rule Permit and activate IPsec logging to syslog
```
# Create the IPsec devices
mkdev -c ipsec -t 4
mkdev -c ipsec -t 6
# Activate with default rule Permit
mkfilt -v4 -z p
mkfilt -v6 -z p
# Start IPsec filtering
mkfilt -g start
```</t>
  </si>
  <si>
    <t>Ensure that IP Security is available.
One method to achieve the recommended state is to execute the following method(s):
Enable IP Security with default Rule Permit and activate IPsec logging to syslog
```
# Create the IPsec devices
mkdev -c ipsec -t 4
mkdev -c ipsec -t 6
# Activate with default rule Permit
mkfilt -v4 -z p
mkfilt -v6 -z p
# Start IPsec filtering
mkfilt -g start
```</t>
  </si>
  <si>
    <t>To close this finding, please provide a screenshot or evidence showing that the 'That IP Security is available' with the agency's CAP.</t>
  </si>
  <si>
    <t>AIX7-124</t>
  </si>
  <si>
    <t>Ensure loopback traffic is blocked on external interfaces</t>
  </si>
  <si>
    <t>The loopback interface will accept traffic unconditionally. Configure all other interfaces to deny traffic to the loopback network.</t>
  </si>
  <si>
    <t>Run the following commands to verify that the loopback traffic is denied on all interfaces:
```
lsfilt -v 4 -O | grep 127.0.0.0
lsfilt -v 6 -O | grep ::1
```</t>
  </si>
  <si>
    <t>Loopback traffic is blocked on external interfaces</t>
  </si>
  <si>
    <t>Loopback traffic is not blocked on external interfaces</t>
  </si>
  <si>
    <t>HSC36</t>
  </si>
  <si>
    <t>System is configured to accept unwanted network connections</t>
  </si>
  <si>
    <t>4.6.2</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</si>
  <si>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</si>
  <si>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
genfilt -v 4 -a D -s 127.0.0.0 -m 255.0.0.0 -l Y -i all
genfilt -v 6 -a D -s ::1 -m 128 -l Y -i all
```</t>
  </si>
  <si>
    <t>Ensure loopback traffic is blocked on external interfaces.
One method to achieve the recommended state is to execute the following method(s):
```
genfilt -v 4 -a D -s 127.0.0.0 -m 255.0.0.0 -l Y -i all
genfilt -v 6 -a D -s ::1 -m 128 -l Y -i all
```</t>
  </si>
  <si>
    <t>To close this finding, please provide a screenshot or evidence showing that the 'Loopback traffic is blocked on external interfaces' with the agency's CAP.</t>
  </si>
  <si>
    <t>AIX7-125</t>
  </si>
  <si>
    <t>Ensure that IPsec filters are active</t>
  </si>
  <si>
    <t>Rules added to the filter list are not enabled automatically. Filters need to be activated and/or updated after changes to the ODM filter database.</t>
  </si>
  <si>
    <t>Execute both commands. There should not be any output.
```
lsfilt -v4 -O -a | grep -q inactive &amp;&amp; print IPv4 ipsec filtering inactive
lsfilt -v6 -O -a | grep -q inactive &amp;&amp; print IPv6 ipsec filtering inactive
```</t>
  </si>
  <si>
    <t>That IPsec filters are active</t>
  </si>
  <si>
    <t>That IPsec filters are not active</t>
  </si>
  <si>
    <t>4.6.3</t>
  </si>
  <si>
    <t>The filters must be active in order for IP Security to protect the system.</t>
  </si>
  <si>
    <t>```
mkfilt -u
mkfilt ‑g start
```</t>
  </si>
  <si>
    <t>Ensure that IPsec filters are active.
One method to achieve the recommended state is to execute the following method(s):
```
mkfilt -u
mkfilt ‑g start
```</t>
  </si>
  <si>
    <t>To close this finding, please provide a screenshot or evidence showing that the 'That IPsec filters are active' with the agency's CAP.</t>
  </si>
  <si>
    <t>AIX7-126</t>
  </si>
  <si>
    <t>Ensure CDE is not installed</t>
  </si>
  <si>
    <t>The recommendation is to de-install CDE aka X11.Dt from the system, assuming that it is not required and is already installed.</t>
  </si>
  <si>
    <t>Validate the de-installation of the software:
```
lslpp -L |grep -i X11.Dt
```
The above command should yield no output.</t>
  </si>
  <si>
    <t>CDE is not installed</t>
  </si>
  <si>
    <t>CDE is installed</t>
  </si>
  <si>
    <t>4.7.1</t>
  </si>
  <si>
    <t>4.7.1.1</t>
  </si>
  <si>
    <t>CDE has a history of security problems and should be disabled.
NOTE: If CDE is required, it is vital to patch the software and consider TCP Wrappers to further enhance security.</t>
  </si>
  <si>
    <t>Identity if **CDE** is already installed:
```
lslpp -L |grep -i X11.Dt
```
If there are CDE filesets installed - de-install them if CDE is not required. For each fileset preview the de-installation:
```
installp -up &lt;fileset name&gt;
```
Review the fileset removal preview output, paying particular attention to the other pre-requisites that will also be removed. Typically only `X11.Dt` filesets should be de-installed as pre-requisites. Once reviewed, de-install the fileset and pre-requisites:
```
installp -ug &lt;fileset name&gt;
```
NOTE: Repeat until all CDE related filesets are de-installed</t>
  </si>
  <si>
    <t>Ensure CDE is not installed.
One method to achieve the recommended state is to execute the following method(s):
Identity if **CDE** is already installed:
```
lslpp -L |grep -i X11.Dt
```
If there are CDE filesets installed - de-install them if CDE is not required. For each fileset preview the de-installation:
```
installp -up &lt;fileset name&gt;
```
Review the fileset removal preview output, paying particular attention to the other pre-requisites that will also be removed. Typically only `X11.Dt` filesets should be de-installed as pre-requisites. Once reviewed, de-install the fileset and pre-requisites:
```
installp -ug &lt;fileset name&gt;
```
NOTE: Repeat until all CDE related filesets are de-installed</t>
  </si>
  <si>
    <t>To close this finding, please provide a screenshot or evidence showing that the 'CDE is not installed' with the agency's CAP.</t>
  </si>
  <si>
    <t>AIX7-127</t>
  </si>
  <si>
    <t>Ensure the cmsd service is not available</t>
  </si>
  <si>
    <t>This entry starts the `cmsd` service when required. This is a calendar and appointment service.</t>
  </si>
  <si>
    <t>From the command prompt, execute the following command:
```
lssrc -s inetd -l | grep cms | wc -l
```
The above command should yield the following output:
```
0
```</t>
  </si>
  <si>
    <t>The cmsd service is not available</t>
  </si>
  <si>
    <t>The cmsd service is available</t>
  </si>
  <si>
    <t>4.7.1.2</t>
  </si>
  <si>
    <t>The `cmsd` service is utilized by CDE to provide calendar functionality. If CDE is not required, this service should be disabled.</t>
  </si>
  <si>
    <t>In `/etc/inetd.conf`, comment out the `cmsd` entry:
```
chsubserver -r inetd -C /etc/inetd.conf -d -v 'cmsd' -p 'tcsunrpc_udp'
refresh -s inetd
```</t>
  </si>
  <si>
    <t>Ensure the cmsd service is not available.
One method to achieve the recommended state is to execute the following method(s):
In `/etc/inetd.conf`, comment out the `cmsd` entry:
```
chsubserver -r inetd -C /etc/inetd.conf -d -v 'cmsd' -p 'tcsunrpc_udp'
refresh -s inetd
```</t>
  </si>
  <si>
    <t>To close this finding, please provide a screenshot or evidence showing that the 'The cmsd service is not available' with the agency's CAP.</t>
  </si>
  <si>
    <t>AIX7-128</t>
  </si>
  <si>
    <t>Ensure dtlogin service is not available</t>
  </si>
  <si>
    <t>Do not start CDE automatically on system boot.</t>
  </si>
  <si>
    <t>Validate that CDE start-up is disabled
```
lsitab dt
```
The above command should yield no output.</t>
  </si>
  <si>
    <t>Dtlogin service is not available</t>
  </si>
  <si>
    <t>Dtlogin service is available</t>
  </si>
  <si>
    <t>4.7.1.3</t>
  </si>
  <si>
    <t>The implementation of the customized aixpert XML file disables CDE if there is not a graphical console attached to the system. If there is a graphical console or the XML file has not been executed, consider disabling CDE anyway.</t>
  </si>
  <si>
    <t>Disable CDE start up:
```
/usr/dt/bin/dtconfig -d
```
NOTE: If CDE is not installed the command will not be found</t>
  </si>
  <si>
    <t>Ensure dtlogin service is not available.
One method to achieve the recommended state is to execute the following method(s):
Disable CDE start up:
```
/usr/dt/bin/dtconfig -d
```
NOTE: If CDE is not installed the command will not be found</t>
  </si>
  <si>
    <t>To close this finding, please provide a screenshot or evidence showing that the 'Dtlogin service is not available' with the agency's CAP.</t>
  </si>
  <si>
    <t>AIX7-129</t>
  </si>
  <si>
    <t>Ensure dtspc is not available</t>
  </si>
  <si>
    <t>This entry starts the `dtspc` service when required. This service is used in response to a CDE client request.</t>
  </si>
  <si>
    <t>From the command prompt, execute the following command:
```
grep "^#dtspc[[:blank:]]" /etc/inetd.conf
```
The above command should yield the following output:
```
#dtspc stream tcp nowait root /usr/dt/bin/dtspcd /usr/dt/bin/dtspcd
```</t>
  </si>
  <si>
    <t>Dtspc is not available</t>
  </si>
  <si>
    <t>Dtspc is available</t>
  </si>
  <si>
    <t>4.7.1.4</t>
  </si>
  <si>
    <t>The `dtspc` service deals with the CDE interface of the X11 daemon. It is started automatically by the `inetd` daemon in response to a CDE client requesting a process to be started on the daemon's host. This makes it vulnerable to buffer overflow attacks, which may allow an attacker to gain root privileges on a host. This service must be disabled unless it is absolutely required.</t>
  </si>
  <si>
    <t>In `/etc/inetd.conf`, comment out the `dtspc` entry:
```
chsubserver -r inetd -C /etc/inetd.conf -d -v 'dtspc' -p 'tcp'
```</t>
  </si>
  <si>
    <t>Ensure dtspc is not available.
One method to achieve the recommended state is to execute the following method(s):
In `/etc/inetd.conf`, comment out the `dtspc` entry:
```
chsubserver -r inetd -C /etc/inetd.conf -d -v 'dtspc' -p 'tcp'
```</t>
  </si>
  <si>
    <t>To close this finding, please provide a screenshot or evidence showing that the 'Dtspc is not available' with the agency's CAP.</t>
  </si>
  <si>
    <t>AIX7-130</t>
  </si>
  <si>
    <t>Ensure CDE daemons have sgid and suid mode disabled</t>
  </si>
  <si>
    <t>CDE buffer overflow vulnerabilities may be exploited by a local user to obtain root privilege via `suid`/`sgid` programs owned by `root:bin` or `root:sys`.</t>
  </si>
  <si>
    <t>Validate the permissions of the binaries:
```
ls -l /usr/dt/bin/dtaction | awk '{print $1 " " $3 " " $4 " " $9}'
ls -l /usr/dt/bin/dtappgather | awk '{print $1 " " $3 " " $4 " " $9}'
ls -l /usr/dt/bin/dtprintinfo | awk '{print $1 " " $3 " " $4 " " $9}'
ls -l /usr/dt/bin/dtsession | awk '{print $1 " " $3 " " $4 " " $9}'
```
The above command should yield the following output:
```
-r-xr-xr-x root sys /usr/dt/bin/dtaction
-r-xr-xr-x root bin /usr/dt/bin/dtappgather
-r-xr-xr-x root bin /usr/dt/bin/dtprintinfo
-r-xr-xr-x root bin /usr/dt/bin/dtsession
```</t>
  </si>
  <si>
    <t>CDE daemons have sgid and suid mode disabled</t>
  </si>
  <si>
    <t>CDE daemons do not have sgid and suid mode disabled</t>
  </si>
  <si>
    <t>4.7.1.5</t>
  </si>
  <si>
    <t>CDE has been associated with major security risks, most of which are buffer overflow vulnerabilities. These vulnerabilities may be exploited by a local user to obtain root privilege via `suid`/`sgid` programs owned by `root:bin` or `root:sys`. It is recommended that the CDE binaries have the `suid`/`sgid` removed.</t>
  </si>
  <si>
    <t>Remove the `suid`/`sgid` from the following CDE binaries:
```
chmod ug-s /usr/dt/bin/dtaction
chmod ug-s /usr/dt/bin/dtappgather
chmod ug-s /usr/dt/bin/dtprintinfo
chmod ug-s /usr/dt/bin/dtsession
```</t>
  </si>
  <si>
    <t>Ensure CDE daemons have sgid and suid mode disabled.
One method to achieve the recommended state is to execute the following method(s):
Remove the `suid`/`sgid` from the following CDE binaries:
```
chmod ug-s /usr/dt/bin/dtaction
chmod ug-s /usr/dt/bin/dtappgather
chmod ug-s /usr/dt/bin/dtprintinfo
chmod ug-s /usr/dt/bin/dtsession
```</t>
  </si>
  <si>
    <t>To close this finding, please provide a screenshot or evidence showing that the 'CDE daemons have sgid and suid mode disabled' with the agency's CAP.</t>
  </si>
  <si>
    <t>AIX7-131</t>
  </si>
  <si>
    <t>Ensure CDE remote GUI login is disabled</t>
  </si>
  <si>
    <t>The XDMCP service allows remote systems to start local X login sessions.</t>
  </si>
  <si>
    <t>Validate the change to `/etc/dt/config/Xconfig`:
```
grep "^Dtlogin.requestPort:[[::space::]]" /etc/dt/config/Xconfig
```
The command above should yield the following output:
```
Dtlogin.requestPort: 0
```</t>
  </si>
  <si>
    <t>CDE remote GUI login is disabled</t>
  </si>
  <si>
    <t>CDE remote GUI login is not disabled</t>
  </si>
  <si>
    <t>4.7.1.6</t>
  </si>
  <si>
    <t>The XDMCP service should be disabled unless there is a requirement to allow remote X servers to start login sessions. If the ability to host remote X servers is not required, disable the service.</t>
  </si>
  <si>
    <t>Copy `/usr/dt/config/Xconfig` to `/etc/dt/config` if it does not already exist:
```
ls -l /etc/dt/config/Xconfig
```
If the file does not exist, create it:
```
mkdir -p /etc/dt/config
cp /usr/dt/config/Xconfig /etc/dt/config
```
Disable remote X sessions from being started:
```
vi /etc/dt/config/Xconfig
```
Replace:
```
# Dtlogin.requestPort: 0
```
With:
```
Dtlogin.requestPort: 0
```</t>
  </si>
  <si>
    <t>Ensure CDE remote GUI login is disabled.
One method to achieve the recommended state is to execute the following method(s):
Copy `/usr/dt/config/Xconfig` to `/etc/dt/config` if it does not already exist:
```
ls -l /etc/dt/config/Xconfig
```
If the file does not exist, create it:
```
mkdir -p /etc/dt/config
cp /usr/dt/config/Xconfig /etc/dt/config
```
Disable remote X sessions from being started:
```
vi /etc/dt/config/Xconfig
```
Replace:
```
# Dtlogin.requestPort: 0
```
With:
```
Dtlogin.requestPort: 0
```</t>
  </si>
  <si>
    <t>To close this finding, please provide a screenshot or evidence showing that the 'CDE remote GUI login is disabled' with the agency's CAP.</t>
  </si>
  <si>
    <t>AIX7-132</t>
  </si>
  <si>
    <t>AC-11</t>
  </si>
  <si>
    <t>Ensure CDE screensaver lock is enabled</t>
  </si>
  <si>
    <t>The default timeout is 15 minutes of keyboard and mouse inactivity before a password protected screensaver is invoked by the CDE session manager.</t>
  </si>
  <si>
    <t>Validate the changes to the `sys.resources` files:
```
egrep "dtsession\*saverTimeout:|dtsession\*lockTimeout:" /etc/dt/config/*/sys.resources
```
The above command should yield a similar output to the following:
```
/etc/dt/config/en_US/sys.resources:dtsession*saverTimeout: 15
/etc/dt/config/en_US/sys.resources:dtsession*lockTimeout: 15
```</t>
  </si>
  <si>
    <t>CDE screensaver lock is enabled</t>
  </si>
  <si>
    <t>CDE screensaver lock is not enabled</t>
  </si>
  <si>
    <t>Note: IRS Publication 1075 requires systems to initiate a session lock after 15 minutes of inactivity, requiring re-authentication to regain access.</t>
  </si>
  <si>
    <t>HAC2</t>
  </si>
  <si>
    <t>User sessions do not lock after the Publication 1075 required timeframe</t>
  </si>
  <si>
    <t>4.7.1.7</t>
  </si>
  <si>
    <t>To close this finding, please provide a screenshot or evidence showing that the 'CDE screensaver lock is enabled' with the agency's CAP.</t>
  </si>
  <si>
    <t>AIX7-133</t>
  </si>
  <si>
    <t>Ensure CDE login screen hostname is masked</t>
  </si>
  <si>
    <t>The `Dtlogin*greeting.labelString` parameter is the message displayed in the first dialogue box on the CDE login screen. This is where the username is entered.
The `Dtlogin*greeting.persLabelString` is the message displayed in the second dialogue box on the CDE login screen. This is where the password is entered.</t>
  </si>
  <si>
    <t>Validate the changes to the `Xresources` files:
```
egrep "Dtlogin\*greeting.labelString|Dtlogin\*greeting.persLabelString:" /etc/dt/config/*/Xresources
```
The above command should yield a similar output to the following:
```
/usr/dt/config/en_US/Xresources:!! Dtlogin*greeting.labelString: Authorized uses only. All activity may be monitored and reported.
/usr/dt/config/en_US/Xresources:!! Dtlogin*greeting.persLabelString: Authorized uses only. All activity may be monitored and reported.
```</t>
  </si>
  <si>
    <t>CDE login screen hostname is masked</t>
  </si>
  <si>
    <t>CDE login screen hostname is not masked</t>
  </si>
  <si>
    <t>4.7.1.8</t>
  </si>
  <si>
    <t>Potential hackers may gain access to valuable information such as the hostname and the version of the operating system from the default AIX login screen. This information would assist hackers in choosing the exploitation methods to break into the system. For security reasons, change the login screen default messages.</t>
  </si>
  <si>
    <t>Copy the files from `/usr/dt/config/*/Xresources` to `/etc/dt/config/*/Xresources` and add the `Dtlogin*greeting.labelString` and `Dtlogin*greeting.persLabelString` parameters to all copied `Xresources` files:
```
for file in /usr/dt/config/*/Xresources; do
 dir=`dirname $file | sed s/usr/etc/`
 mkdir -p $dir
 if [ ! -f $dir/Xresources ]; then
 cp $file $dir/Xresources
 fi
 WARN="Authorized uses only. All activity may be monitored and reported."
 echo "Dtlogin*greeting.labelString: $WARN" &gt;&gt; $dir/Xresources
 echo "Dtlogin*greeting.persLabelString: $WARN" &gt;&gt; $dir/Xresources
done
```</t>
  </si>
  <si>
    <t>Ensure CDE login screen hostname is masked.
One method to achieve the recommended state is to execute the following method(s):
Copy the files from `/usr/dt/config/*/Xresources` to `/etc/dt/config/*/Xresources` and add the `Dtlogin*greeting.labelString` and `Dtlogin*greeting.persLabelString` parameters to all copied `Xresources` files:
```
for file in /usr/dt/config/*/Xresources; do
 dir=`dirname $file | sed s/usr/etc/`
 mkdir -p $dir
 if [ ! -f $dir/Xresources ]; then
 cp $file $dir/Xresources
 fi
 WARN="Authorized uses only. All activity may be monitored and reported."
 echo "Dtlogin*greeting.labelString: $WARN" &gt;&gt; $dir/Xresources
 echo "Dtlogin*greeting.persLabelString: $WARN" &gt;&gt; $dir/Xresources
done
```</t>
  </si>
  <si>
    <t>To close this finding, please provide a screenshot or evidence showing that the 'CDE login screen hostname is masked' with the agency's CAP.</t>
  </si>
  <si>
    <t>AIX7-134</t>
  </si>
  <si>
    <t>Ensure access to /etc/dt/config/Xconfig is configured</t>
  </si>
  <si>
    <t>The `/etc/dt/config/Xconfig` file is used to customize CDE DT login attributes. Ensure this file is owned by `root:bin` and permissions prevent `group` and `other` from writing to the file.</t>
  </si>
  <si>
    <t>Validate the ownership and permissions:
```
ls -l /etc/dt/config/Xconfig| awk '{print $1 " " $3 " " $4 " " $9}'
```
The above command should yield the following output:
```
-r--r--r-- root bin /etc/dt/config/Xconfig
```</t>
  </si>
  <si>
    <t>Access to /etc/dt/config/Xconfig is configured</t>
  </si>
  <si>
    <t>Access to /etc/dt/config/Xconfig is not configured</t>
  </si>
  <si>
    <t>4.7.1.9</t>
  </si>
  <si>
    <t>The `/etc/dt/config/Xconfig` file can be used to customize CDE DT login attributes. The default file, `/usr/dt/config/Xconfig`, is unconditionally overwritten upon subsequent installation. It is recommended that the appropriate permissions and ownership are applied to secure the file.</t>
  </si>
  <si>
    <t>Check to see if the `/etc/dt/config/Xconfig` exists:
```
ls -l /etc/dt/config/Xconfig
```
Apply the appropriate ownership and permissions to `/etc/dt/config/Xconfig`:
```
chown root:bin /etc/dt/config/Xconfig
chmod go-w /etc/dt/config/Xconfig
```</t>
  </si>
  <si>
    <t>Ensure access to /etc/dt/config/Xconfig is configured.
One method to achieve the recommended state is to execute the following method(s):
Check to see if the `/etc/dt/config/Xconfig` exists:
```
ls -l /etc/dt/config/Xconfig
```
Apply the appropriate ownership and permissions to `/etc/dt/config/Xconfig`:
```
chown root:bin /etc/dt/config/Xconfig
chmod go-w /etc/dt/config/Xconfig
```</t>
  </si>
  <si>
    <t>To close this finding, please provide a screenshot or evidence showing that the 'Access to /etc/dt/config/Xconfig is configured' with the agency's CAP.</t>
  </si>
  <si>
    <t>AIX7-135</t>
  </si>
  <si>
    <t>Ensure the file /etc/dt/config/Xservers is configured</t>
  </si>
  <si>
    <t>The `/etc/dt/config/Xservers` contains entries to start the Xserver on the local display. Ensure this file is owned by `root:bin` and prevents `group` and `other` from writing to it.</t>
  </si>
  <si>
    <t>**- IF -** the file `/etc/dt/config/Xservers` exists, run the following commands:
Run the following command to validate the ownership and permissions:
```
ls -l /etc/dt/config/Xservers | awk '{print $1 " " $3 " " $4 " " $9}'
```
The above command should yield the following output:
```
-rw-r--r-- root bin /etc/dt/config/Xservers
```
Run the following command to verify the absolute path is used:
```
/usr/bin/egrep '^\s*Dtlogin' /etc/dt/config/Xservers
```
Verify the output includes:
```
Dtlogin*servers: /etc/dt/config/Xservers
```</t>
  </si>
  <si>
    <t>The file /etc/dt/config/Xservers is configured</t>
  </si>
  <si>
    <t>The file /etc/dt/config/Xservers is not configured</t>
  </si>
  <si>
    <t>4.7.1.10</t>
  </si>
  <si>
    <t>The `/etc/dt/config/Xservers` contains entries to start the Xserver on the local display. The default file, `/usr/dt/config/Xservers`, is unconditionally overwritten upon subsequent installation. It is recommended that the appropriate permissions and ownership are applied to secure the file.</t>
  </si>
  <si>
    <t>Check to see if the `/etc/dt/config/Xservers` exists:
```
ls -l /etc/dt/config/Xservers
```
If it exists ensure that it is explicitly defined in `/etc/dt/config/Xconfig`:
```
vi /etc/dt/config/Xconfig
```
Replace:
```
Dtlogin*servers: Xservers
```
With:
```
Dtlogin*servers: /etc/dt/config/Xservers
```
Apply the appropriate ownership and permissions to `/etc/dt/config/Xservers`:
```
chown root:bin /etc/dt/config/Xservers
chmod go-w /etc/dt/config/Xservers
```</t>
  </si>
  <si>
    <t>Ensure the file /etc/dt/config/Xservers is configured.
One method to achieve the recommended state is to execute the following method(s):
Check to see if the `/etc/dt/config/Xservers` exists:
```
ls -l /etc/dt/config/Xservers
```
If it exists ensure that it is explicitly defined in `/etc/dt/config/Xconfig`:
```
vi /etc/dt/config/Xconfig
```
Replace:
```
Dtlogin*servers: Xservers
```
With:
```
Dtlogin*servers: /etc/dt/config/Xservers
```
Apply the appropriate ownership and permissions to `/etc/dt/config/Xservers`:
```
chown root:bin /etc/dt/config/Xservers
chmod go-w /etc/dt/config/Xservers
```</t>
  </si>
  <si>
    <t>To close this finding, please provide a screenshot or evidence showing that the 'The file /etc/dt/config/Xservers is configured' with the agency's CAP.</t>
  </si>
  <si>
    <t>AIX7-136</t>
  </si>
  <si>
    <t>Ensure access to Xresources is configured</t>
  </si>
  <si>
    <t>The `/etc/dt/config/*/Xresources` file contains appearance and behavior resources for the `Dtlogin` login screen.</t>
  </si>
  <si>
    <t>Validate the ownership id `root`, group ownership is `sys`, and mode is `0644` or more restrictive:
```
ls -l /etc/dt/config/*/Xresources | awk '{print $1 " " $3 " " $4 " " $9}'
```
The above command should yield a similar output to the following:
```
-rw-r--r-- root sys /etc/dt/config/en_GB/Xresources
-rw-r--r-- root sys /etc/dt/config/en_US/Xresources
```</t>
  </si>
  <si>
    <t>Access to Xresources is configured</t>
  </si>
  <si>
    <t>Access to Xresources is not configured</t>
  </si>
  <si>
    <t>4.7.1.11</t>
  </si>
  <si>
    <t>The `/etc/dt/config/*/Xresources` file defines the customization of the `Dtlogin `screen. The default file, `/usr/dt/config/*/Xresources`, is unconditionally overwritten upon subsequent installation. It is recommended that the appropriate permissions and ownership are applied to secure the file.</t>
  </si>
  <si>
    <t>Set the appropriate permissions and ownership on all `Xresources` files:
```
chown root:sys /etc/dt/config/*/Xresources
chmod u-x,go-wx /etc/dt/config/*/Xresources
```</t>
  </si>
  <si>
    <t>Ensure access to Xresources is configured.
One method to achieve the recommended state is to execute the following method(s):
Set the appropriate permissions and ownership on all `Xresources` files:
```
chown root:sys /etc/dt/config/*/Xresources
chmod u-x,go-wx /etc/dt/config/*/Xresources
```</t>
  </si>
  <si>
    <t>To close this finding, please provide a screenshot or evidence showing that the 'Access to Xresources is configured' with the agency's CAP.</t>
  </si>
  <si>
    <t>AIX7-137</t>
  </si>
  <si>
    <t>Ensure root access to ftpd is disabled</t>
  </si>
  <si>
    <t>This change adds the root user to the `/etc/ftpusers` file, which disables `ftp` for root.</t>
  </si>
  <si>
    <t>From the command prompt, execute the following command:
```
grep "root" /etc/ftpusers
```
The above command should yield the following output:
```
root
```</t>
  </si>
  <si>
    <t>Root access to ftpd is disabled</t>
  </si>
  <si>
    <t>Root access to ftpd is not disabled</t>
  </si>
  <si>
    <t>4.7.2</t>
  </si>
  <si>
    <t>4.7.2.1</t>
  </si>
  <si>
    <t>This change ensures that direct root `ftp` access is disabled. As detailed previously, `ftp` as a service should be disabled. If the service has to be enabled then this change must be implemented to ensure that remote root file transfer access is not enabled.</t>
  </si>
  <si>
    <t>Add root to the `/etc/ftpusers` file:
```
echo "root" &gt;&gt; /etc/ftpusers
```</t>
  </si>
  <si>
    <t>Ensure root access to ftpd is disabled.
One method to achieve the recommended state is to execute the following method(s):
Add root to the `/etc/ftpusers` file:
```
echo "root" &gt;&gt; /etc/ftpusers
```</t>
  </si>
  <si>
    <t>To close this finding, please provide a screenshot or evidence showing that the 'Root access to ftpd is disabled' with the agency's CAP.</t>
  </si>
  <si>
    <t>AIX7-138</t>
  </si>
  <si>
    <t>Ensure ftpd login banner is configured</t>
  </si>
  <si>
    <t>Set an `ftpd` login banner which displays the acceptable usage policy.</t>
  </si>
  <si>
    <t>If `ftpd` is active verify the catalog is installed and the login banner has been updated:
```
if [[ $(grep -c "^ftp[[:blank:]]" /etc/inetd.conf) -gt 0 ]]; then
 lslpp -L "bos.msg.en_US.net.tcp.client" &gt;/dev/null &amp;&amp; print $(dspcat /usr/lib/nls/msg/en_US/ftpd.cat 1 9)
else
 RC=0
fi
```
The above command should yield the following output:
```
"%s Authorized uses only. All activity may be monitored and reported"
```</t>
  </si>
  <si>
    <t>Ftpd login banner is configured</t>
  </si>
  <si>
    <t>Ftpd login banner is not configured</t>
  </si>
  <si>
    <t>HAC14
HAC19</t>
  </si>
  <si>
    <t>Warning banner is insufficient
Warning banner does not exist</t>
  </si>
  <si>
    <t>4.7.2.2</t>
  </si>
  <si>
    <t>The message in `banner.msg` is displayed for FTP logins. Banners display necessary warnings to users trying to gain unauthorized access to the system and are required for legal purposes. The recommendation is to set the banner as:
"Authorized uses only. All activity will be monitored and reported".
The content may be changed to reflect any corporate AUP.</t>
  </si>
  <si>
    <t>Ensure that the `bos.msg.en_US.net.tcp.client `fileset is installed:
```
lslpp -L "bos.msg.en_US.net.tcp.client"
```
**NOTE**: If the fileset is not installed, install it from the AIX media or another software repository. The fileset should reflect the language used on the server.
Once installed set the `ftp` AUP banner:
```
dspcat -g /usr/lib/nls/msg/en_US/ftpd.cat &gt; /tmp/ftpd.tmp
sed "s/\"\%s FTP server (\%s) ready.\"/\"\%s Authorized uses only. All activity may be monitored and reported\"/" /tmp/ftpd.tmp &gt; /tmp/ftpd.msg
gencat /usr/lib/nls/msg/en_US/ftpd.cat /tmp/ftpd.msg
rm /tmp/ftpd.tmp /tmp/ftpd.msg
```</t>
  </si>
  <si>
    <t>Ensure ftpd login banner is configured.
One method to achieve the recommended state is to execute the following method(s):
Ensure that the `bos.msg.en_US.net.tcp.client `fileset is installed:
```
lslpp -L "bos.msg.en_US.net.tcp.client"
```
**NOTE**: If the fileset is not installed, install it from the AIX media or another software repository. The fileset should reflect the language used on the server.
Once installed set the `ftp` AUP banner:
```
dspcat -g /usr/lib/nls/msg/en_US/ftpd.cat &gt; /tmp/ftpd.tmp
sed "s/\"\%s FTP server (\%s) ready.\"/\"\%s Authorized uses only. All activity may be monitored and reported\"/" /tmp/ftpd.tmp &gt; /tmp/ftpd.msg
gencat /usr/lib/nls/msg/en_US/ftpd.cat /tmp/ftpd.msg
rm /tmp/ftpd.tmp /tmp/ftpd.msg
```</t>
  </si>
  <si>
    <t>To close this finding, please provide a screenshot or evidence showing that the 'Ftpd login banner is configured' with the agency's CAP.</t>
  </si>
  <si>
    <t>AIX7-139</t>
  </si>
  <si>
    <t>Ensure ftpd umask is configured</t>
  </si>
  <si>
    <t>The umask of the `ftpd` service should be set to at least 027 in order to prevent the FTP daemon process from creating world-accessable, group-writeable files by default.</t>
  </si>
  <si>
    <t>Validate the umask setting:
```
[[ $(grep -c "^ftp[[:blank:]]" /etc/inetd.conf) -gt 0 ]] &amp;&amp; grep "^ftp[[:blank:]]" /etc/inetd.conf |awk '{print $6, $7, $8, $9, $10}' || RC=0
```
The above command should yield the following output (only if the ftp daemon is not disabled):
```
/usr/sbin/ftpd ftpd -l -u 027
```</t>
  </si>
  <si>
    <t>Ftpd umask is configured</t>
  </si>
  <si>
    <t>Ftpd umask is not configured</t>
  </si>
  <si>
    <t>4.7.2.3</t>
  </si>
  <si>
    <t>The umask of the `ftpd` service should be set to at least 027 in order to prevent the FTP daemon process from creating world-accessable and group-writeable files by default. These files could then be transferred over the network which could result in compromise of the critical information.</t>
  </si>
  <si>
    <t>Set the default umask of the `ftp` daemon:
```
[[ $(grep -c "^ftp[[:blank:]]" /etc/inetd.conf) -gt 0 ]] &amp;&amp; chsubserver -c -v ftp -p tcp "ftpd -l -u 027" &amp;&amp; refresh -s inetd || RC=0
```
NOTE: The umask above restricts write permissions for both group and other. All access for other is removed.</t>
  </si>
  <si>
    <t>Ensure ftpd umask is configured.
One method to achieve the recommended state is to execute the following method(s):
Set the default umask of the `ftp` daemon:
```
[[ $(grep -c "^ftp[[:blank:]]" /etc/inetd.conf) -gt 0 ]] &amp;&amp; chsubserver -c -v ftp -p tcp "ftpd -l -u 027" &amp;&amp; refresh -s inetd || RC=0
```
NOTE: The umask above restricts write permissions for both group and other. All access for other is removed.</t>
  </si>
  <si>
    <t>To close this finding, please provide a screenshot or evidence showing that the 'Ftpd umask is configured' with the agency's CAP.</t>
  </si>
  <si>
    <t>AIX7-140</t>
  </si>
  <si>
    <t>MA-4</t>
  </si>
  <si>
    <t>Nonlocal Maintenance</t>
  </si>
  <si>
    <t>Ensure latest version of openssh is installed</t>
  </si>
  <si>
    <t>OpenSSH is the expected program for remote command line access. It provides encrypted protocols such as SSH and SCP/SFTP.</t>
  </si>
  <si>
    <t>The following command should return `Version 9+`
```
test $(sshd -i &lt;/dev/null | cut -d _ -f 2) -gt 9 &amp;&amp; print "Version 9+" || print "Insufficient"
```</t>
  </si>
  <si>
    <t>Latest version of openssh is installed</t>
  </si>
  <si>
    <t>Latest version of openssh is not installed</t>
  </si>
  <si>
    <t>HRM17</t>
  </si>
  <si>
    <t>SSH is not implemented correctly for device management</t>
  </si>
  <si>
    <t>4.7.3</t>
  </si>
  <si>
    <t>4.7.3.1</t>
  </si>
  <si>
    <t>The recommended mechanism for remote access is to use encrypted protocols such as OpenSSH that are designed to prevent the interception of communications. OpenSSH is the standard replacement for clear-text protocols, such as Telnet and FTP.
Clear-text protocols can be snooped and expose credentials and/or sensitive data to unauthorized parties. Additionally, servers that are configured with unique PKI keys can circumvent host impersonation and assure remote hosts/users that they are communicating with the intended device.</t>
  </si>
  <si>
    <t>Install OpenSSH version 9.2 (or later), depending on package source.
The current version available from IBM via
[AIX Web Download Pack Programs](https://www-01.ibm.com/marketing/iwm/iwm/web/pickUrxNew.do?source=aixbp)
is `9.2.112.2400`.</t>
  </si>
  <si>
    <t>Ensure latest version of openssh is installed.
One method to achieve the recommended state is to execute the following method(s):
Install OpenSSH version 9.2 (or later), depending on package source.
The current version available from IBM via
[AIX Web Download Pack Programs](https://www-01.ibm.com/marketing/iwm/iwm/web/pickUrxNew.do?source=aixbp)
is `9.2.112.2400`.</t>
  </si>
  <si>
    <t>To close this finding, please provide a screenshot or evidence showing that the 'Latest version of openssh is installed' with the agency's CAP.</t>
  </si>
  <si>
    <t>AIX7-141</t>
  </si>
  <si>
    <t>Ensure /etc/shosts.equiv and /etc/rhosts.equiv are removed</t>
  </si>
  <si>
    <t>The recommendation is to remove both the `/etc/shosts.equiv` and `/etc/rhosts.equiv` file. This is a consequence of the recommendation to not use `HostbasedAuthentification`.</t>
  </si>
  <si>
    <t>Ensure that the files `/etc/shosts.equiv` and `/etc/rhosts.equiv` have been removed:
```
ls -l /etc/[rs]hosts.equiv &amp;&amp; /usr/bin/printf "Remove file: %s\n" /etc/[rs]hosts.equiv
```
The above command should yield no output.</t>
  </si>
  <si>
    <t>The '/etc/shosts.equiv' and '/etc/rhosts.equiv' are removed</t>
  </si>
  <si>
    <t>The /etc/shosts.equiv and /etc/rhosts.equiv are not removed</t>
  </si>
  <si>
    <t>4.7.3.2</t>
  </si>
  <si>
    <t>The recommendation is to not use `HostbasedAuthentification` unless there is a documented need already exists the logical consequence is to remove these files, if they exist, to lower the risk of accidental activation.
In any case - the file `/etc/rhosts.equiv` should be removed - period. (**Note:** This is also recommended elsewhere.)</t>
  </si>
  <si>
    <t>Print (for review) and then remove the content of the `/etc/[rs]hosts.equiv` files:
```
for file in /etc/[rs]hosts.equiv; do
 print "+++ ${file} +++"
 /usr/bin/cat -n ${file}
 /usr/bin/rm -f ${file}
done</t>
  </si>
  <si>
    <t>Ensure /etc/shosts.equiv and /etc/rhosts.equiv are removed.
One method to achieve the recommended state is to execute the following method(s):
Print (for review) and then remove the content of the `/etc/[rs]hosts.equiv` files:
```
for file in /etc/[rs]hosts.equiv; do
 print "+++ ${file} +++"
 /usr/bin/cat -n ${file}
 /usr/bin/rm -f ${file}
done</t>
  </si>
  <si>
    <t>To close this finding, please provide a screenshot or evidence showing that the ' '/etc/shosts.equiv' and '/etc/rhosts.equiv' are removed' with the agency's CAP.</t>
  </si>
  <si>
    <t>AIX7-142</t>
  </si>
  <si>
    <t>AU-2</t>
  </si>
  <si>
    <t>Event Logging</t>
  </si>
  <si>
    <t>Ensure sftp-server arguments are configured</t>
  </si>
  <si>
    <t>The `sftp-server` is started by the `sshd` server after authentication has been completed successfully. The process runs with the `euid` of the authenticated user. The `sftp-server` does not inherit the logging levels from `sshd` and they must be configured manually.
SFTP provides several logging levels with varying amounts of verbosity. The `DEBUG` options are specifically not recommended other than strictly for debugging SSH communications. These levels provide so much data that it is difficult to identify important security information, and may violate the privacy of users.</t>
  </si>
  <si>
    <t>Run the following command and verify that output matches one of the options below:
```
# sshd -T | /usr/bin/egrep -i 'subsystem sftp'
Subsystem sftp /usr/sbin/sftp-server -u 027 -f AUTH -l INFO
 - OR -
Subsystem sftp /usr/sbin/sftp-server -u 027 -f AUTH -l VERBOSE
```</t>
  </si>
  <si>
    <t>Sftp-server arguments are configured</t>
  </si>
  <si>
    <t>Sftp-server arguments are not configured</t>
  </si>
  <si>
    <t>HAU17</t>
  </si>
  <si>
    <t>Audit logs do not capture sufficient auditable events</t>
  </si>
  <si>
    <t>4.7.3.3</t>
  </si>
  <si>
    <t>The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The `VERBOSE` level specifies that login and logout activity as well as the key fingerprint for any SSH key used for login will be logged. This information is important for SSH key management, especially in legacy environments.</t>
  </si>
  <si>
    <t>Edit the `/etc/ssh/sshd_config` to set the sftp arguments as follows:
```
Subsystem sftp /usr/sbin/sftp-server -u 027 -f AUTH -l INFO
 - OR -
Subsystem sftp /usr/sbin/sftp-server -u 027 -f AUTH -l VERBOSE
```
- Re-cycle the `sshd` daemon to pick up the configuration changes:
```
stopsrc -s sshd
sleep 5
startsrc -s sshd
```</t>
  </si>
  <si>
    <t>Ensure sftp-server arguments are configured.
One method to achieve the recommended state is to execute the following method(s):
Edit the `/etc/ssh/sshd_config` to set the sftp arguments as follows:
```
Subsystem sftp /usr/sbin/sftp-server -u 027 -f AUTH -l INFO
 - OR -
Subsystem sftp /usr/sbin/sftp-server -u 027 -f AUTH -l VERBOSE
```
- Re-cycle the `sshd` daemon to pick up the configuration changes:
```
stopsrc -s sshd
sleep 5
startsrc -s sshd
```</t>
  </si>
  <si>
    <t>To close this finding, please provide a screenshot or evidence showing that the 'Sftp-server arguments are configured' with the agency's CAP.</t>
  </si>
  <si>
    <t>AIX7-143</t>
  </si>
  <si>
    <t>Ensure sshd access is configured</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</si>
  <si>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</si>
  <si>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 and verify the output:
```
# sshd -T | /usr/bin/egrep -i "^(AllowUsers|AllowGroups|DenyUsers|DenyGroups)[[:blank:]]"
```
The above command should yield at least one of the following output:
Verify that the output of both commands matches at least one of the following lines:
```
allowusers &lt;userlist&gt;
-OR-
allowgroups &lt;grouplist&gt;
-OR-
denyusers &lt;userlist&gt;
-OR-
denygroups &lt;grouplist&gt;
```
**- IF -**
- `AllowUsers` and/or `AllowGroups` is returned, review the list(s) to ensure included users and/or groups follow local site policy</t>
  </si>
  <si>
    <t>Sshd access is configured</t>
  </si>
  <si>
    <t>Sshd access is not configured</t>
  </si>
  <si>
    <t>4.7.3.4</t>
  </si>
  <si>
    <t>By default, login is allowed for all users and all groups.
Restricting which users can access the system via OpenSSH will help ensure that only authorized users access the system.</t>
  </si>
  <si>
    <t>Edit the `/etc/ssh/sshd_config` file to set one or more of the parameter above any `Match` set entries as follows:
```
AllowUsers &lt;userlist&gt;
-OR-
AllowGroups &lt;grouplist&gt;
-OR-
DenyUsers &lt;userlist&gt;
-OR-
DenyGroups &lt;grouplist&gt;
```
Re-cycle the `sshd` daemon to pick up the configuration changes:
```
stopsrc -s sshd
startsrc -s sshd
```
**Note:** First occurrence of a option takes precedence, `Match` set statements withstanding.</t>
  </si>
  <si>
    <t>Ensure sshd access is configured.
One method to achieve the recommended state is to execute the following method(s):
Edit the `/etc/ssh/sshd_config` file to set one or more of the parameter above any `Match` set entries as follows:
```
AllowUsers &lt;userlist&gt;
-OR-
AllowGroups &lt;grouplist&gt;
-OR-
DenyUsers &lt;userlist&gt;
-OR-
DenyGroups &lt;grouplist&gt;
```
Re-cycle the `sshd` daemon to pick up the configuration changes:
```
stopsrc -s sshd
startsrc -s sshd
```
**Note:** First occurrence of a option takes precedence, `Match` set statements withstanding.</t>
  </si>
  <si>
    <t>To close this finding, please provide a screenshot or evidence showing that the 'Sshd access is configured' with the agency's CAP.</t>
  </si>
  <si>
    <t>AIX7-144</t>
  </si>
  <si>
    <t>Ensure sshd Banner is configured</t>
  </si>
  <si>
    <t>The Banner parameter specifies a file whose contents must be sent to the remote user before authentication is permitted. By default, no banner is displayed.</t>
  </si>
  <si>
    <t>Run the following command:
```
sshd -T | /usr/bin/egrep -i "^banner[[:blank:]]"
```
Verify the output matches:
```
banner /etc/ssh/ssh_banner
```
Run the following command to verify that `/etc/ssh/sshd_config` does not include setting `Banner` to `none`:
```
# /usr/bin/egrep -i '^\s*Banner\s+\"?none' /etc/ssh/sshd_config
```
Nothing should be returned
**- IF -** `Match` set statements are used in your environment, `/etc/ssh/sshd_config` should be reviewed to verify:
- the setting is not only in a `Match` block
- `Match` blocks do not contain any incorrect or conflicting options
Run the following command and verify that the contents or the file being called by the `Banner` argument match site policy:
```
# [ -e "$(sshd -T | awk '$1 == "banner" {print $2}')" ] &amp;&amp; cat "$(sshd -T | awk '$1 == "banner" {print $2}')"
```</t>
  </si>
  <si>
    <t>Sshd Banner is configured</t>
  </si>
  <si>
    <t>Sshd Banner is not configured</t>
  </si>
  <si>
    <t>HAC14</t>
  </si>
  <si>
    <t>Warning banner is insufficient</t>
  </si>
  <si>
    <t>4.7.3.5</t>
  </si>
  <si>
    <t>Banners are used to warn connecting users of the particular site's policy regarding connection. Presenting a warning message prior to the normal user login may assist the prosecution of trespassers on the computer system.</t>
  </si>
  <si>
    <t>Edit the /etc/ssh/sshd_config file to set the parameter above any Match set entries as follows:
```
Banner /etc/ssh/ssh_banner
```
Re-cycle the `sshd` daemon to pick up the configuration changes:
```
stopsrc -s sshd
startsrc -s sshd
```
**Note:** First occurrence of a option takes precedence, `Match` set statements withstanding.
Edit the file being called by the `Banner` argument with the appropriate contents according to your site policy.</t>
  </si>
  <si>
    <t>Ensure sshd Banner is configured.
One method to achieve the recommended state is to execute the following method(s):
Edit the /etc/ssh/sshd_config file to set the parameter above any Match set entries as follows:
```
Banner /etc/ssh/ssh_banner
```
Re-cycle the `sshd` daemon to pick up the configuration changes:
```
stopsrc -s sshd
startsrc -s sshd
```
**Note:** First occurrence of a option takes precedence, `Match` set statements withstanding.
Edit the file being called by the `Banner` argument with the appropriate contents according to your site policy.</t>
  </si>
  <si>
    <t>To close this finding, please provide a screenshot or evidence showing that the 'Sshd Banner is configured' with the agency's CAP.</t>
  </si>
  <si>
    <t>AIX7-145</t>
  </si>
  <si>
    <t>SC-8</t>
  </si>
  <si>
    <t>Transmission Confidentiality and Integrity</t>
  </si>
  <si>
    <t>Ensure sshd Ciphers are configured</t>
  </si>
  <si>
    <t>This variable limits the ciphers that SSH can use during communication.
**Notes:**
- Some organizations may have stricter requirements for approved ciphers.
- Ensure that ciphers used are in compliance with site policy.
- The only "strong" ciphers currently FIPS 140 compliant are:
 - aes256-gcm@openssh.com
 - aes128-gcm@openssh.com
 - aes256-ctr
 - aes192-ctr
 - aes128-ctr</t>
  </si>
  <si>
    <t>Run the following command to verify none of the "weak" ciphers are being used:
```
# sshd -T | /usr/bin/egrep -i '^ciphers[[:blank:]]\"?([^#\n\r]+,)?((3des|blowfish|cast128|aes(128|192|256))-cbc|arcfour(128|256)?|rijndael-cbc@lysator\.liu\.se|chacha20-poly1305@openssh\.com)'
```
**- IF -** a line is returned, review the list of ciphers. If the line includes `chacha20-poly1305@openssh.com`, review `CVE-2023-48795` and verify the system has been patched. No ciphers in the list below should be returned as they're considered "weak":
```
3des-cbc
aes128-cbc
aes192-cbc
aes256-cbc
```</t>
  </si>
  <si>
    <t>Sshd Ciphers are configured</t>
  </si>
  <si>
    <t>Sshd Ciphers are not configured</t>
  </si>
  <si>
    <t>HSC15</t>
  </si>
  <si>
    <t>Encryption capabilities do not meet FIPS 140-2 requirements</t>
  </si>
  <si>
    <t>4.7.3.6</t>
  </si>
  <si>
    <t>Weak ciphers that are used for authentication to the cryptographic module cannot be relied upon to provide confidentiality or integrity, and system data may be compromised.
- The Triple DES ciphers, as used in SSH, have a birthday bound of approximately four billion blocks, which makes it easier for remote attackers to obtain clear text data via a birthday attack against a long-duration encrypted session, aka a "Sweet32" attack.
- Error handling in the SSH protocol; Client and Server, when using a block cipher algorithm in Cipher Block Chaining (CBC) mode, makes it easier for remote attackers to recover certain plain text data from an arbitrary block of cipher text in an SSH session via unknown vectors.</t>
  </si>
  <si>
    <t>Edit the `/etc/ssh/sshd_config` file and add/modify the `Ciphers` line to contain a comma separated list of the site unapproved (weak) Ciphers preceded with a `-`:
_Example:_
```
Ciphers -3des-cbc,aes128-cbc,aes192-cbc,aes256-cbc,chacha20-poly1305@openssh.com
```
Re-cycle the `sshd` daemon to pick up the configuration changes:
```
stopsrc -s sshd
startsrc -s sshd
```</t>
  </si>
  <si>
    <t>Ensure sshd Ciphers are configured.
One method to achieve the recommended state is to execute the following method(s):
Edit the `/etc/ssh/sshd_config` file and add/modify the `Ciphers` line to contain a comma separated list of the site unapproved (weak) Ciphers preceded with a `-`:
_Example:_
```
Ciphers -3des-cbc,aes128-cbc,aes192-cbc,aes256-cbc,chacha20-poly1305@openssh.com
```
Re-cycle the `sshd` daemon to pick up the configuration changes:
```
stopsrc -s sshd
startsrc -s sshd
```</t>
  </si>
  <si>
    <t>To close this finding, please provide a screenshot or evidence showing that the 'Sshd Ciphers are configured' with the agency's CAP.</t>
  </si>
  <si>
    <t>AIX7-146</t>
  </si>
  <si>
    <t>Ensure sshd HostbasedAuthentication is disabled</t>
  </si>
  <si>
    <t>The `HostbasedAuthentication` parameter specifies if authentication is allowed through trusted hosts via the user of `.rhosts`, or `/etc/hosts.equiv`, along with successful public key client host authentication.</t>
  </si>
  <si>
    <t>Run the following command to verify `HostbasedAuthentication` is set to `no`:
```
# sshd -T | grep hostbasedauthentication
hostbasedauthentication no
```
Run the following command and verify the output:
```
# /usr/bin/egrep -i '^\s*HostbasedAuthentication\s+\"?yes' /etc/ssh/sshd_config
```
Nothing should be returned
**- IF -** `Match` set statements are used in your environment, `/etc/ssh/sshd_config` should be reviewed to verify:
- the setting is not only in a `Match` block
- `Match` blocks do not contain any incorrect or conflicting options</t>
  </si>
  <si>
    <t>Sshd HostbasedAuthentication is disabled</t>
  </si>
  <si>
    <t>Sshd HostbasedAuthentication is not disabled</t>
  </si>
  <si>
    <t>4.7.3.7</t>
  </si>
  <si>
    <t>**Host-based** authentication is a method to authenticate users (rather than requiring password or key-based authentication method).
Used at a system level by OpenSSH requires the file `/etc/shosts.equiv` to contain a list of so-called _trusted_ hosts.
When this method is active any user on a trusted host can login to the server as _authenticated_ because the server identity the user imitates the connection from (aka the OpenSSH client) authentificatees the user as _trusted_.
Since this feature disables **user-based** authentication from some hosts - our recommendation is to disable host-based authentication.</t>
  </si>
  <si>
    <t>Edit the `/etc/ssh/sshd_config` file to set the parameter above any `Match` entries as follows:
```
HostbasedAuthentication no
```
Re-cycle the `sshd` daemon to pick up the configuration changes:
```
stopsrc -s sshd
startsrc -s sshd
```
**Note:** First occurrence of a option takes precedence, `Match` set statements withstanding.</t>
  </si>
  <si>
    <t>Ensure sshd HostbasedAuthentication is disabled.
One method to achieve the recommended state is to execute the following method(s):
Edit the `/etc/ssh/sshd_config` file to set the parameter above any `Match` entries as follows:
```
HostbasedAuthentication no
```
Re-cycle the `sshd` daemon to pick up the configuration changes:
```
stopsrc -s sshd
startsrc -s sshd
```
**Note:** First occurrence of a option takes precedence, `Match` set statements withstanding.</t>
  </si>
  <si>
    <t>To close this finding, please provide a screenshot or evidence showing that the 'Sshd HostbasedAuthentication is disabled' with the agency's CAP.</t>
  </si>
  <si>
    <t>AIX7-147</t>
  </si>
  <si>
    <t>Ensure sshd IgnoreRhosts is enabled</t>
  </si>
  <si>
    <t>The `IgnoreRhosts` parameter specifies that `.rhosts` and `.shosts` files will not be used in `RhostsRSAAuthentication` or `HostbasedAuthentication`.</t>
  </si>
  <si>
    <t>Run the following command:
```
# sshd -T | grep ignorerhosts
```
Verify the output matches:
```
ignorerhosts yes
```
Run the following command to verify that `/etc/ssh/sshd_config` does not include setting `IgnoreRhosts` to `no`:
```
# /usr/bin/egrep -i '^\s*IgnoreRhosts\s+\"?no' /etc/ssh/sshd_config
```
Nothing should be returned
**- IF -** `Match` set statements are used in your environment, `/etc/ssh/sshd_config` should be reviewed to verify:
- the setting is not only in a `Match` block
- `Match` blocks do not contain any incorrect or conflicting options</t>
  </si>
  <si>
    <t>Sshd IgnoreRhosts is enabled</t>
  </si>
  <si>
    <t>Sshd IgnoreRhosts is not enabled</t>
  </si>
  <si>
    <t>4.7.3.8</t>
  </si>
  <si>
    <t>Setting this parameter forces users to enter a password or provide an SSH key when authenticating with SSH, rather than trusting the remote host.</t>
  </si>
  <si>
    <t>Edit the /etc/ssh/sshd_config file to set the parameter above any Match set entries as follows:
```
IgnoreRhosts yes
```
Re-cycle the `sshd` daemon to pick up the configuration changes:
```
stopsrc -s sshd
startsrc -s sshd
```
**Note:** First occurrence of a option takes precedence, `Match` set statements withstanding.</t>
  </si>
  <si>
    <t>Ensure sshd IgnoreRhosts is enabled.
One method to achieve the recommended state is to execute the following method(s):
Edit the /etc/ssh/sshd_config file to set the parameter above any Match set entries as follows:
```
IgnoreRhosts yes
```
Re-cycle the `sshd` daemon to pick up the configuration changes:
```
stopsrc -s sshd
startsrc -s sshd
```
**Note:** First occurrence of a option takes precedence, `Match` set statements withstanding.</t>
  </si>
  <si>
    <t>To close this finding, please provide a screenshot or evidence showing that the 'Sshd IgnoreRhosts is enabled' with the agency's CAP.</t>
  </si>
  <si>
    <t>AIX7-148</t>
  </si>
  <si>
    <t>Ensure sshd KexAlgorithms is configured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</si>
  <si>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**Notes**:
- Kex algorithms have a higher preference the earlier they appear in the list
- Some organizations may have stricter requirements for approved Key exchange algorithms
- Ensure that Key exchange algorithms used are in compliance with site policy
- The only Key Exchange Algorithms currently FIPS 140-2 approved are:
 - ecdh-sha2-nistp256
 - ecdh-sha2-nistp384
 - ecdh-sha2-nistp521
 - diffie-hellman-group-exchange-sha256
 - diffie-hellman-group16-sha512
 - diffie-hellman-group18-sha512
 - diffie-hellman-group14-sha256
- The Key Exchange algorithms supported by OpenSSH 8.2 are:
```
curve25519-sha256
curve25519-sha256@libssh.org
diffie-hellman-group1-sha1
diffie-hellman-group14-sha1
diffie-hellman-group14-sha256
diffie-hellman-group16-sha512
diffie-hellman-group18-sha512
diffie-hellman-group-exchange-sha1
diffie-hellman-group-exchange-sha256
ecdh-sha2-nistp256
ecdh-sha2-nistp384
ecdh-sha2-nistp521
sntrup4591761x25519-sha512@tinyssh.org
```</t>
  </si>
  <si>
    <t>Run the following command and verify that output does not contain any of the listed weak Key Exchange algorithms
```
# sshd -T -C user=root -C host="$(hostname)" -C addr="$(grep $(hostname) /etc/hosts | awk '{print $1}')" | grep kexalgorithms
```
**Weak Key Exchange Algorithms**:
```
diffie-hellman-group1-sha1
diffie-hellman-group14-sha1
diffie-hellman-group-exchange-sha1
```</t>
  </si>
  <si>
    <t>Sshd KexAlgorithms is configured</t>
  </si>
  <si>
    <t>Sshd KexAlgorithms is not configured</t>
  </si>
  <si>
    <t>4.7.3.9</t>
  </si>
  <si>
    <t>Key exchange methods that are considered weak should be removed. A key exchange method may be weak because too few bits are used, or the hashing algorithm is considered too weak. Using weak algorithms could expose connections to man-in-the-middle attacks</t>
  </si>
  <si>
    <t>Edit the `/etc/ssh/sshd_config` file add/modify the `KexAlgorithms` line to contain a comma separated list of the site approved key exchange algorithms
Example:
```
KexAlgorithms curve25519-sha256,curve25519-sha256@libssh.org,diffie-hellman-group14-sha256,diffie-hellman-group16-sha512,diffie-hellman-group18-sha512,ecdh-sha2-nistp521,ecdh-sha2-nistp384,ecdh-sha2-nistp256,diffie-hellman-group-exchange-sha256
```</t>
  </si>
  <si>
    <t>Ensure sshd KexAlgorithms is configured.
One method to achieve the recommended state is to execute the following method(s):
Edit the `/etc/ssh/sshd_config` file add/modify the `KexAlgorithms` line to contain a comma separated list of the site approved key exchange algorithms
Example:
```
KexAlgorithms curve25519-sha256,curve25519-sha256@libssh.org,diffie-hellman-group14-sha256,diffie-hellman-group16-sha512,diffie-hellman-group18-sha512,ecdh-sha2-nistp521,ecdh-sha2-nistp384,ecdh-sha2-nistp256,diffie-hellman-group-exchange-sha256
```</t>
  </si>
  <si>
    <t>To close this finding, please provide a screenshot or evidence showing that the 'Sshd KexAlgorithms is configured' with the agency's CAP.</t>
  </si>
  <si>
    <t>AIX7-149</t>
  </si>
  <si>
    <t>Ensure sshd LogLevel is configured</t>
  </si>
  <si>
    <t>SSH provides several logging levels with varying amounts of verbosity. The `DEBUG` options are specifically not recommended other than strictly for debugging SSH communications. These levels provide so much data that it is difficult to identify important security information, and may violate the privacy of users.</t>
  </si>
  <si>
    <t>Run the following command and verify that output matches `loglevel VERBOSE` or `loglevel INFO`:
```
# sshd -T | grep loglevel
loglevel VERBOSE
 - OR -
loglevel INFO
```
**- IF -** `Match` set statements are used in your environment, `/etc/ssh/sshd_config` should be reviewed to verify:
- the setting is not only in a `Match` block
- `Match` blocks do not contain any incorrect or conflicting options</t>
  </si>
  <si>
    <t>Sshd LogLevel is configured</t>
  </si>
  <si>
    <t>Sshd LogLevel is not configured</t>
  </si>
  <si>
    <t>4.7.3.10</t>
  </si>
  <si>
    <t>Edit the /etc/ssh/sshd_config file to set the parameter above any Match set entries as follows:
```
LogLevel VERBOSE
 - OR -
LogLevel INFO
```
Re-cycle the `sshd` daemon to pick up the configuration changes:
```
stopsrc -s sshd
startsrc -s sshd
```
**Note:** First occurrence of a option takes precedence, `Match` set statements withstanding.</t>
  </si>
  <si>
    <t>Ensure sshd LogLevel is configured.
One method to achieve the recommended state is to execute the following method(s):
Edit the /etc/ssh/sshd_config file to set the parameter above any Match set entries as follows:
```
LogLevel VERBOSE
 - OR -
LogLevel INFO
```
Re-cycle the `sshd` daemon to pick up the configuration changes:
```
stopsrc -s sshd
startsrc -s sshd
```
**Note:** First occurrence of a option takes precedence, `Match` set statements withstanding.</t>
  </si>
  <si>
    <t>To close this finding, please provide a screenshot or evidence showing that the 'Sshd LogLevel is configured' with the agency's CAP.</t>
  </si>
  <si>
    <t>AIX7-150</t>
  </si>
  <si>
    <t>Ensure sshd MACs are configured</t>
  </si>
  <si>
    <t>This variable limits the types of MAC algorithms that SSH can use during communication.
**Notes:**
- Some organizations may have stricter requirements for approved MACs.
- Ensure that MACs used are in compliance with site policy.
- The only "strong" MACs currently FIPS 140 approved are:
 - HMAC-SHA1
 - HMAC-SHA2-256
 - HMAC-SHA2-384
 - HMAC-SHA2-512</t>
  </si>
  <si>
    <t>Run the following command to verify none of the "weak" MACs are being used:
```
# sshd -T | /usr/bin/egrep -i 'macs[[:blank:]]([^#\n\r]+,)?(hmac-md5|hmac-md5-96|hmac-ripemd160|hmac-sha1-96|umac-64@openssh\.com|hmac-md5-etm@openssh\.com|hmac-md5-96-etm@openssh\.com|hmac-ripemd160-etm@openssh\.com|hmac-sha1-96-etm@openssh\.com|umac-64-etm@openssh\.com|umac-128-etm@openssh\.com)'
Nothing should be returned
```
**Note:** Review `CVE-2023-48795` and verify the system has been patched. If the system has not been patched, review the use of the Encrypt Then Mac (etm) MACs.
The following are considered "weak" MACs, and should not be used:
```
hmac-md5
hmac-md5-96
hmac-sha1-96
umac-64@openssh.com
hmac-md5-etm@openssh.com
hmac-md5-96-etm@openssh.com
hmac-sha1-96-etm@openssh.com
umac-64-etm@openssh.com
umac-128-etm@openssh.com
```</t>
  </si>
  <si>
    <t>Sshd MACs are configured</t>
  </si>
  <si>
    <t>Sshd MACs are not configured</t>
  </si>
  <si>
    <t>4.7.3.11</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</si>
  <si>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</si>
  <si>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unapproved (weak) MACs preceded with a `-`:
_Example:_
```
MACs -hmac-md5,hmac-md5-96,hmac-ripemd160,hmac-sha1-96,umac-64@openssh.com,hmac-md5-etm@openssh.com,hmac-md5-96-etm@openssh.com,hmac-ripemd160-etm@openssh.com,hmac-sha1-96-etm@openssh.com,umac-64-etm@openssh.com,umac-128-etm@openssh.com
```
**- IF -** `CVE-2023-48795` has not been reviewed and addressed, the following `etm` MACs should be added to the exclude list: `hmac-sha1-etm@openssh.com,hmac-sha2-256-etm@openssh.com,hmac-sha2-512-etm@openssh.com`
Re-cycle the `sshd` daemon to pick up the configuration changes:
```
stopsrc -s sshd
startsrc -s sshd</t>
  </si>
  <si>
    <t>Ensure sshd MACs are configured.
One method to achieve the recommended state is to execute the following method(s):
Edit the `/etc/ssh/sshd_config` file and add/modify the `MACs` line to contain a comma separated list of the site unapproved (weak) MACs preceded with a `-`:
_Example:_
```
MACs -hmac-md5,hmac-md5-96,hmac-ripemd160,hmac-sha1-96,umac-64@openssh.com,hmac-md5-etm@openssh.com,hmac-md5-96-etm@openssh.com,hmac-ripemd160-etm@openssh.com,hmac-sha1-96-etm@openssh.com,umac-64-etm@openssh.com,umac-128-etm@openssh.com
```
**- IF -** `CVE-2023-48795` has not been reviewed and addressed, the following `etm` MACs should be added to the exclude list: `hmac-sha1-etm@openssh.com,hmac-sha2-256-etm@openssh.com,hmac-sha2-512-etm@openssh.com`
Re-cycle the `sshd` daemon to pick up the configuration changes:
```
stopsrc -s sshd
startsrc -s sshd</t>
  </si>
  <si>
    <t>To close this finding, please provide a screenshot or evidence showing that the 'Sshd MACs are configured' with the agency's CAP.</t>
  </si>
  <si>
    <t>AIX7-151</t>
  </si>
  <si>
    <t>Ensure sshd MaxAuthTries is configured</t>
  </si>
  <si>
    <t>The `MaxAuthTries` parameter specifies the maximum number of authentication attempts permitted per connection. When the login failure count reaches half the number, error messages will be written to the `syslog` file detailing the login failure.</t>
  </si>
  <si>
    <t>Run the following command and verify that output for `MaxAuthTries` is 4 or less:
```
sshd -T | grep maxauthtries
```</t>
  </si>
  <si>
    <t>Sshd MaxAuthTries is configured</t>
  </si>
  <si>
    <t>Sshd MaxAuthTries is not configured</t>
  </si>
  <si>
    <t>HAC15</t>
  </si>
  <si>
    <t>User accounts not locked out after 3 unsuccessful login attempts</t>
  </si>
  <si>
    <t>4.7.3.12</t>
  </si>
  <si>
    <t>Setting the `MaxAuthTries` parameter to a low number will minimize the risk of successful brute force attacks to the SSH server. While the recommended setting is 4, set the number based on site policy.</t>
  </si>
  <si>
    <t>Edit the`/etc/ssh/sshd_config` file to set the parameter as follows::
```
MaxAuthTries 4
```
Re-cycle the `sshd` daemon to pick up the configuration changes:
```
stopsrc -s sshd
startsrc -s sshd
```</t>
  </si>
  <si>
    <t>Ensure sshd MaxAuthTries is configured.
One method to achieve the recommended state is to execute the following method(s):
Edit the`/etc/ssh/sshd_config` file to set the parameter as follows::
```
MaxAuthTries 4
```
Re-cycle the `sshd` daemon to pick up the configuration changes:
```
stopsrc -s sshd
startsrc -s sshd
```</t>
  </si>
  <si>
    <t>To close this finding, please provide a screenshot or evidence showing that the 'Sshd MaxAuthTries is configured' with the agency's CAP.</t>
  </si>
  <si>
    <t>AIX7-152</t>
  </si>
  <si>
    <t>Ensure sshd PermitEmptyPasswords is disabled</t>
  </si>
  <si>
    <t>The recommendation is to edit the `/etc/ssh/sshd_config` file to ensure that the SSH daemon does not authenticate users with a null password.</t>
  </si>
  <si>
    <t>Ensure that the `PermitEmptyPasswords` parameter has been changed:
```
grep "^PermitEmptyPasswords[[:blank:]]" /etc/ssh/sshd_config
```
The above command should yield the following output:
```
PermitEmptyPasswords no
```</t>
  </si>
  <si>
    <t>Sshd PermitEmptyPasswords is disabled</t>
  </si>
  <si>
    <t>Sshd PermitEmptyPasswords is not disabled</t>
  </si>
  <si>
    <t>HPW18</t>
  </si>
  <si>
    <t xml:space="preserve">No password is required to remotely access an FTI system </t>
  </si>
  <si>
    <t>4.7.3.13</t>
  </si>
  <si>
    <t>If password authentication is used and an account has an empty password, the SSH server must be configured to disallow access to the account. Permitting empty passwords could create an easy path of access for hackers to enter the system.</t>
  </si>
  <si>
    <t>Edit the `/etc/ssh/sshd_config` file to disable the acceptance null passwords:
```
vi /etc/ssh/sshd_config
```
Replace:
```
#PermitEmptyPasswords no
```
With:
```
PermitEmptyPasswords no
```
Re-cycle the `sshd` daemon to pick up the configuration changes:
```
stopsrc -s sshd
startsrc -s sshd
```</t>
  </si>
  <si>
    <t>Ensure sshd PermitEmptyPasswords is disabled.
One method to achieve the recommended state is to execute the following method(s):
Edit the `/etc/ssh/sshd_config` file to disable the acceptance null passwords:
```
vi /etc/ssh/sshd_config
```
Replace:
```
#PermitEmptyPasswords no
```
With:
```
PermitEmptyPasswords no
```
Re-cycle the `sshd` daemon to pick up the configuration changes:
```
stopsrc -s sshd
startsrc -s sshd
```</t>
  </si>
  <si>
    <t>To close this finding, please provide a screenshot or evidence showing that the 'Sshd PermitEmptyPasswords is disabled' with the agency's CAP.</t>
  </si>
  <si>
    <t>AIX7-153</t>
  </si>
  <si>
    <t>Ensure sshd PermitRootLogin is configured</t>
  </si>
  <si>
    <t>This recommendation disables direct root login via SSH using a password. To be absolutely certain direct login is disabled the recommendation requires this variable is set rather than rely on a default that might change after an update to SSH.
The recommendation requires an edit of the file `/etc/ssh/sshd_config` file to disable direct root login.</t>
  </si>
  <si>
    <t>Ensure that the `PermitRootLogin` parameter has been changed:
```
/usr/bin/egrep "^PermitRootLogin" /etc/ssh/sshd_config
```
 The above command should yield one of the following:
```
PermitRootLogin prohibit-password
```
```
PermitRootLogin no
```
```
PermitRootLogin forced-commands-only
```</t>
  </si>
  <si>
    <t>Sshd PermitRootLogin is configured</t>
  </si>
  <si>
    <t>Sshd PermitRootLogin is not configured</t>
  </si>
  <si>
    <t>4.7.3.14</t>
  </si>
  <si>
    <t>All root access should be facilitated through a local logon with a unique and identifiable user ID and then via the `su` command once locally authenticated.
Direct root login using passwords is insecure and does not provide sufficient logging or audit trailing for accountability.
Direct root login via SSH was enabled by default with prior versions of OpenSSH.</t>
  </si>
  <si>
    <t>```
#!/usr/bin/ksh
PREFERRED_SETTING="prohibit-password"
umask 077
set $(/usr/bin/egrep "^PermitRootLogin" /etc/ssh/sshd_config)
echo $?
if [[ ! -z $1 ]]; then
 # Look for a setting and change to no if anything else
 if [[ $2 != ${PREFERRED_SETTING} ]]; then
 sed "s/^PermitRootLogin \{1\}[^ ]\{1,\}/PermitRootLogin ${PREFERRED_SETTING}/" /etc/ssh/sshd_config &gt;/tmp/sshd_config.$$
 fi
else
 # Look for a comment and append
 sed "/^# \{0,\}PermitRootLogin/ a\^JPermitRootLogin ${PREFERRED_SETTING}/" /etc/ssh/sshd_config &gt;/tmp/sshd_config.$$
fi
if [[ -e /tmp/sshd_config.$$ ]]; then
 diff -u /tmp/sshd_config.$$ /etc/ssh/sshd_config
 rm /tmp/sshd_config.$$
elif
 # Verify setting is specified
 /usr/bin/egrep "^PermitRootLogin" /etc/ssh/sshd_config &gt;&gt;/dev/null
 if [[ $? -ne 0 ]]; then
 print "PermitRootLogin ${PREFERRED_SETTING}" &gt;&gt; /etc/ssh/sshd_config
 fi
fi
```
Re-cycle the `sshd` daemon to pick up the configuration changes:
```
stopsrc -s sshd
sleep 5
startsrc -s sshd
```</t>
  </si>
  <si>
    <t>Ensure sshd PermitRootLogin is configured.
One method to achieve the recommended state is to execute the following method(s):
```
#!/usr/bin/ksh
PREFERRED_SETTING="prohibit-password"
umask 077
set $(/usr/bin/egrep "^PermitRootLogin" /etc/ssh/sshd_config)
echo $?
if [[ ! -z $1 ]]; then
 # Look for a setting and change to no if anything else
 if [[ $2 != ${PREFERRED_SETTING} ]]; then
 sed "s/^PermitRootLogin \{1\}[^ ]\{1,\}/PermitRootLogin ${PREFERRED_SETTING}/" /etc/ssh/sshd_config &gt;/tmp/sshd_config.$$
 fi
else
 # Look for a comment and append
 sed "/^# \{0,\}PermitRootLogin/ a\^JPermitRootLogin ${PREFERRED_SETTING}/" /etc/ssh/sshd_config &gt;/tmp/sshd_config.$$
fi
if [[ -e /tmp/sshd_config.$$ ]]; then
 diff -u /tmp/sshd_config.$$ /etc/ssh/sshd_config
 rm /tmp/sshd_config.$$
elif
 # Verify setting is specified
 /usr/bin/egrep "^PermitRootLogin" /etc/ssh/sshd_config &gt;&gt;/dev/null
 if [[ $? -ne 0 ]]; then
 print "PermitRootLogin ${PREFERRED_SETTING}" &gt;&gt; /etc/ssh/sshd_config
 fi
fi
```
Re-cycle the `sshd` daemon to pick up the configuration changes:
```
stopsrc -s sshd
sleep 5
startsrc -s sshd
```</t>
  </si>
  <si>
    <t>To close this finding, please provide a screenshot or evidence showing that the 'Sshd PermitRootLogin is configured' with the agency's CAP.</t>
  </si>
  <si>
    <t>AIX7-154</t>
  </si>
  <si>
    <t>Ensure sshd PermitUserEnvironment is disabled</t>
  </si>
  <si>
    <t>The `PermitUserEnvironment` option allows users to present environment options to the SSH daemon.</t>
  </si>
  <si>
    <t>Run the following command:
```
# sshd -T | grep permituserenvironment
```
Verify the output matches:
```
permituserenvironment no
```</t>
  </si>
  <si>
    <t>Sshd PermitUserEnvironment is disabled</t>
  </si>
  <si>
    <t>Sshd PermitUserEnvironment is not disabled</t>
  </si>
  <si>
    <t>4.7.3.16</t>
  </si>
  <si>
    <t>Permitting users the ability to set environment variables through the SSH daemon could potentially allow users to bypass security controls (e.g. setting an execution path that has SSH executing trojan'd programs)</t>
  </si>
  <si>
    <t>Edit the /etc/ssh/sshd_config file to set the parameter:
```
PermitUserEnvironment no
```
Re-cycle the `sshd` daemon to pick up the configuration changes:
```
stopsrc -s sshd
startsrc -s sshd
```</t>
  </si>
  <si>
    <t>Ensure sshd PermitUserEnvironment is disabled.
One method to achieve the recommended state is to execute the following method(s):
Edit the /etc/ssh/sshd_config file to set the parameter:
```
PermitUserEnvironment no
```
Re-cycle the `sshd` daemon to pick up the configuration changes:
```
stopsrc -s sshd
startsrc -s sshd
```</t>
  </si>
  <si>
    <t>To close this finding, please provide a screenshot or evidence showing that the 'Sshd PermitUserEnvironment is disabled' with the agency's CAP.</t>
  </si>
  <si>
    <t>AIX7-155</t>
  </si>
  <si>
    <t>Ensure sshd ReKeyLimit is configured</t>
  </si>
  <si>
    <t>This variable specifies the maximum amount of data that may be transmitted before the session key is renegotiated, optionally followed by a maximum amount of time that may pass before the session key is renegotiated.</t>
  </si>
  <si>
    <t>Run the following command:
```
sshd -T | grep rekeylimit
```
Verify the output matches:
```
rekeylimit 1073741824 3600
```</t>
  </si>
  <si>
    <t>Sshd ReKeyLimit is configured</t>
  </si>
  <si>
    <t>Sshd ReKeyLimit is not configured</t>
  </si>
  <si>
    <t>4.7.3.17</t>
  </si>
  <si>
    <t>This recommendation is based on the guidelines outlined in Chapter 9 in [RFC4253], i.e. the recommendation is to release/renew Session keys after one hour or after the transfer of one gigabyte (depending on whichever comes first).</t>
  </si>
  <si>
    <t>Edit the `/etc/ssh/sshd_config` file to set the parameter as follows:
```
RekeyLimit 1G 3600
```</t>
  </si>
  <si>
    <t>Ensure sshd ReKeyLimit is configured.
One method to achieve the recommended state is to execute the following method(s):
Edit the `/etc/ssh/sshd_config` file to set the parameter as follows:
```
RekeyLimit 1G 3600
```</t>
  </si>
  <si>
    <t>To close this finding, please provide a screenshot or evidence showing that the 'Sshd ReKeyLimit is configured' with the agency's CAP.</t>
  </si>
  <si>
    <t>AIX7-156</t>
  </si>
  <si>
    <t>Ensure sendmail version information is hidden</t>
  </si>
  <si>
    <t>The recommendation is to change both the default `sendmail` greeting and HELP output to not display the `sendmail` version.</t>
  </si>
  <si>
    <t>'- Validate the configuration of the software:
 - The command should **NOT** yield: `O SmtpGreetingMessage=$j Sendmail $b`
 - **Note:** No output is also an error.
```
/usr/bin/egrep -i "^O SmtpGreetingMessage" /etc/mail/sendmail.cf
```
- Verify a sendmail helpfile exists:
```
test -e /etc/mail/helpfile || echo "Sendmail HELP file is missing"
```</t>
  </si>
  <si>
    <t>Sendmail version information is hidden</t>
  </si>
  <si>
    <t>Sendmail version information is not hidden</t>
  </si>
  <si>
    <t>4.7.4</t>
  </si>
  <si>
    <t>4.7.4.1</t>
  </si>
  <si>
    <t>The `sendmail` deamon has a history of security vulnerabilities. The recommendation is to change the default `sendmail` settings that display the `sendmail` version and other related information. Sendmail version information can be used by an attacker for fingerprinting purposes.</t>
  </si>
  <si>
    <t>Create a backup copy of `/etc/mail/sendmail.cf`:
```
cp -p /etc/mail/sendmail.cf /etc/mail/sendmail.cf.pre_cis
```
Edit:
```
vi /etc/mail/sendmail.cf
```
Replace:
```
O SmtpGreetingMessage=$j Sendmail $b
```
With:
```
O SmtpGreetingMessage=mailerready
```
- Ensure Sendmail helpfile exists
```
test -e /etc/mail/helpfile || touch /etc/mail/helpfile
```</t>
  </si>
  <si>
    <t>Ensure sendmail version information is hidden.
One method to achieve the recommended state is to execute the following method(s):
Create a backup copy of `/etc/mail/sendmail.cf`:
```
cp -p /etc/mail/sendmail.cf /etc/mail/sendmail.cf.pre_cis
```
Edit:
```
vi /etc/mail/sendmail.cf
```
Replace:
```
O SmtpGreetingMessage=$j Sendmail $b
```
With:
```
O SmtpGreetingMessage=mailerready
```
- Ensure Sendmail helpfile exists
```
test -e /etc/mail/helpfile || touch /etc/mail/helpfile
```</t>
  </si>
  <si>
    <t>To close this finding, please provide a screenshot or evidence showing that the 'Sendmail version information is hidden' with the agency's CAP.</t>
  </si>
  <si>
    <t>AIX7-157</t>
  </si>
  <si>
    <t>Ensure sendmail PrivacyOptions is configured</t>
  </si>
  <si>
    <t>The recommendation is to ensure that PrivacyOptions includes at least three settings:
- authwarnings (a default)
- novrfy
- noexpn</t>
  </si>
  <si>
    <t>'- Validate the configuration of the software:
```
popt=$(/usr/bin/egrep -i "^O PrivacyOptions" /etc/mail/sendmail.cf)
for option in authwarnings novrfy noexpn; do
echo ${popt} | /usr/bin/grep -i ${option} &gt;/dev/null &amp;&amp; continue
echo Missing sendmail PrivacyOption: $option
done
```</t>
  </si>
  <si>
    <t>Sendmail PrivacyOptions is configured</t>
  </si>
  <si>
    <t>Sendmail PrivacyOptions is not configured</t>
  </si>
  <si>
    <t>4.7.4.2</t>
  </si>
  <si>
    <t>The `sendmail` deamon has a history of security vulnerabilities. The recommendation is to modify default `sendmail` settings that otherwise may provide information that can be used by an attacker.
- novrfy: No Verify: do not verify valid email addresses. This can be used by attackers, e.g., phishing attacks.
- noexpn: no expansion: do not verify/expand email list addresses - providing attackers with a list of valid email addresses.</t>
  </si>
  <si>
    <t>Create a backup copy of `/etc/mail/sendmail.cf`:
```
cp -p /etc/mail/sendmail.cf /etc/mail/sendmail.cf.pre_cis
```
Edit:
```
vi /etc/mail/sendmail.cf
```
Replace:
```
O PrivacyOptions=authwarnings
```
With:
```
O PrivacyOptions=authwarnings,noexpn,novrfy
```
Or - append
`noexpn,novrfy`
at then end of the current PrivacyOptions settings (assuming authwarnings is already included).</t>
  </si>
  <si>
    <t>Ensure sendmail PrivacyOptions is configured.
One method to achieve the recommended state is to execute the following method(s):
Create a backup copy of `/etc/mail/sendmail.cf`:
```
cp -p /etc/mail/sendmail.cf /etc/mail/sendmail.cf.pre_cis
```
Edit:
```
vi /etc/mail/sendmail.cf
```
Replace:
```
O PrivacyOptions=authwarnings
```
With:
```
O PrivacyOptions=authwarnings,noexpn,novrfy
```
Or - append
`noexpn,novrfy`
at then end of the current PrivacyOptions settings (assuming authwarnings is already included).</t>
  </si>
  <si>
    <t>To close this finding, please provide a screenshot or evidence showing that the 'Sendmail PrivacyOptions is configured' with the agency's CAP.</t>
  </si>
  <si>
    <t>AIX7-158</t>
  </si>
  <si>
    <t>Ensure sendmail DaemonPortOptions is configured</t>
  </si>
  <si>
    <t>The recommendation is to enable running `sendmail` in MTA mode to support local applications that require legacy **MTA** (i.e., connection via port 25) support.
_Recall the preferred recommendation is to not run sendmail **locally**_.</t>
  </si>
  <si>
    <t>'- Validate the configuration of the software: (**Work In progress**)
```
typeset -i poptwc
portopt=$(/usr/bin/egrep -i "^O DaemonPortOptions" /etc/mail/sendmail.cf)
poptwc=$(echo ${portopt} | /usr/bin/wc -l)
hasaddr=$(echo ${portopt} | /usr/bin/grep -i "addr=")
if test "${hasaddr}0" == "0"; then
 echo "Missing sendmail DaemonPortOption to limit connection to localhost (127.0.0.1)"
 exit 1
elif test $poptwc -ne 1; then
 echo "Multiple sendmail DaemonPortOption settings: MANUALLY verify only localhost is active"
 exit 2
fi
popthost=$(echo $portopt | sed 's/.*Addr=\(.*\)[^ ,]*/\1/' | tr 'A-Z' 'a-z')
if [[ ${popthost} == "127.0.0.1" ]] || test ${popthost} == "localhost" ; then
 exit 0
else
 echo "sendmail DaemonPortOption Addr setting is not set to either 127.0.0.1 or localhost"
 exit 3
fi
```</t>
  </si>
  <si>
    <t>Sendmail DaemonPortOptions is configured</t>
  </si>
  <si>
    <t>Sendmail DaemonPortOptions is not configured</t>
  </si>
  <si>
    <t>HCM100</t>
  </si>
  <si>
    <t>Other</t>
  </si>
  <si>
    <t>4.7.4.3</t>
  </si>
  <si>
    <t>Create a backup copy of `/etc/mail/sendmail.cf`:
```
cp -p /etc/mail/sendmail.cf /etc/mail/sendmail.cf.pre_cis
```
Edit:
```
vi /etc/mail/sendmail.cf
```
Replace: (assuming the default configuration)
```
O DaemonPortOptions=Name=MTA
```
with
```
O DaemonPortOptions=Name=MTA,Addr=localhost
```</t>
  </si>
  <si>
    <t>Ensure sendmail DaemonPortOptions is configured.
One method to achieve the recommended state is to execute the following method(s):
Create a backup copy of `/etc/mail/sendmail.cf`:
```
cp -p /etc/mail/sendmail.cf /etc/mail/sendmail.cf.pre_cis
```
Edit:
```
vi /etc/mail/sendmail.cf
```
Replace: (assuming the default configuration)
```
O DaemonPortOptions=Name=MTA
```
with
```
O DaemonPortOptions=Name=MTA,Addr=localhost
```</t>
  </si>
  <si>
    <t>To close this finding, please provide a screenshot or evidence showing that the 'Sendmail DaemonPortOptions is configured' with the agency's CAP.</t>
  </si>
  <si>
    <t>AIX7-159</t>
  </si>
  <si>
    <t>Ensure access to /etc/mail/sendmail.cf is configured</t>
  </si>
  <si>
    <t>The access controls for `/etc/mail/sendmail.cf` are applied.</t>
  </si>
  <si>
    <t>From the command prompt, execute the following command:
```
ls -l /etc/mail/sendmail.cf | awk '{print $1 " " $3 " " $4 " " $9}'
```
The above command should yield the following output:
```
-rw-r----- root system sendmail.cf
```</t>
  </si>
  <si>
    <t>Access to /etc/mail/sendmail.cf is configured</t>
  </si>
  <si>
    <t>Access to /etc/mail/sendmail.cf is not configured</t>
  </si>
  <si>
    <t>4.7.4.4</t>
  </si>
  <si>
    <t>The `/etc/mail/sendmail.cf` file is used by the `sendmail` daemon to determine its default configuration. This file must be protected from unauthorized access and modifications.</t>
  </si>
  <si>
    <t>Set the recommended permissions and ownership on `/etc/mail/sendmail.cf`:
```
chmod u=rw,g=r,o= /etc/mail/sendmail.cf
chown root.system /etc/mail/sendmail.cf
trustchk -u /etc/mail/sendmail.cf mode owner group
```</t>
  </si>
  <si>
    <t>Ensure access to /etc/mail/sendmail.cf is configured.
One method to achieve the recommended state is to execute the following method(s):
Set the recommended permissions and ownership on `/etc/mail/sendmail.cf`:
```
chmod u=rw,g=r,o= /etc/mail/sendmail.cf
chown root.system /etc/mail/sendmail.cf
trustchk -u /etc/mail/sendmail.cf mode owner group
```</t>
  </si>
  <si>
    <t>To close this finding, please provide a screenshot or evidence showing that the 'Access to /etc/mail/sendmail.cf is configured' with the agency's CAP.</t>
  </si>
  <si>
    <t>AIX7-160</t>
  </si>
  <si>
    <t>Ensure access to /var/spool/clientmqueue is configured</t>
  </si>
  <si>
    <t>The recommended DAC (discretionary access control) settings for the `/var/spool/clientmqueue` directory are applied.</t>
  </si>
  <si>
    <t>From the command prompt, execute the following command:
```
ls -ld /var/spool/clientmqueue | awk '{print $1 " " $3 " " $4 " " $9}'
```
The above command should yield the following output:
```
drwxrwx--- smmsp smmsp /var/spool/clientmqueue
```</t>
  </si>
  <si>
    <t>Access to /var/spool/clientmqueue is configured</t>
  </si>
  <si>
    <t>Access to /var/spool/clientmqueue is not configured</t>
  </si>
  <si>
    <t>4.7.4.5</t>
  </si>
  <si>
    <t>Queued messages are the messages that have not yet reached their final destination. To ensure the integrity of the messages during storage, the mail queue directory must be secured from unauthorized access.
The clientmqueue (`/var/spool/clientmqueue`) is the mail queue for handling locally generated outbound emails. This queue is used when mail is submitted to `sendmail` as an **MSP** rather than as an **MTA**.
**Note:** It is possible to specify an alternate spool directory in the `/etc/mail/submit.cf` file via the `QueueDirectory` parameter. When this is used **that** directory name needs identical DAC settings.</t>
  </si>
  <si>
    <t>Set the recommended permissions and ownership on `/var/spool/mqueue`:
```
chmod ug=rwx,o= /var/spool/clientmqueue
chown smmsp.smmsp /var/spool/clientmqueue
```</t>
  </si>
  <si>
    <t>Ensure access to /var/spool/clientmqueue is configured.
One method to achieve the recommended state is to execute the following method(s):
Set the recommended permissions and ownership on `/var/spool/mqueue`:
```
chmod ug=rwx,o= /var/spool/clientmqueue
chown smmsp.smmsp /var/spool/clientmqueue
```</t>
  </si>
  <si>
    <t>To close this finding, please provide a screenshot or evidence showing that the 'Access to /var/spool/clientmqueue is configured' with the agency's CAP.</t>
  </si>
  <si>
    <t>AIX7-161</t>
  </si>
  <si>
    <t>Ensure access to /var/spool/mqueue is configured</t>
  </si>
  <si>
    <t>The recommended DAC (discretionary access control) settings for the `/var/spool/mqueue` directory are applied.</t>
  </si>
  <si>
    <t>From the command prompt, execute the following command:
```
ls -ld /var/spool/mqueue | awk '{print $1 " " $3 " " $4 " " $9}'
```
The above command should yield the following output:
```
drwx------ root system /var/spool/mqueue
```</t>
  </si>
  <si>
    <t>Access to /var/spool/mqueue is configured</t>
  </si>
  <si>
    <t>Access to /var/spool/mqueue is not configured</t>
  </si>
  <si>
    <t>4.7.4.6</t>
  </si>
  <si>
    <t>The `sendmail` daemon stores its queued mail in the `/var/spool/mqueue` directory. Queued messages are the messages that have not yet reached their final destination. To ensure the integrity of the messages during storage, the mail queue directory must be secured from unauthorized access.
NOTE: It is possible to specify an alternate spool directory in the `/etc/mail/sendmail.cf` file via the `QueueDirectory` parameter. When this is used **that** directory name needs identical DAC settings.</t>
  </si>
  <si>
    <t>Set the recommended permissions and ownership on `/var/spool/mqueue`:
```
chmod u=rwx,go= /var/spool/mqueue
chown root /var/spool/mqueue
```</t>
  </si>
  <si>
    <t>Ensure access to /var/spool/mqueue is configured.
One method to achieve the recommended state is to execute the following method(s):
Set the recommended permissions and ownership on `/var/spool/mqueue`:
```
chmod u=rwx,go= /var/spool/mqueue
chown root /var/spool/mqueue
```</t>
  </si>
  <si>
    <t>To close this finding, please provide a screenshot or evidence showing that the 'Access to /var/spool/mqueue is configured' with the agency's CAP.</t>
  </si>
  <si>
    <t>AIX7-162</t>
  </si>
  <si>
    <t>Ensure herald is configured</t>
  </si>
  <si>
    <t>This change adds a default herald to `/etc/security/login.cfg`.</t>
  </si>
  <si>
    <t>From the command prompt, execute the following command:
```
lssec -f /etc/security/login.cfg -s default -a herald | read stanza herald
print ${herald}
```
The above command should yield the following output:
```
herald="Unauthorized use of this system is prohibited.\nlogin:"
```</t>
  </si>
  <si>
    <t>Herald is configured</t>
  </si>
  <si>
    <t>Herald is not configured</t>
  </si>
  <si>
    <t>4.8</t>
  </si>
  <si>
    <t>4.8.1</t>
  </si>
  <si>
    <t>This change puts into place a suggested login herald to replace the default entry. A `herald` should not provide any information about the operating system or version. Instead, it should detail a company standard `acceptable use policy`. 
This _suggestion_ for a herald should be tailored to reflect your corporate standard policy.</t>
  </si>
  <si>
    <t>Add a default login herald to `/etc/security/login.cfg`:
```
chsec -f /etc/security/login.cfg -s default -a herald="Unauthorized use of this system is prohibited.\\nlogin:"
```</t>
  </si>
  <si>
    <t>Ensure herald is configured.
One method to achieve the recommended state is to execute the following method(s):
Add a default login herald to `/etc/security/login.cfg`:
```
chsec -f /etc/security/login.cfg -s default -a herald="Unauthorized use of this system is prohibited.\\nlogin:"
```</t>
  </si>
  <si>
    <t>To close this finding, please provide a screenshot or evidence showing that the 'Herald is configured' with the agency's CAP.</t>
  </si>
  <si>
    <t>AIX7-163</t>
  </si>
  <si>
    <t>Ensure logindelay is configured</t>
  </si>
  <si>
    <t>Defines the number of seconds delay between each failed login attempt. This works as a multiplier, so if the parameter is set to 10, after the first failed login it would delay for 10 seconds, after the second failed login 20 seconds etc.</t>
  </si>
  <si>
    <t>From the command prompt, execute the following command:
```
lssec -f /etc/security/login.cfg -s default -a logindelay
```
The above command should yield the following output:
```
default logindelay=10
```</t>
  </si>
  <si>
    <t>Logindelay is configured</t>
  </si>
  <si>
    <t>Logindelay is not configured</t>
  </si>
  <si>
    <t>4.8.2</t>
  </si>
  <si>
    <t>In setting the `logindelay` attribute, this implements a delay multiplier in-between unsuccessful login attempts.</t>
  </si>
  <si>
    <t>In `/etc/security/login.cfg`, set the default stanza `logindelay `attribute to `10` or greater:
```
chsec -f /etc/security/login.cfg -s default -a logindelay=10
```
This means that a user will have to wait 10 seconds before being able to re-enter their password. During subsequent attempts this delay will increase as a multiplier of (the number of failed login attempts * logindelay)</t>
  </si>
  <si>
    <t>Ensure logindelay is configured.
One method to achieve the recommended state is to execute the following method(s):
In `/etc/security/login.cfg`, set the default stanza `logindelay `attribute to `10` or greater:
```
chsec -f /etc/security/login.cfg -s default -a logindelay=10
```
This means that a user will have to wait 10 seconds before being able to re-enter their password. During subsequent attempts this delay will increase as a multiplier of (the number of failed login attempts * logindelay)</t>
  </si>
  <si>
    <t>To close this finding, please provide a screenshot or evidence showing that the 'Logindelay is configured' with the agency's CAP.</t>
  </si>
  <si>
    <t>AIX7-164</t>
  </si>
  <si>
    <t>AC-7</t>
  </si>
  <si>
    <t>Unsuccessful Logon Attempts</t>
  </si>
  <si>
    <t>Ensure loginretries is configured</t>
  </si>
  <si>
    <t>Defines the number of attempts a user has to login to the system before their account is disabled.</t>
  </si>
  <si>
    <t>From the command prompt, execute the following command:
```
lssec -f /etc/security/user -s default -a loginretries
```
The above command should yield the following output:
```
default loginretries=3
```</t>
  </si>
  <si>
    <t>Loginretries is configured</t>
  </si>
  <si>
    <t>Loginretries is not configured</t>
  </si>
  <si>
    <t>4.8.3</t>
  </si>
  <si>
    <t>In setting the `loginretries` attribute, this ensures that a user can have a pre-defined number of attempts to get their password right, prior to locking the account.</t>
  </si>
  <si>
    <t>In `/etc/security/user`, set the default stanza `loginretries` attribute to `5`:
```
chsec -f /etc/security/user -s default -a loginretries=5
```
This means that a user will have 5 attempts to enter the correct password. This does not apply to the root user, which has its own stanza entry disabling this feature.</t>
  </si>
  <si>
    <t>Ensure loginretries is configured.
One method to achieve the recommended state is to execute the following method(s):
In `/etc/security/user`, set the default stanza `loginretries` attribute to `5`:
```
chsec -f /etc/security/user -s default -a loginretries=5
```
This means that a user will have 5 attempts to enter the correct password. This does not apply to the root user, which has its own stanza entry disabling this feature.</t>
  </si>
  <si>
    <t>To close this finding, please provide a screenshot or evidence showing that the 'Loginretries is configured' with the agency's CAP.</t>
  </si>
  <si>
    <t>AIX7-165</t>
  </si>
  <si>
    <t>Ensure logintimeout is configured</t>
  </si>
  <si>
    <t>Defines the number of seconds during which the password must be typed at login.</t>
  </si>
  <si>
    <t>From the command prompt, execute the following command:
```
lssec -f /etc/security/login.cfg -s usw -a logintimeout
```
The above command should yield the following output:
```
usw logintimeout=30
```</t>
  </si>
  <si>
    <t>Logintimeout is configured</t>
  </si>
  <si>
    <t>Logintimeout is not configured</t>
  </si>
  <si>
    <t>4.8.4</t>
  </si>
  <si>
    <t>In setting the `logintimeout` attribute, a password must be entered within a specified time period.</t>
  </si>
  <si>
    <t>In `/etc/security/login.cfg`, set the usw stanza `logintimeout` attribute to `30` or less:
```
chsec -f /etc/security/login.cfg -s usw -a logintimeout=30
```
This means that a user will have 30 seconds, from prompting, in which to type in their password.</t>
  </si>
  <si>
    <t>Ensure logintimeout is configured.
One method to achieve the recommended state is to execute the following method(s):
In `/etc/security/login.cfg`, set the usw stanza `logintimeout` attribute to `30` or less:
```
chsec -f /etc/security/login.cfg -s usw -a logintimeout=30
```
This means that a user will have 30 seconds, from prompting, in which to type in their password.</t>
  </si>
  <si>
    <t>To close this finding, please provide a screenshot or evidence showing that the 'Logintimeout is configured' with the agency's CAP.</t>
  </si>
  <si>
    <t>AIX7-166</t>
  </si>
  <si>
    <t>IA-5</t>
  </si>
  <si>
    <t>Authenticator Management</t>
  </si>
  <si>
    <t>Ensure administrative user accounts are locked</t>
  </si>
  <si>
    <t>Lock OS administrative accounts to further enhance security.</t>
  </si>
  <si>
    <t>Ensure that the user accounts have been locked:
```
ACCOUNTS=daemon,bin,sys,adm,uucp,nobody,lpd,lp,invscout,ipsec,nuucp,sshd
lsuser -a account_locked ${ACCOUNTS} | grep -v account_locked=true
```
The command should not have any output.</t>
  </si>
  <si>
    <t>Administrative user accounts are locked</t>
  </si>
  <si>
    <t>Administrative user accounts are not locked</t>
  </si>
  <si>
    <t>HPW17</t>
  </si>
  <si>
    <t>Default passwords have not been changed</t>
  </si>
  <si>
    <t>4.8.5</t>
  </si>
  <si>
    <t>Lock administrative user accounts. Generic OS administrative user accounts are targeted by hackers in an attempt to gain unauthorized access to a server.</t>
  </si>
  <si>
    <t>Lock standard accounts using chuser:
```
ACCOUNTS=daemon,bin,sys,adm,uucp,nobody,lpd,lp,invscout,ipsec,nuucp,sshd
lsuser -a account_locked ${ACCOUNTS} | grep -v account_locked=true | while read account attributes; do
 chuser account_locked=true ${account}
done
```</t>
  </si>
  <si>
    <t>Ensure administrative user accounts are locked.
One method to achieve the recommended state is to execute the following method(s):
Lock standard accounts using chuser:
```
ACCOUNTS=daemon,bin,sys,adm,uucp,nobody,lpd,lp,invscout,ipsec,nuucp,sshd
lsuser -a account_locked ${ACCOUNTS} | grep -v account_locked=true | while read account attributes; do
 chuser account_locked=true ${account}
done
```</t>
  </si>
  <si>
    <t>To close this finding, please provide a screenshot or evidence showing that the 'Administrative user accounts are locked' with the agency's CAP.</t>
  </si>
  <si>
    <t>AIX7-167</t>
  </si>
  <si>
    <t>AC-12</t>
  </si>
  <si>
    <t>Session Termination</t>
  </si>
  <si>
    <t>Ensure session timeout is configured</t>
  </si>
  <si>
    <t>`TMOUT` and `TIMEOUT` are environmental setting that activate the timeout of a shell. The value is in seconds.
- TMOUT=_n_ - Sets the shell timeout to _n_ seconds. A setting of `TMOUT=0`, or `unset TMOUT` disables the automatic session timeout.
- readonly TMOUT- Both export and lock TMOUT environmental variable to it's present value, preventing unwanted modification during run-time.</t>
  </si>
  <si>
    <t>Execute the following command:
```
readonly | /usr/bin/egrep -e "TMOUT|TIMEOUT"
```
This should return:
```
TIMEOUT=1800
TMOUT=1800
```
Note: IRS Publication 1075 mandates that systems automatically terminate user sessions after 30 minutes of inactivity.</t>
  </si>
  <si>
    <t>Session timeout is configured</t>
  </si>
  <si>
    <t>Session timeout is not configured</t>
  </si>
  <si>
    <t>Note: IRS Publication 1075 mandates that systems automatically terminate user sessions after 30 minutes of inactivity.</t>
  </si>
  <si>
    <t>HRM5</t>
  </si>
  <si>
    <t>User sessions do not terminate after the Publication 1075 period of inactivity</t>
  </si>
  <si>
    <t>4.8.6</t>
  </si>
  <si>
    <t>All systems are vulnerable if terminals are left logged in and unattended. The most serious problem occurs when a system manager leaves a terminal unattended that has been enabled with root authority. In general, users should log out anytime they leave their terminals.
You can force a terminal to log out after a period of inactivity by setting the TMOUT and TIMEOUT parameters in the /etc/profile file. The TMOUT parameter works in the ksh (Korn) shell, and the TIMEOUT parameter works in the bsh (Bourne) shell.</t>
  </si>
  <si>
    <t>To close this finding, please provide a screenshot or evidence showing that the 'Session timeout is configured' with the agency's CAP.</t>
  </si>
  <si>
    <t>AIX7-168</t>
  </si>
  <si>
    <t>Ensure root access is controlled</t>
  </si>
  <si>
    <t>Restricts access to root via `su` to members of a specific group. Direct login via console and/or remote login via `telnet` is blocked.</t>
  </si>
  <si>
    <t>'- From the command prompt, execute the following commands:
```
#!/usr/bin/ksh -e
lsuser -a login rlogin su sugroups root | tr '=' ' ' | read user a1 login a2 rlogin a3 su a4 sugroups
[[ ${su} != "false" &amp;&amp; ${sugroups} == "ALL" ]] &amp;&amp; print $0 failed : ${a3}==${su}, ${a4}==${sugroups}
[[ ${login} == "true" || ${rlogin} == "true" ]] &amp;&amp; print $0 failed : ${a1}==${login}, ${a2}==${rlogin}
- No output should be returned</t>
  </si>
  <si>
    <t>Root access is controlled</t>
  </si>
  <si>
    <t>Root access is not controlled</t>
  </si>
  <si>
    <t>HMT13</t>
  </si>
  <si>
    <t>Access controls are not implemented properly</t>
  </si>
  <si>
    <t>4.9</t>
  </si>
  <si>
    <t>4.9.1</t>
  </si>
  <si>
    <t>* For accountability, no direct access to root is allowed.
* The attributes here control access to root for programs other than OpenSSH.
* Setting the `sugroups` attribute to `SUADMIN` ensures that only members of the this group are able to `su` root. This makes it more difficult for an attacker to use a stolen root password as the attacker first has to get access to a system user ID.
* Access via a _console_ (e.g., /dev/vty0 or /dev/tty0) is only permitted when there are external controls managing accountability of access to the console. For example, HMC access must not be via the account `hscroot`; a physical console is accessible only after a hard-copy log has been entered and verified before physical access is granted to the (data center) console terminal.
* The group `system` is not recommended as it is not uncommon for other accounts to be included in this OS-provided group (gid==0).</t>
  </si>
  <si>
    <t>In `/etc/security/user`, set the root stanza `sugroups` attribute to `SUADMIN` and ensure the `login` and `rlogin` attributes are set to _false_:
```
lsgroup SUADMIN &gt;/dev/null || mkgroup -a SUADMIN
chuser login=false rlogin=false sugroups=SUADMIN root
```
* **NOTE:** For the remediation the setting of `su` is irrelevant.</t>
  </si>
  <si>
    <t>Ensure root access is controlled.
One method to achieve the recommended state is to execute the following method(s):
In `/etc/security/user`, set the root stanza `sugroups` attribute to `SUADMIN` and ensure the `login` and `rlogin` attributes are set to _false_:
```
lsgroup SUADMIN &gt;/dev/null || mkgroup -a SUADMIN
chuser login=false rlogin=false sugroups=SUADMIN root
```
* **NOTE:** For the remediation the setting of `su` is irrelevant.</t>
  </si>
  <si>
    <t>To close this finding, please provide a screenshot or evidence showing that the 'Root access is controlled' with the agency's CAP.</t>
  </si>
  <si>
    <t>AIX7-169</t>
  </si>
  <si>
    <t>Ensure root user default shell is ksh</t>
  </si>
  <si>
    <t>Ensure that the shell for the root user is set to `/usr/bin/ksh`</t>
  </si>
  <si>
    <t>Execute the following command
```
lsuser -a shell root
```
The output should match
```
root shell=/usr/bin/ksh
```</t>
  </si>
  <si>
    <t>Root user default shell is ksh</t>
  </si>
  <si>
    <t>Root user default shell is not ksh</t>
  </si>
  <si>
    <t>4.9.2</t>
  </si>
  <si>
    <t>Although the bash shell is available there are administrative processes that require the root user to be configured with the `ksh` shell as its default shell. If the root user is configured with a different default shell, these processes will not work as expected.</t>
  </si>
  <si>
    <t>Execute the following command
```
chuser shell=/usr/bin/ksh root
```</t>
  </si>
  <si>
    <t>Ensure root user default shell is ksh.
One method to achieve the recommended state is to execute the following method(s):
Execute the following command
```
chuser shell=/usr/bin/ksh root
```</t>
  </si>
  <si>
    <t>To close this finding, please provide a screenshot or evidence showing that the 'Root user default shell is ksh' with the agency's CAP.</t>
  </si>
  <si>
    <t>AIX7-170</t>
  </si>
  <si>
    <t>Ensure core dumps are disabled</t>
  </si>
  <si>
    <t>This change disables core dumps in the default user stanza of `/etc/security/limits` and also ensures the `fullcore` kernel parameter is set to false.</t>
  </si>
  <si>
    <t>From the command prompt, execute the following command to validate the `/etc/security/limits` changes:
```
lssec -f /etc/security/limits -s default -a core -a core_hard
```
The above command should yield the following output:
```
default core=0 core_hard=0
```
Ensure that the `fullcore` kernel parameter has been set to false:
```
lsattr -El sys0 -a fullcore
```
The above command should yield the following output:
```
fullcore false Enable full CORE dump True
```</t>
  </si>
  <si>
    <t>Core dumps are disabled</t>
  </si>
  <si>
    <t>Core dumps are not disabled</t>
  </si>
  <si>
    <t>4.9.3</t>
  </si>
  <si>
    <t>The creation of core dumps can reveal pertinent system information, potentially even passwords, within the core file. The ability to create a core dump is also a vulnerability to be exploited by a hacker.
The commands below disable core dumps by default, but they may be specifically enabled for a particular user in `/etc/security/limits`.</t>
  </si>
  <si>
    <t>Change the default user stanza attributes `core` and `core_hard` in `/etc/security/limits` and then set the `fullcore` kernel parameter to false:
```
chsec -f /etc/security/limits -s default -a core=0 -a core_hard=0
chdev -l sys0 -a fullcore=false
```</t>
  </si>
  <si>
    <t>Ensure core dumps are disabled.
One method to achieve the recommended state is to execute the following method(s):
Change the default user stanza attributes `core` and `core_hard` in `/etc/security/limits` and then set the `fullcore` kernel parameter to false:
```
chsec -f /etc/security/limits -s default -a core=0 -a core_hard=0
chdev -l sys0 -a fullcore=false
```</t>
  </si>
  <si>
    <t>To close this finding, please provide a screenshot or evidence showing that the 'Core dumps are disabled' with the agency's CAP.</t>
  </si>
  <si>
    <t>AIX7-171</t>
  </si>
  <si>
    <t>Ensure default path does not include current working directory</t>
  </si>
  <si>
    <t>This change removes any "." or "::" entries from `/etc/environment`. If a "." or "::" is present the current working directory is included in the default search path.</t>
  </si>
  <si>
    <t>Examine PATH in `/etc/environment` to see if it contains any "." or "::" entries:
```
grep "^PATH=" /etc/environment |awk '/((:[ \t]*:)|(:[ \t]*$)|(^[ \t]*:)|(^.:)|(:.$)|(:.:))/'
```
The above command should yield no output.</t>
  </si>
  <si>
    <t>Default path does not include current working directory</t>
  </si>
  <si>
    <t>4.9.4</t>
  </si>
  <si>
    <t>Any "." and "::" will be removed from `/etc/environment`. This means that any harmful programs placed in common PATH locations, would never be automatically executed. All directories must be explicitly defined within the PATH variable.</t>
  </si>
  <si>
    <t>Examine PATH in `/etc/environment` to see if it contains any "." or "::" entries:
```
grep "^PATH=" /etc/environment |awk '/((:[ \t]*:)|(:[ \t]*$)|(^[\t]*:)|(^.:)|(:.$)|(:.:))/'
```
If the command above yields output, remove the "." and "::" entries from:
```
vi /etc/environment
```</t>
  </si>
  <si>
    <t>Ensure default path does not include current working directory.
One method to achieve the recommended state is to execute the following method(s):
Examine PATH in `/etc/environment` to see if it contains any "." or "::" entries:
```
grep "^PATH=" /etc/environment |awk '/((:[ \t]*:)|(:[ \t]*$)|(^[\t]*:)|(^.:)|(:.$)|(:.:))/'
```
If the command above yields output, remove the "." and "::" entries from:
```
vi /etc/environment
```</t>
  </si>
  <si>
    <t>To close this finding, please provide a screenshot or evidence showing that the 'Default path does not include current working directory' with the agency's CAP.</t>
  </si>
  <si>
    <t>AIX7-172</t>
  </si>
  <si>
    <t>Ensure root user path does not include current working directory</t>
  </si>
  <si>
    <t>This change removes any "." or "::" entries from the root PATH. If a "." or "::" is present the current working directory is included in the search path.</t>
  </si>
  <si>
    <t>Ensure that root's PATH does not contain any "." or "::" entries:
```
su - root -c "echo ${PATH}" |awk '/((:[ \t]*:)|(:[ \t]*$)|(^[ \t]*:)|(^.:)|(:.$)|(:.:))/'
```
The above command should yield no output.</t>
  </si>
  <si>
    <t>Root user path does not include current working directory</t>
  </si>
  <si>
    <t>4.9.5</t>
  </si>
  <si>
    <t>Any "." and "::" will be removed from the root PATH. This means that any harmful programs placed in common PATH locations, would never be automatically executed. All directories must be explicitly defined within the PATH variable.</t>
  </si>
  <si>
    <t>Examine root's PATH to see if it contains any "." or "::" entries:
```
su - root -c "echo ${PATH}" |awk '/((:[ \t]*:)|(:[ \t]*$)|(^[ \t]*:)|(^.:)|(:.$)|(:.:))/'
```
If the command above yields output, remove the "." and "::" entries from the relevant initialization files. The files to examine are dependant on the root users shell definition in `/etc/passwd`. Once the file or files have been identified remove the "." and "::" from the PATH variable
```
vi &lt;filename&gt;
```</t>
  </si>
  <si>
    <t>Ensure root user path does not include current working directory.
One method to achieve the recommended state is to execute the following method(s):
Examine root's PATH to see if it contains any "." or "::" entries:
```
su - root -c "echo ${PATH}" |awk '/((:[ \t]*:)|(:[ \t]*$)|(^[ \t]*:)|(^.:)|(:.$)|(:.:))/'
```
If the command above yields output, remove the "." and "::" entries from the relevant initialization files. The files to examine are dependant on the root users shell definition in `/etc/passwd`. Once the file or files have been identified remove the "." and "::" from the PATH variable
```
vi &lt;filename&gt;
```</t>
  </si>
  <si>
    <t>To close this finding, please provide a screenshot or evidence showing that the 'Root user path does not include current working directory' with the agency's CAP.</t>
  </si>
  <si>
    <t>AIX7-173</t>
  </si>
  <si>
    <t>Ensure motd is configured</t>
  </si>
  <si>
    <t>Create a `/etc/motd` file which displays, post initial logon, a statutory warning message.</t>
  </si>
  <si>
    <t>Log back into the system via SSH:
```
ssh localhost
```
NOTE: The `/etc/motd` file will now be displayed
Validate that `/etc/motd` is not writable by group or other
```
ls -l /etc/motd
```</t>
  </si>
  <si>
    <t>Motd is configured</t>
  </si>
  <si>
    <t>Motd is not configured</t>
  </si>
  <si>
    <t>HAC14
HAC38</t>
  </si>
  <si>
    <t>4.9.6</t>
  </si>
  <si>
    <t>The creation of a `/etc/motd` file which contains a statutory warning message could aid in the prosecution of offenders guilty of unauthorized system access. The `/etc/motd` is displayed after successful logins from the console, SSH and other system access protocols.</t>
  </si>
  <si>
    <t>Create a `/etc/motd` file:
```
touch /etc/motd
chmod u=rw,go=r /etc/motd
chown bin:bin /etc/motd
```
Below is a sample banner:
```
*************************************************************************** `
NOTICE TO USERS
This computer system is the private property of its owner, whether individual, corporate or government. It is for authorized use only. Users (authorized or unauthorized) have no explicit or implicit expectation of privacy. Any or all uses of this system and all files on this system may be intercepted, monitored, recorded, copied, audited, inspected, and disclosed to your employer, to authorized site, government, and law enforcement personnel, as well as authorized officials of government agencies, both domestic and foreign. By using this system, the user consents to such interception, monitoring,recording, copying, auditing, inspection, and disclosure at the discretion of such personnel or officials. Unauthorized or improper use of this system may result in civil and criminal penalties and administrative or disciplinary action, as appropriate. By continuing to use this system you indicate your awareness of and consent to these terms and conditions of use. LOG OFF IMMEDIATELY if you do not agree to the conditions stated in this warning.
****************************************************************************
```
NOTE: Replace "its owner" with the relevant company name</t>
  </si>
  <si>
    <t>Ensure motd is configured.
One method to achieve the recommended state is to execute the following method(s):
Create a `/etc/motd` file:
```
touch /etc/motd
chmod u=rw,go=r /etc/motd
chown bin:bin /etc/motd
```
Below is a sample banner:
```
*************************************************************************** `
NOTICE TO USERS
This computer system is the private property of its owner, whether individual, corporate or government. It is for authorized use only. Users (authorized or unauthorized) have no explicit or implicit expectation of privacy. Any or all uses of this system and all files on this system may be intercepted, monitored, recorded, copied, audited, inspected, and disclosed to your employer, to authorized site, government, and law enforcement personnel, as well as authorized officials of government agencies, both domestic and foreign. By using this system, the user consents to such interception, monitoring,recording, copying, auditing, inspection, and disclosure at the discretion of such personnel or officials. Unauthorized or improper use of this system may result in civil and criminal penalties and administrative or disciplinary action, as appropriate. By continuing to use this system you indicate your awareness of and consent to these terms and conditions of use. LOG OFF IMMEDIATELY if you do not agree to the conditions stated in this warning.
****************************************************************************
```
NOTE: Replace "its owner" with the relevant company name</t>
  </si>
  <si>
    <t>To close this finding, please provide a screenshot or evidence showing that the 'Motd is configured' with the agency's CAP.</t>
  </si>
  <si>
    <t>AIX7-174</t>
  </si>
  <si>
    <t>Ensure all local user accounts have a hashed password</t>
  </si>
  <si>
    <t>All (unlocked) accounts on the server must have a password.
For this recommendation we look at the so-called **files** registery - as we cannot reliably review the entries kept in a centralized authentication system such as **LDAP** or **Kerberos**.</t>
  </si>
  <si>
    <t>Run the command:
```
/usr/bin/egrep -p "password = +$" /etc/security/passwd | grep ":" | awk -F: '{ print $1 } ' | \
 while read user rest; do 
 print "Locking account ${user} due to blank password"
 /usr/bin/chuser account_locked='true' expires=0101000070 ${user}
 done
```
- The command should not yield output.
- Note: this is a partial remediation - setting the attribute account_locked - as it is too serious to leave unattended.</t>
  </si>
  <si>
    <t>All local user accounts have a hashed password</t>
  </si>
  <si>
    <t>All local user accounts do not have a hashed password</t>
  </si>
  <si>
    <t>HPW1</t>
  </si>
  <si>
    <t>No password is required to access an FTI system</t>
  </si>
  <si>
    <t>5.1</t>
  </si>
  <si>
    <t>5.1.1</t>
  </si>
  <si>
    <t>An account password is a secret code word that must be entered to gain access to the account. If an account exists that has a blank password, multiple users may access the account without authentication and leave a weak audit trail. An attacker may gain unauthorized system access or perform malicious actions, which then cannot be attributed to any specific individual.</t>
  </si>
  <si>
    <t>Check for accounts with an empty password field. If any, lock the account and assign an _impossible password hash_, as well as flag admin change (**ADMCHG**) to the password record.
```
set $(/usr/bin/egrep -c -p "password = +$" /etc/security/passwd)
if [[ $1 != "0" ]]; then
 # get seconds since epoch
 now=$(date +"%s")
 # copy everything except entries without password
 /usr/bin/egrep -v -p "password = +$" /etc/security/passwd &gt; /etc/security/passwd.cis
 # create new entries with an impossible password hash and append to password.cis
 /usr/bin/egrep -p "password = +$" /etc/security/passwd | grep ":" | awk -F: '{ print $1 } ' | \
 while read user; do
 print "Locking and giving account ${user} impossible password hash"
 /usr/bin/chuser account_locked='true' expires=0101000070 ${user}
 printf "%s:\n\tpassword = *\n" ${user} &gt;&gt; /etc/security/passwd.cis
 printf "\tflags = ADMCHG\n\tlastupdate=%s\n\n" ${now} &gt;&gt; /etc/security/passwd.cis
 done
 cat /etc/security/passwd.cis &gt; /etc/security/passwd
 rm /etc/security/passwd.cis
fi
```</t>
  </si>
  <si>
    <t>Ensure all local user accounts have a hashed password.
One method to achieve the recommended state is to execute the following method(s):
Check for accounts with an empty password field. If any, lock the account and assign an _impossible password hash_, as well as flag admin change (**ADMCHG**) to the password record.
```
set $(/usr/bin/egrep -c -p "password = +$" /etc/security/passwd)
if [[ $1 != "0" ]]; then
 # get seconds since epoch
 now=$(date +"%s")
 # copy everything except entries without password
 /usr/bin/egrep -v -p "password = +$" /etc/security/passwd &gt; /etc/security/passwd.cis
 # create new entries with an impossible password hash and append to password.cis
 /usr/bin/egrep -p "password = +$" /etc/security/passwd | grep ":" | awk -F: '{ print $1 } ' | \
 while read user; do
 print "Locking and giving account ${user} impossible password hash"
 /usr/bin/chuser account_locked='true' expires=0101000070 ${user}
 printf "%s:\n\tpassword = *\n" ${user} &gt;&gt; /etc/security/passwd.cis
 printf "\tflags = ADMCHG\n\tlastupdate=%s\n\n" ${now} &gt;&gt; /etc/security/passwd.cis
 done
 cat /etc/security/passwd.cis &gt; /etc/security/passwd
 rm /etc/security/passwd.cis
fi
```</t>
  </si>
  <si>
    <t>To close this finding, please provide a screenshot or evidence showing that the 'All local user accounts have a hashed password' with the agency's CAP.</t>
  </si>
  <si>
    <t>AIX7-175</t>
  </si>
  <si>
    <t>Ensure usernames and UIDs are unique</t>
  </si>
  <si>
    <t>All users should have a unique UID. In particular the only user on the system to have a UID of 0 should be the root user. Likewise, usernames need to be verified as unique.</t>
  </si>
  <si>
    <t>Run the commands:
```
cut -d: -f 3 /etc/passwd | sort -n | uniq -d
cut -d: -f 1 /etc/passwd | sort | uniq -d
```
The commands should not yield output</t>
  </si>
  <si>
    <t>Usernames and UIDs are unique</t>
  </si>
  <si>
    <t>Usernames and UIDs are not unique</t>
  </si>
  <si>
    <t>5.1.2</t>
  </si>
  <si>
    <t>The only user with a UID of 0 on the system must be the **root** account. Any account (username) with a UID of 0 has super user privileges on the system and becomes root at login. 
Access to the root account should be via `su`, `sudo` or PKI fingerprint.
Logging must include sufficient information such that each action taken with root authority can be accounted to a specific account.
All accounts (or users) must have a unique UID to ensure that file and directory security is not compromised.</t>
  </si>
  <si>
    <t>* Examine the user IDs of all configured accounts:
```
cut -d: -f 3 /etc/passwd | sort -n | uniq -d
```
If a number, or numbers are returned from the command above, these are UID values which are not unique within the `/etc/passwd` file. Determine the effected accounts/s:
```
cut -d: -f 1 /etc/passwd | sort -n | uniq -d | while read UID; do
 cut -f "1 3" -d : /etc/passwd |grep ":${UID}"
done
```
* Examine the usernames IDs of all configured accounts:
```
cut -d: -f 1 /etc/passwd | sort -n | uniq -d
```
If a username, or usernames are returned from the command above, these are username values which are not unique within the `/etc/passwd` file. Determine the effected accounts/s:
```
cut -d: -f 1 /etc/passwd | sort -n | uniq -d | while read username; do
 cut -f "1 3" -d : /etc/passwd |grep "${username}:"
done
```
**NOTE**: Any account names returned should either be deleted or have the UID changed
To remove:
```
rmuser &lt;username&gt;
```
To change the UID:
```
chuser id=&lt;id&gt; &lt;username&gt;
```</t>
  </si>
  <si>
    <t>Ensure usernames and UIDs are unique.
One method to achieve the recommended state is to execute the following method(s):
* Examine the user IDs of all configured accounts:
```
cut -d: -f 3 /etc/passwd | sort -n | uniq -d
```
If a number, or numbers are returned from the command above, these are UID values which are not unique within the `/etc/passwd` file. Determine the effected accounts/s:
```
cut -d: -f 1 /etc/passwd | sort -n | uniq -d | while read UID; do
 cut -f "1 3" -d : /etc/passwd |grep ":${UID}"
done
```
* Examine the usernames IDs of all configured accounts:
```
cut -d: -f 1 /etc/passwd | sort -n | uniq -d
```
If a username, or usernames are returned from the command above, these are username values which are not unique within the `/etc/passwd` file. Determine the effected accounts/s:
```
cut -d: -f 1 /etc/passwd | sort -n | uniq -d | while read username; do
 cut -f "1 3" -d : /etc/passwd |grep "${username}:"
done
```
**NOTE**: Any account names returned should either be deleted or have the UID changed
To remove:
```
rmuser &lt;username&gt;
```
To change the UID:
```
chuser id=&lt;id&gt; &lt;username&gt;
```</t>
  </si>
  <si>
    <t>To close this finding, please provide a screenshot or evidence showing that the 'Usernames and UIDs are unique' with the agency's CAP.</t>
  </si>
  <si>
    <t>AIX7-176</t>
  </si>
  <si>
    <t>Ensure group names and GIDs are unique</t>
  </si>
  <si>
    <t>All groups should have a unique GID on the system.</t>
  </si>
  <si>
    <t>Run the commands:
```
cut -d: -f 3 /etc/group | sort -n | uniq -d
cut -d: -f 1 /etc/group | sort | uniq -d
```
The commands should not yield output</t>
  </si>
  <si>
    <t>Group names and GIDs are unique</t>
  </si>
  <si>
    <t>Group names and GIDs are not unique</t>
  </si>
  <si>
    <t>5.1.3</t>
  </si>
  <si>
    <t>All groups should have an individual and unique GID. If GID numbers are shared this could lead to undesirable file and directory access.</t>
  </si>
  <si>
    <t>* Examine the _group IDs_ (GID) of all locally configured accounts:
```
cut -d: -f 3 /etc/group |sort -n | uniq -d
```
If the command has output there is at least one duplicate GID number. Determine any duplicates within the `/etc/group` file:
```
cut -d: -f 1 /etc/group | sort -n | uniq -d | while read GID; do
 cut -f "1 3 4" -d : /etc/group | /usr/bin/sort -t: -k2n | grep ":${GID}:"
done
```
* Examine the _names_ of all locally configured groups:
```
cut -d: -f 1 /etc/group |sort -n | uniq -d
```
If the command has output there is at least one duplicate group name. Determine any duplicates within the `/etc/group` file:
```
cut -d: -f 1 /etc/passwd | sort -n | uniq -d | while read groupname; do
 cut -f "1 3 4" -d : /etc/group | /usr/bin/sort -t: -k2n | grep "${groupname}:"
done
```
**NOTE**: Any duplicates returned should either be deleted or have the GID changed. Be careful. We recommend you examine any accounts assigned to a duplicate and ensure the account is neither losing nor gaining authorized group access through any remedial action.
To remove:
```
rmgroup &lt;groupname&gt;
```
To change the UID:
```
chgroup id=&lt;id&gt; &lt;groupname&gt;
```</t>
  </si>
  <si>
    <t>Ensure group names and GIDs are unique.
One method to achieve the recommended state is to execute the following method(s):
* Examine the _group IDs_ (GID) of all locally configured accounts:
```
cut -d: -f 3 /etc/group |sort -n | uniq -d
```
If the command has output there is at least one duplicate GID number. Determine any duplicates within the `/etc/group` file:
```
cut -d: -f 1 /etc/group | sort -n | uniq -d | while read GID; do
 cut -f "1 3 4" -d : /etc/group | /usr/bin/sort -t: -k2n | grep ":${GID}:"
done
```
* Examine the _names_ of all locally configured groups:
```
cut -d: -f 1 /etc/group |sort -n | uniq -d
```
If the command has output there is at least one duplicate group name. Determine any duplicates within the `/etc/group` file:
```
cut -d: -f 1 /etc/passwd | sort -n | uniq -d | while read groupname; do
 cut -f "1 3 4" -d : /etc/group | /usr/bin/sort -t: -k2n | grep "${groupname}:"
done
```
**NOTE**: Any duplicates returned should either be deleted or have the GID changed. Be careful. We recommend you examine any accounts assigned to a duplicate and ensure the account is neither losing nor gaining authorized group access through any remedial action.
To remove:
```
rmgroup &lt;groupname&gt;
```
To change the UID:
```
chgroup id=&lt;id&gt; &lt;groupname&gt;
```</t>
  </si>
  <si>
    <t>To close this finding, please provide a screenshot or evidence showing that the 'Group names and GIDs are unique' with the agency's CAP.</t>
  </si>
  <si>
    <t>AIX7-177</t>
  </si>
  <si>
    <t>Ensure an Inventory of Administrator accounts is established and maintained</t>
  </si>
  <si>
    <t>AIX defines _Administrator_ accounts with the with the attribute _admin_. When _true_ the account is **Administrator** and when _false_ the account is considered **User**.</t>
  </si>
  <si>
    <t>Verify that there is, off system, an inventory of Administrative accounts and that the date is not more 13 weeks old.</t>
  </si>
  <si>
    <t>An Inventory of Administrator accounts is established and maintained</t>
  </si>
  <si>
    <t>An Inventory of Administrator accounts is not established and maintained</t>
  </si>
  <si>
    <t>HAC37</t>
  </si>
  <si>
    <t>Account management procedures are not implemented</t>
  </si>
  <si>
    <t>5.1.4</t>
  </si>
  <si>
    <t>An inventory of accounts with the attribute _"admin=true"_ allows verification that all accounts considered _administrative_ are so labeled by the system.</t>
  </si>
  <si>
    <t>A printable report can be prepared using the following example:
```
cnt=0
printf "%4s%68s\n" "AIX" "Administator Accounts"
lsuser -R files -a admin ALL | while read usr adm; do
if [[ ${adm} = "admin=true" ]] ; then
 printf "%12s" ${usr}
 let cnt=cnt+1
 [[ $(expr ${cnt} % 6) == 0 ]] &amp;&amp; print
fi
done
[[ $(expr ${cnt} % 6) != 0 ]] &amp;&amp; print
```</t>
  </si>
  <si>
    <t>Ensure an Inventory of Administrator accounts is established and maintained.
One method to achieve the recommended state is to execute the following method(s):
A printable report can be prepared using the following example:
```
cnt=0
printf "%4s%68s\n" "AIX" "Administator Accounts"
lsuser -R files -a admin ALL | while read usr adm; do
if [[ ${adm} = "admin=true" ]] ; then
 printf "%12s" ${usr}
 let cnt=cnt+1
 [[ $(expr ${cnt} % 6) == 0 ]] &amp;&amp; print
fi
done
[[ $(expr ${cnt} % 6) != 0 ]] &amp;&amp; print
```</t>
  </si>
  <si>
    <t>To close this finding, please provide a screenshot or evidence showing that the 'An Inventory of Administrator accounts is established and maintained' with the agency's CAP.</t>
  </si>
  <si>
    <t>AIX7-178</t>
  </si>
  <si>
    <t>Ensure an Inventory of user accounts is established and maintained</t>
  </si>
  <si>
    <t>Verify that there is, off system, an inventory of User (not Administrative) accounts and that the date is not more 13 weeks old.</t>
  </si>
  <si>
    <t>An Inventory of user accounts is established and maintained</t>
  </si>
  <si>
    <t>An Inventory of user accounts is not established and maintained</t>
  </si>
  <si>
    <t>5.1.5</t>
  </si>
  <si>
    <t>A printable report can be prepared using the following example:
```
cnt=0
printf "%4s%68s\n" "AIX" "User Accounts"
lsuser -R files -a admin ALL | while read usr adm; do
if [[ ${adm} = "admin=false" ]] ; then
 printf "%12s" ${usr}
 let cnt=cnt+1
 [[ $(expr ${cnt} % 6) == 0 ]] &amp;&amp; print
fi
done
[[ $(expr ${cnt} % 6) != 0 ]] &amp;&amp; print
```</t>
  </si>
  <si>
    <t>Ensure an Inventory of user accounts is established and maintained.
One method to achieve the recommended state is to execute the following method(s):
A printable report can be prepared using the following example:
```
cnt=0
printf "%4s%68s\n" "AIX" "User Accounts"
lsuser -R files -a admin ALL | while read usr adm; do
if [[ ${adm} = "admin=false" ]] ; then
 printf "%12s" ${usr}
 let cnt=cnt+1
 [[ $(expr ${cnt} % 6) == 0 ]] &amp;&amp; print
fi
done
[[ $(expr ${cnt} % 6) != 0 ]] &amp;&amp; print
```</t>
  </si>
  <si>
    <t>To close this finding, please provide a screenshot or evidence showing that the 'An Inventory of user accounts is established and maintained' with the agency's CAP.</t>
  </si>
  <si>
    <t>AIX7-179</t>
  </si>
  <si>
    <t>Ensure histsize is configured</t>
  </si>
  <si>
    <t>Defines the number of previous passwords that a user may not reuse.</t>
  </si>
  <si>
    <t>From the command prompt, execute the following command:
```
lssec -f /etc/security/user -s default -a histsize
```
The above command should yield the following output:
```
default histsize=24
```</t>
  </si>
  <si>
    <t>Histsize is configured and hsitsize=24</t>
  </si>
  <si>
    <t>Histsize is not configured or not 24</t>
  </si>
  <si>
    <t>HPW6</t>
  </si>
  <si>
    <t>Password history is insufficient</t>
  </si>
  <si>
    <t>5.2</t>
  </si>
  <si>
    <t>5.2.1</t>
  </si>
  <si>
    <t>In setting the `histsize` attribute, it enforces a minimum number of previous passwords a user cannot reuse.</t>
  </si>
  <si>
    <t>In `/etc/security/user`, set the default user stanza `histsize` attribute to be `24`:
```
chsec -f /etc/security/user -s default -a histsize=0
```
This means that this setting is not being used for password management.</t>
  </si>
  <si>
    <t>Ensure histsize is configured.
One method to achieve the recommended state is to execute the following method(s):
In `/etc/security/user`, set the default user stanza `histsize` attribute to be `24`:
```
chsec -f /etc/security/user -s default -a histsize=0
```
This means that this setting is not being used for password management.</t>
  </si>
  <si>
    <t>To close this finding, please provide a screenshot or evidence showing that the 'Histsize is configured' with the agency's CAP.</t>
  </si>
  <si>
    <t>AIX7-180</t>
  </si>
  <si>
    <t>Ensure password history expiry is configured</t>
  </si>
  <si>
    <t>The history expiry determines the number of weeks that a user will not be able to reuse a password.</t>
  </si>
  <si>
    <t>5.2.3</t>
  </si>
  <si>
    <t>Users may have favourite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potentially compromised passwords, may cause a security breach.
By restricting the time period before a password can be re-used, an administrator can prevent users from repeatedly changing their password in an attempt to circumvent password reuse controls.</t>
  </si>
  <si>
    <t>To close this finding, please provide a screenshot or evidence showing that the 'Password history expiry is configured' with the agency's CAP.</t>
  </si>
  <si>
    <t>AIX7-181</t>
  </si>
  <si>
    <t>Ensure passwords are controlled by password attributes</t>
  </si>
  <si>
    <t>Ensure passwords are _required_ to pass password attribute controls.</t>
  </si>
  <si>
    <t>Execute the following command:
```
grep NOCHECK /etc/security/passwd
```
The exit status should be `1` and there should not be any output.</t>
  </si>
  <si>
    <t>Passwords are controlled by password attributes</t>
  </si>
  <si>
    <t>Passwords are not controlled by password attributes</t>
  </si>
  <si>
    <t>5.2.4</t>
  </si>
  <si>
    <t>If password restrictions are not enforced for some accounts, those accounts represent a much greater risk of being compromised by an attacker as they may have weaker passwords vulnerable to brute force attack or provide an indefinite window of opportunity for the use of already compromised credentials if the same password has been used on multiple systems.</t>
  </si>
  <si>
    <t>In the file `/etc/security/passwd` clear the `NOCHECK` attribute from all users:
```
#!/usr/bin/ksh -e
# Copyright AIXTools, 2022
/usr/bin/grep -p NOCHECK /etc/security/passwd | /usr/bin/egrep ":$" | sed -e 's/://' | while read USER; do
 /usr/bin/pwdadm -c $USER
 /usr/bin/pwdadm -f ADMCHG $USER
done
```</t>
  </si>
  <si>
    <t>Ensure passwords are controlled by password attributes.
One method to achieve the recommended state is to execute the following method(s):
In the file `/etc/security/passwd` clear the `NOCHECK` attribute from all users:
```
#!/usr/bin/ksh -e
# Copyright AIXTools, 2022
/usr/bin/grep -p NOCHECK /etc/security/passwd | /usr/bin/egrep ":$" | sed -e 's/://' | while read USER; do
 /usr/bin/pwdadm -c $USER
 /usr/bin/pwdadm -f ADMCHG $USER
done
```</t>
  </si>
  <si>
    <t>To close this finding, please provide a screenshot or evidence showing that the 'Passwords are controlled by password attributes' with the agency's CAP.</t>
  </si>
  <si>
    <t>AIX7-182</t>
  </si>
  <si>
    <t>Ensure maxexpired is configured</t>
  </si>
  <si>
    <t>Defines the number of weeks after `maxage`, that a password can be reset by the user.</t>
  </si>
  <si>
    <t>Maxexpired is configured</t>
  </si>
  <si>
    <t>Maxexpired is not configured</t>
  </si>
  <si>
    <t>HPW4</t>
  </si>
  <si>
    <t>Minimum password age does not exist</t>
  </si>
  <si>
    <t>5.2.5</t>
  </si>
  <si>
    <t>The `maxexpired` attribute limits the number of weeks after password expiry that a password may be changed by the user.</t>
  </si>
  <si>
    <t>In `/etc/security/user`, set the default user stanza `maxexpired `attribute to `4`:
```
chsec -f /etc/security/user -s default -a maxexpired=4
```
This means that a user can reset their password up to 4 weeks after it has expired. After this an administrative user would need to reset the password.</t>
  </si>
  <si>
    <t>Ensure maxexpired is configured.
One method to achieve the recommended state is to execute the following method(s):
In `/etc/security/user`, set the default user stanza `maxexpired `attribute to `4`:
```
chsec -f /etc/security/user -s default -a maxexpired=4
```
This means that a user can reset their password up to 4 weeks after it has expired. After this an administrative user would need to reset the password.</t>
  </si>
  <si>
    <t>To close this finding, please provide a screenshot or evidence showing that the 'Maxexpired is configured' with the agency's CAP.</t>
  </si>
  <si>
    <t>AIX7-183</t>
  </si>
  <si>
    <t>Ensure maxage is configured</t>
  </si>
  <si>
    <t>Defines the maximum number of weeks that a password is valid.</t>
  </si>
  <si>
    <t>Maxage is configured</t>
  </si>
  <si>
    <t>Maxage is not configured</t>
  </si>
  <si>
    <t>HPW2</t>
  </si>
  <si>
    <t>Password does not expire timely</t>
  </si>
  <si>
    <t>5.2.6</t>
  </si>
  <si>
    <t>The `maxage` attribute enforces regular password changes. We recommend this to be 13 or less, but not `0` which disables this setting.</t>
  </si>
  <si>
    <t>In `/etc/security/user`, set the default user stanza `maxage` attribute to a number greater than `0` but less than or equal to `13`:
```
chsec -f /etc/security/user -s default -a maxage=13
```
This means that a user password must be changed 13 weeks after being set. If 0 is set then this effectively disables password ageing.</t>
  </si>
  <si>
    <t>Ensure maxage is configured.
One method to achieve the recommended state is to execute the following method(s):
In `/etc/security/user`, set the default user stanza `maxage` attribute to a number greater than `0` but less than or equal to `13`:
```
chsec -f /etc/security/user -s default -a maxage=13
```
This means that a user password must be changed 13 weeks after being set. If 0 is set then this effectively disables password ageing.</t>
  </si>
  <si>
    <t>To close this finding, please provide a screenshot or evidence showing that the 'Maxage is configured' with the agency's CAP.</t>
  </si>
  <si>
    <t>AIX7-184</t>
  </si>
  <si>
    <t>Ensure pwd_algorithm is configured</t>
  </si>
  <si>
    <t>Defines the loadable password algorithm used when storing user passwords.</t>
  </si>
  <si>
    <t>Execute the following command:
```
#!/usr/bin/ksh -e
# chk_algorithm:5.2.1
# Provided to CIS by AIXTools
# Copyright AIXTools, 2022
EXPECT="usw pwd_algorithm=ssha512"
CMD="lssec -f /etc/security/login.cfg -s usw -a pwd_algorithm"
TST=$(${CMD})
[[ ${TST} == ${EXPECT} ]] &amp;&amp; exit 0
print "%0: password hash algorithm is not ssha512"
exit 1
```</t>
  </si>
  <si>
    <t>Pwd_algorithm is configured</t>
  </si>
  <si>
    <t>Pwd_algorithm is not configured</t>
  </si>
  <si>
    <t>HPW11</t>
  </si>
  <si>
    <t>Password transmission does not use strong cryptography</t>
  </si>
  <si>
    <t>5.2.7</t>
  </si>
  <si>
    <t>A development since AIX 5.1 was the ability to use different password algorithms as defined in `/etc/security/pwdalg.cfg`. The traditional UNIX password algorithm is `crypt`, which is a one-way hash function supporting only 8 character passwords. The use of brute force password guessing attacks means that `crypt` no longer provides an appropriate level of security and so other encryption mechanisms are recommended.
The recommendation of this benchmark is to set the password algorithm to `ssha512`. This algorithm supports long passwords, up to 255 characters in length and allows passphrases including the use of the extended ASCII table and the space character. Any passwords already set using `crypt` will be recognized. When the password is reset the new password hash algorithm will be used to encrypt the password.</t>
  </si>
  <si>
    <t>In the file `/etc/security/login.cfg` set the `usw` stanza attribute `pwd_algorithm` to `ssha512`:
```
#!/usr/bin/ksh -e
# chk_algorithm:5.2.1
# Provided to CIS by AIXTools
# Copyright AIXTools, 2022
EXPECT="usw pwd_algorithm=ssha512"
CMD="lssec -f /etc/security/login.cfg -s usw -a pwd_algorithm"
TST=$(${CMD})
[[ ${TST} == ${EXPECT} ]] &amp;&amp; exit 0
chsec -f /etc/security/login.cfg -s usw -a pwd_algorithm=ssha512
exit $?
```</t>
  </si>
  <si>
    <t>Ensure pwd_algorithm is configured.
One method to achieve the recommended state is to execute the following method(s):
In the file `/etc/security/login.cfg` set the `usw` stanza attribute `pwd_algorithm` to `ssha512`:
```
#!/usr/bin/ksh -e
# chk_algorithm:5.2.1
# Provided to CIS by AIXTools
# Copyright AIXTools, 2022
EXPECT="usw pwd_algorithm=ssha512"
CMD="lssec -f /etc/security/login.cfg -s usw -a pwd_algorithm"
TST=$(${CMD})
[[ ${TST} == ${EXPECT} ]] &amp;&amp; exit 0
chsec -f /etc/security/login.cfg -s usw -a pwd_algorithm=ssha512
exit $?
```</t>
  </si>
  <si>
    <t>To close this finding, please provide a screenshot or evidence showing that the 'Pwd_algorithm is configured' with the agency's CAP.</t>
  </si>
  <si>
    <t>AIX7-185</t>
  </si>
  <si>
    <t>Ensure a strong password hashing algorithm is configured</t>
  </si>
  <si>
    <t>The recommendation is to change the default password hash algorithm to `ssha512` (see paragraph 5.2.1). However, changing the default algorithm away from `crypt` is not enough. The user must supply a new password before a new hashed version of the password is stored in the _shadow_ password file `/etc/security/password`.</t>
  </si>
  <si>
    <t>Use the following to find passwords using `crypt` hash method:
```
#!/usr/bin/ksh -e
# hash:5.2.2
# Provided to CIS by AIXTools
# Copyright AIXTools, 2022
grep 'password[[:blank:]]= .............$' /etc/security/passwd | \
 while read pass equals cryptedhash; do
 user=$(grep -p $cryptedhash /etc/security/passwd | egrep '[a-zA-z0-9]+:$' | sed -e s/:$//)
 print ${user}: needs to update passwd
done
```</t>
  </si>
  <si>
    <t>A strong password hashing algorithm is not configured</t>
  </si>
  <si>
    <t>5.2.8</t>
  </si>
  <si>
    <t>The hash algorithm `crypt` is known by all *nix versions - so it has provided portability. And in the '70's processor power was weak enough that the mere 56 bits protection against brute-force attacks was reasonable to sufficient. Fifty (50) years later - this is not the case.</t>
  </si>
  <si>
    <t>Execute the following command to enable an administrative requirement to update password on next login - when current password is still _hashed_ using the `crypt` algorithm.
```
#!/usr/bin/ksh -e
# hash_chk:5.2.12
# Provided to CIS by AIXTools
# Copyright AIXTools, 2022
#SystemAccounts are skipped, root is treated a regular account
#pconsole is no longer a system account - being deprecated/removed
SACTS1="(adm|bin|daemon|invscout|ipsec|lp|lpd|nobody|nuucp|sshd|sys|uucp)"
SACTS2="(esa|srvproxy|imnadm|anonymou|ftp)"
grep 'password[[:blank:]]= .............$' /etc/security/passwd | \
 while read pass equals cryptedhash; do
 user=$(/usr/bin/grep -p $cryptedhash /etc/security/passwd |\
 /usr/bin/egrep -vp "${SACTS1}:$" |\
 /usr/bin/egrep -vp "${SACTS2}:$" |\
 /usr/bin/egrep '[a-zA-z0-9]+:$' | sed -e s/:$//)
 print ${user}: needs to update passwd
 set -x
 /usr/bin/pwdadm -c ${user}
 /usr/bin/pwdadm -f ADMCHG ${user}
 set +x
 done
```</t>
  </si>
  <si>
    <t>To close this finding, please provide a screenshot or evidence showing that the 'A strong password hashing algorithm is configured' with the agency's CAP.</t>
  </si>
  <si>
    <t>AIX7-186</t>
  </si>
  <si>
    <t>Ensure minimum password length is configured</t>
  </si>
  <si>
    <t>The minimum password length setting determines the lowers number of characters that make up a password for a user account. There are many different theories about how to determine the best password length for an organization, but perhaps "passphrase" is a better term than "password".
The `minlen` option sets the minimum acceptable size for the new password.</t>
  </si>
  <si>
    <t>From the command prompt, execute the following command:
```
lssec -f /etc/security/user -s default -a minlen
```
_Example output:_
```
default minlen=14
```
Verify returned value is no less than 14 characters and meets local site policy.</t>
  </si>
  <si>
    <t>Minimum password length is configured</t>
  </si>
  <si>
    <t>Minimum password length is not configured</t>
  </si>
  <si>
    <t>HPW3</t>
  </si>
  <si>
    <t>Minimum password length is too short</t>
  </si>
  <si>
    <t>5.2.9</t>
  </si>
  <si>
    <t>Strong passwords help protect systems from password attacks. Types of password attacks include dictionary attacks, which attempt to use common words and phrases, and brute force attacks, which try every possible combination of characters. Also attackers may try to obtain the account database so they can use tools to discover the accounts and passwords.</t>
  </si>
  <si>
    <t>In `/etc/security/user`, set the default user stanza `minlen` attribute to be greater than or equal to `14`:
```
chsec -f /etc/security/user -s default -a minlen=14
```
This means that all user passwords must be at least 14 characters in length.
**NOTE**: To support a password length greater than 8 characters the default algorithm must be changed. If the command above returns an error (`3004-692 Error changing "minlen" to "14" : Value is invalid.`) the recommendation [3.1.15 /etc/security/login.cfg - pwd_algorithm](https://workbench.cisecurity.org/sections/24996/recommendations/59463) needs to be completed first.</t>
  </si>
  <si>
    <t>Ensure minimum password length is configured.
One method to achieve the recommended state is to execute the following method(s):
In `/etc/security/user`, set the default user stanza `minlen` attribute to be greater than or equal to `14`:
```
chsec -f /etc/security/user -s default -a minlen=14
```
This means that all user passwords must be at least 14 characters in length.
**NOTE**: To support a password length greater than 8 characters the default algorithm must be changed. If the command above returns an error (`3004-692 Error changing "minlen" to "14" : Value is invalid.`) the recommendation [3.1.15 /etc/security/login.cfg - pwd_algorithm](https://workbench.cisecurity.org/sections/24996/recommendations/59463) needs to be completed first.</t>
  </si>
  <si>
    <t>To close this finding, please provide a screenshot or evidence showing that the 'Minimum password length is configured' with the agency's CAP.</t>
  </si>
  <si>
    <t>AIX7-187</t>
  </si>
  <si>
    <t>Ensure password number of changed characters is configured</t>
  </si>
  <si>
    <t>The `mindiff` option sets the number of characters in a password that must not be present in the old password.</t>
  </si>
  <si>
    <t>From the command prompt, execute the following command:
```
lssec -f /etc/security/user -s default -a mindiff 
```
_Example output:_
```
default mindiff=2
```
Verify returned value is 2 or more and meets local site policy.</t>
  </si>
  <si>
    <t>Password number of changed characters is configured</t>
  </si>
  <si>
    <t>Password number of changed characters is not configured</t>
  </si>
  <si>
    <t>HPW12</t>
  </si>
  <si>
    <t>Passwords do not meet complexity requirements</t>
  </si>
  <si>
    <t>5.2.10</t>
  </si>
  <si>
    <t>Use of a complex password helps to increase the time and resources required to compromise the password. Password complexity, or strength, is a measure of the effectiveness of a password in resisting attempts at guessing and brute-force attacks.
Password complexity is one factor of several that determines how long it takes to crack a password. The more complex the password, the greater the number of possible combinations that need to be tested before the password is compromised.</t>
  </si>
  <si>
    <t>In `/etc/security/user`, set the default user stanza `mindiff` attribute to be greater than or equal to `2`:
```
chsec -f /etc/security/user -s default -a mindiff=2
```</t>
  </si>
  <si>
    <t>Ensure password number of changed characters is configured.
One method to achieve the recommended state is to execute the following method(s):
In `/etc/security/user`, set the default user stanza `mindiff` attribute to be greater than or equal to `2`:
```
chsec -f /etc/security/user -s default -a mindiff=2
```</t>
  </si>
  <si>
    <t>To close this finding, please provide a screenshot or evidence showing that the 'Password number of changed characters is configured' with the agency's CAP.</t>
  </si>
  <si>
    <t>AIX7-188</t>
  </si>
  <si>
    <t>Ensure minalpha is configured</t>
  </si>
  <si>
    <t>Defines the minimum number of alphabetic characters in a password.</t>
  </si>
  <si>
    <t>From the command prompt, execute the following command:
```
lssec -f /etc/security/user -s default -a minalpha
```
 The above command should yield the following output:
```
default minalpha=3
```</t>
  </si>
  <si>
    <t>Minalpha is configured</t>
  </si>
  <si>
    <t>Minalpha is not configured</t>
  </si>
  <si>
    <t>5.2.11</t>
  </si>
  <si>
    <t>In setting the `minalpha` attribute, it ensures that passwords have a minimum number of alphabetic characters.</t>
  </si>
  <si>
    <t>In `/etc/security/user`, set the default user stanza `minalpha` attribute to be greater than or equal to `3`:
```
chsec -f /etc/security/user -s default -a minalpha=3
```
This means that there must be at least 3 alphabetic characters (upper or lowercase) within a password.</t>
  </si>
  <si>
    <t>Ensure minalpha is configured.
One method to achieve the recommended state is to execute the following method(s):
In `/etc/security/user`, set the default user stanza `minalpha` attribute to be greater than or equal to `3`:
```
chsec -f /etc/security/user -s default -a minalpha=3
```
This means that there must be at least 3 alphabetic characters (upper or lowercase) within a password.</t>
  </si>
  <si>
    <t>To close this finding, please provide a screenshot or evidence showing that the 'Minalpha is configured' with the agency's CAP.</t>
  </si>
  <si>
    <t>AIX7-189</t>
  </si>
  <si>
    <t>Ensure minother is configured</t>
  </si>
  <si>
    <t>Defines the number of characters within a password which must be non-alphabetic.</t>
  </si>
  <si>
    <t>From the command prompt, execute the following command:
```
lssec -f /etc/security/user -s default -a minother
```
 The above command should yield the following output:
```
default minother=3
```</t>
  </si>
  <si>
    <t>Minother is configured</t>
  </si>
  <si>
    <t>Minother is not configured</t>
  </si>
  <si>
    <t>5.2.12</t>
  </si>
  <si>
    <t>In setting the `minother` attribute, it increases password complexity by enforcing the use of non-alphabetic characters in every user password.</t>
  </si>
  <si>
    <t>In `/etc/security/user`, set the default user stanza `minother` attribute to be greater than or equal to `3`:
```
chsec -f /etc/security/user -s default -a minother=3
```
This means that there must be at least 3 non-alphabetic characters within a password.</t>
  </si>
  <si>
    <t>Ensure minother is configured.
One method to achieve the recommended state is to execute the following method(s):
In `/etc/security/user`, set the default user stanza `minother` attribute to be greater than or equal to `3`:
```
chsec -f /etc/security/user -s default -a minother=3
```
This means that there must be at least 3 non-alphabetic characters within a password.</t>
  </si>
  <si>
    <t>To close this finding, please provide a screenshot or evidence showing that the 'Minother is configured' with the agency's CAP.</t>
  </si>
  <si>
    <t>AIX7-190</t>
  </si>
  <si>
    <t>Ensure password maximum repeated characters is configured</t>
  </si>
  <si>
    <t>`maxrepeats` defines the maximum number of times a character may appear in a password.</t>
  </si>
  <si>
    <t>From the command prompt, execute the following command:
```
lssec -f /etc/security/user -s default -a maxrepeats
```
 The above command should yield the following output:
```
default maxrepeats=4
```</t>
  </si>
  <si>
    <t>Password maximum repeated characters is configured</t>
  </si>
  <si>
    <t>Password maximum repeated characters is not configured</t>
  </si>
  <si>
    <t>5.2.13</t>
  </si>
  <si>
    <t>Use of a complex password helps to increase the time and resources required to compromise the password. Passwords which consist of too many repeated characters have lower complexity and thus are easier to compromise.</t>
  </si>
  <si>
    <t>In`/etc/security/user`, set the default user stanza `maxrepeats` attribute to `4`:
```
chsec -f /etc/security/user -s default -a maxrepeats=4
```
This means that a user may not use the same character more than four (4) times in a password.</t>
  </si>
  <si>
    <t>Ensure password maximum repeated characters is configured.
One method to achieve the recommended state is to execute the following method(s):
In`/etc/security/user`, set the default user stanza `maxrepeats` attribute to `4`:
```
chsec -f /etc/security/user -s default -a maxrepeats=4
```
This means that a user may not use the same character more than four (4) times in a password.</t>
  </si>
  <si>
    <t>To close this finding, please provide a screenshot or evidence showing that the 'Password maximum repeated characters is configured' with the agency's CAP.</t>
  </si>
  <si>
    <t>AIX7-191</t>
  </si>
  <si>
    <t>Ensure mindigit is configured</t>
  </si>
  <si>
    <t>Defines the minimum number of digits in a password.</t>
  </si>
  <si>
    <t>From the command prompt, execute the following command:
```
lssec -f /etc/security/user -s default -a mindigit
```
The above command should yield the following output:
```
default mindigit=1
```</t>
  </si>
  <si>
    <t>Mindigit is configured</t>
  </si>
  <si>
    <t>Mindigit is not configured</t>
  </si>
  <si>
    <t>5.2.14</t>
  </si>
  <si>
    <t>In setting the `mindigit` attribute, the password must contain a digit when it is changed by the user.</t>
  </si>
  <si>
    <t>In `/etc/security/user`, set the default user stanza `mindigit` attribute to `1`:
```
chsec -f /etc/security/user -s default -a mindigit=1
```
This means that there must be at least 1 digit within a password.</t>
  </si>
  <si>
    <t>Ensure mindigit is configured.
One method to achieve the recommended state is to execute the following method(s):
In `/etc/security/user`, set the default user stanza `mindigit` attribute to `1`:
```
chsec -f /etc/security/user -s default -a mindigit=1
```
This means that there must be at least 1 digit within a password.</t>
  </si>
  <si>
    <t>To close this finding, please provide a screenshot or evidence showing that the 'Mindigit is configured' with the agency's CAP.</t>
  </si>
  <si>
    <t>AIX7-192</t>
  </si>
  <si>
    <t>Ensure minloweralpha is configured</t>
  </si>
  <si>
    <t>Defines the minimum number of lower case alphabetic characters in a password.</t>
  </si>
  <si>
    <t>From the command prompt, execute the following command:
```
lssec -f /etc/security/user -s default -a minloweralpha
```
The above command should yield the following output:
```
default minloweralpha=1
```</t>
  </si>
  <si>
    <t>Minloweralpha is configured</t>
  </si>
  <si>
    <t>Minloweralpha is not configured</t>
  </si>
  <si>
    <t>5.2.15</t>
  </si>
  <si>
    <t>In setting the `minloweralpha` attribute, the password must contain a lower case alphabetic character when it is changed by the user.</t>
  </si>
  <si>
    <t>In `/etc/security/user`, set the default user stanza `minloweralpha` attribute to `1`:
```
chsec -f /etc/security/user -s default -a minloweralpha=1
```
This means that there must be at least 1 lower case alphabetic character within a password.</t>
  </si>
  <si>
    <t>Ensure minloweralpha is configured.
One method to achieve the recommended state is to execute the following method(s):
In `/etc/security/user`, set the default user stanza `minloweralpha` attribute to `1`:
```
chsec -f /etc/security/user -s default -a minloweralpha=1
```
This means that there must be at least 1 lower case alphabetic character within a password.</t>
  </si>
  <si>
    <t>To close this finding, please provide a screenshot or evidence showing that the 'Minloweralpha is configured' with the agency's CAP.</t>
  </si>
  <si>
    <t>AIX7-193</t>
  </si>
  <si>
    <t>Ensure minupperalpha is configured</t>
  </si>
  <si>
    <t>Defines the minimum number of upper case alphabetic characters in a password.</t>
  </si>
  <si>
    <t>From the command prompt, execute the following command:
```
lssec -f /etc/security/user -s default -a minupperalpha
```
The above command should yield the following output:
```
default minupperalpha=1
```</t>
  </si>
  <si>
    <t>Minupperalpha is configured</t>
  </si>
  <si>
    <t>Minupperalpha is not configured</t>
  </si>
  <si>
    <t>5.2.16</t>
  </si>
  <si>
    <t>In setting the `minupperalpha` attribute, the password must contain an upper case alphabetic character when it is changed by the user.</t>
  </si>
  <si>
    <t>In `/etc/security/user`, set the default user stanza `minupperalpha` attribute to `1`:
```
chsec -f /etc/security/user -s default -a minupperalpha=1
```
This means that there must be at least 1 upper case alphabetic character within a password.</t>
  </si>
  <si>
    <t>Ensure minupperalpha is configured.
One method to achieve the recommended state is to execute the following method(s):
In `/etc/security/user`, set the default user stanza `minupperalpha` attribute to `1`:
```
chsec -f /etc/security/user -s default -a minupperalpha=1
```
This means that there must be at least 1 upper case alphabetic character within a password.</t>
  </si>
  <si>
    <t>To close this finding, please provide a screenshot or evidence showing that the 'Minupperalpha is configured' with the agency's CAP.</t>
  </si>
  <si>
    <t>AIX7-194</t>
  </si>
  <si>
    <t>Ensure minspecialchar is configured</t>
  </si>
  <si>
    <t>Defines the minimum number of special characters in a password.</t>
  </si>
  <si>
    <t>From the command prompt, execute the following command:
```
lssec -f /etc/security/user -s default -a minspecialchar
```
The above command should yield the following output:
```
default minspecialchar=1
```</t>
  </si>
  <si>
    <t>Minspecialchar is configured</t>
  </si>
  <si>
    <t>Minspecialchar is not configured</t>
  </si>
  <si>
    <t>5.2.17</t>
  </si>
  <si>
    <t>In setting the `minspecialchar` attribute, the password must contain a special character when it is changed by the user.</t>
  </si>
  <si>
    <t>In `/etc/security/user`, set the default user stanza `minspecialchar` attribute to `1`:
```
chsec -f /etc/security/user -s default -a minspecialchar=1
```
This means that there must be at least 1 special character within a password.</t>
  </si>
  <si>
    <t>Ensure minspecialchar is configured.
One method to achieve the recommended state is to execute the following method(s):
In `/etc/security/user`, set the default user stanza `minspecialchar` attribute to `1`:
```
chsec -f /etc/security/user -s default -a minspecialchar=1
```
This means that there must be at least 1 special character within a password.</t>
  </si>
  <si>
    <t>To close this finding, please provide a screenshot or evidence showing that the 'Minspecialchar is configured' with the agency's CAP.</t>
  </si>
  <si>
    <t>AIX7-195</t>
  </si>
  <si>
    <t>Ensure user adm is secured</t>
  </si>
  <si>
    <t>This change locks and disables login access for the `adm` user account.</t>
  </si>
  <si>
    <t>Ensure remote access has been disabled for the `adm` user:
```
lsuser -a account_locked login rlogin adm
```
The above command should yield the following output:
```
adm account_locked=true login=false rlogin=false
```</t>
  </si>
  <si>
    <t>User adm is secured</t>
  </si>
  <si>
    <t>User adm is not secured</t>
  </si>
  <si>
    <t>HAC27</t>
  </si>
  <si>
    <t>Default accounts have not been disabled or renamed</t>
  </si>
  <si>
    <t>5.3</t>
  </si>
  <si>
    <t>5.3.1</t>
  </si>
  <si>
    <t>This change disables direct local and remote login to the `adm` user account. Do not set a password on this account to ensure that the only access is via `su` from the root account.
There should not be a requirement to log in as the `adm` user directly. All users should be given unique logon ids to ensure traceability and accountability.</t>
  </si>
  <si>
    <t>Change the following user attributes to `adm` user:
```
chuser account_locked=true login=false rlogin=false adm
```</t>
  </si>
  <si>
    <t>Ensure user adm is secured.
One method to achieve the recommended state is to execute the following method(s):
Change the following user attributes to `adm` user:
```
chuser account_locked=true login=false rlogin=false adm
```</t>
  </si>
  <si>
    <t>To close this finding, please provide a screenshot or evidence showing that the 'User adm is secured' with the agency's CAP.</t>
  </si>
  <si>
    <t>AIX7-196</t>
  </si>
  <si>
    <t>Ensure user bin is secured</t>
  </si>
  <si>
    <t>This change locks and disables login access for the `bin` user account.</t>
  </si>
  <si>
    <t>Ensure access has been disabled for the `bin` user:
```
lsuser -a account_locked login rlogin bin
```
The above command should yield the following output:
```
bin account_locked=true login=false rlogin=false
```</t>
  </si>
  <si>
    <t>User bin is secured</t>
  </si>
  <si>
    <t>User bin is not secured</t>
  </si>
  <si>
    <t>5.3.2</t>
  </si>
  <si>
    <t>This change disables direct local and remote login to the `bin` user account. Do not set a password on this account to ensure that the only access is via `su` from the root account.
There should not be a requirement to log in as the `bin` user directly. All users should be given unique logon ids to ensure traceability and accountability.</t>
  </si>
  <si>
    <t>Change the login and remote login user flags to disable `bin` user access:
```
chuser account_locked=true login=false rlogin=false bin
```</t>
  </si>
  <si>
    <t>Ensure user bin is secured.
One method to achieve the recommended state is to execute the following method(s):
Change the login and remote login user flags to disable `bin` user access:
```
chuser account_locked=true login=false rlogin=false bin
```</t>
  </si>
  <si>
    <t>To close this finding, please provide a screenshot or evidence showing that the 'User bin is secured' with the agency's CAP.</t>
  </si>
  <si>
    <t>AIX7-197</t>
  </si>
  <si>
    <t>Ensure user daemon is secured</t>
  </si>
  <si>
    <t>This change locks and disables login access for the `daemon` user account.</t>
  </si>
  <si>
    <t>Ensure remote access has been disabled for the `daemon` user:
```
lsuser -a account_locked login rlogin daemon
```
The above command should yield the following output:
```
daemon account_locked=true login=false rlogin=false
```</t>
  </si>
  <si>
    <t>User daemon is secured</t>
  </si>
  <si>
    <t>User daemon is not secured</t>
  </si>
  <si>
    <t>5.3.3</t>
  </si>
  <si>
    <t>This change disables direct local and remote login to the `daemon` user account. Do not set a password on this account to ensure that the only access is via `su` from the root account.
There should not be a requirement to log in as the `daemon` user directly. All users should be given unique logon ids to ensure traceability and accountability.</t>
  </si>
  <si>
    <t>Change the login and remote login user flags to disable `daemon` user access:
```
chuser account_locked=true login=false rlogin=false daemon
```</t>
  </si>
  <si>
    <t>Ensure user daemon is secured.
One method to achieve the recommended state is to execute the following method(s):
Change the login and remote login user flags to disable `daemon` user access:
```
chuser account_locked=true login=false rlogin=false daemon
```</t>
  </si>
  <si>
    <t>To close this finding, please provide a screenshot or evidence showing that the 'User daemon is secured' with the agency's CAP.</t>
  </si>
  <si>
    <t>AIX7-198</t>
  </si>
  <si>
    <t>Ensure user guest is secured</t>
  </si>
  <si>
    <t>This change locks and disables login access for the `guest` user account.</t>
  </si>
  <si>
    <t>Ensure access has been disabled for the `guest` user:
```
lsuser -a account_locked login rlogin guest
```
The above command should yield the following output:
```
guest account_locked=true login=false rlogin=false</t>
  </si>
  <si>
    <t>User guest is secured</t>
  </si>
  <si>
    <t>User guest is not secured</t>
  </si>
  <si>
    <t>5.3.4</t>
  </si>
  <si>
    <t>This change disables direct local and remote login to the `guest` user account. Do not set a password on this account to ensure that the only access is via `su` from the root account.
There should not be a requirement to log in as the `guest` user directly. All users should be given unique logon ids to ensure traceability and accountability.</t>
  </si>
  <si>
    <t>Change the following user attributes to `guest` user:
```
chuser account_locked=true login=false rlogin=false adm
```</t>
  </si>
  <si>
    <t>Ensure user guest is secured.
One method to achieve the recommended state is to execute the following method(s):
Change the following user attributes to `guest` user:
```
chuser account_locked=true login=false rlogin=false adm
```</t>
  </si>
  <si>
    <t>To close this finding, please provide a screenshot or evidence showing that the 'User guest is secured' with the agency's CAP.</t>
  </si>
  <si>
    <t>AIX7-199</t>
  </si>
  <si>
    <t>Ensure user lpd is secured</t>
  </si>
  <si>
    <t>This change locks and disables login access for the `lpd` user account.</t>
  </si>
  <si>
    <t>Ensure remote access has been disabled for the `lpd` user:
```
lsuser -a account_locked login rlogin lpd
```
The above command should yield the following output:
```
lpd account_locked=true login=false rlogin=false 
```</t>
  </si>
  <si>
    <t>User lpd is secured</t>
  </si>
  <si>
    <t>User lpd is not secured</t>
  </si>
  <si>
    <t>5.3.5</t>
  </si>
  <si>
    <t>This change disables direct local and remote login to the `lpd` user account. Do not set a password on this account to ensure that the only access is via `su` from the root account.
There should not be a requirement to log in as the `lpd` user directly. All users should be given unique logon ids to ensure traceability and accountability.</t>
  </si>
  <si>
    <t>Change the following user attributes to `lpd` user:
```
chuser account_locked=true login=false rlogin=false lpd
```</t>
  </si>
  <si>
    <t>Ensure user lpd is secured.
One method to achieve the recommended state is to execute the following method(s):
Change the following user attributes to `lpd` user:
```
chuser account_locked=true login=false rlogin=false lpd
```</t>
  </si>
  <si>
    <t>To close this finding, please provide a screenshot or evidence showing that the 'User lpd is secured' with the agency's CAP.</t>
  </si>
  <si>
    <t>AIX7-200</t>
  </si>
  <si>
    <t>Ensure user nobody is secured</t>
  </si>
  <si>
    <t>This change locks and disables login access for the `nobody` user account.</t>
  </si>
  <si>
    <t>Ensure access has been disabled for the `nobody` user:
```
lsuser -a account_locked login rlogin nobody
```
The above command should yield the following output:
```
nobody account_locked=true login=false rlogin=false
```</t>
  </si>
  <si>
    <t>User nobody is secured</t>
  </si>
  <si>
    <t>User nobody is not secured</t>
  </si>
  <si>
    <t>5.3.6</t>
  </si>
  <si>
    <t>This change disables direct local and remote login to the `nobody` user account. Do not set a password on this account to ensure that the only access is via `su` from the root account.
There should not be a requirement to log in as the `nobody` user directly. All users should be given unique logon ids to ensure traceability and accountability.</t>
  </si>
  <si>
    <t>Change the login and remote login user flags to disable `nobody` user access:
```
chuser account_locked=true login=false rlogin=false nobody
```</t>
  </si>
  <si>
    <t>Ensure user nobody is secured.
One method to achieve the recommended state is to execute the following method(s):
Change the login and remote login user flags to disable `nobody` user access:
```
chuser account_locked=true login=false rlogin=false nobody
```</t>
  </si>
  <si>
    <t>To close this finding, please provide a screenshot or evidence showing that the 'User nobody is secured' with the agency's CAP.</t>
  </si>
  <si>
    <t>AIX7-201</t>
  </si>
  <si>
    <t>Ensure user nuucp is secured</t>
  </si>
  <si>
    <t>This change locks and disables login access for the `nuucp` user account.</t>
  </si>
  <si>
    <t>Ensure access has been disabled for the `nuucp` user:
```
lsuser -a account_locked login rlogin nuucp
```
The above command should yield the following output:
```
nuucp account_locked=true login=false rlogin=false
```</t>
  </si>
  <si>
    <t>User nuucp is secured</t>
  </si>
  <si>
    <t>User nuucp is not secured</t>
  </si>
  <si>
    <t>5.3.7</t>
  </si>
  <si>
    <t>This change disables direct local and remote login to the `nuucp` user account. Do not set a password on this account to ensure that the only access is via `su` from the root account.
There should not be a requirement to log in as the `nuucp` user directly. All users should be given unique logon ids to ensure traceability and accountability.</t>
  </si>
  <si>
    <t>Change the following user attributes to `nuucp` user::
```
chuser account_locked=true login=false rlogin=false nuucp
```</t>
  </si>
  <si>
    <t>Ensure user nuucp is secured.
One method to achieve the recommended state is to execute the following method(s):
Change the following user attributes to `nuucp` user::
```
chuser account_locked=true login=false rlogin=false nuucp
```</t>
  </si>
  <si>
    <t>To close this finding, please provide a screenshot or evidence showing that the 'User nuucp is secured' with the agency's CAP.</t>
  </si>
  <si>
    <t>AIX7-202</t>
  </si>
  <si>
    <t>Ensure user sys is secured</t>
  </si>
  <si>
    <t>This change locks and disables login access for the `sys` user account.</t>
  </si>
  <si>
    <t>Ensure access has been disabled for the `sys` user:
```
lsuser -a account_locked login rlogin sys
```
The above command should yield the following output:
```
sys account_locked=true login=false rlogin=false
```</t>
  </si>
  <si>
    <t>User sys is secured</t>
  </si>
  <si>
    <t>User sys is not secured</t>
  </si>
  <si>
    <t>5.3.8</t>
  </si>
  <si>
    <t>This change disables direct local and remote login to the `sys` user account. Do not set a password on this account to ensure that the only access is via `su` from the root account.
There should not be a requirement to log in as the `sys` user directly. All users should be given unique logon ids to ensure traceability and accountability.</t>
  </si>
  <si>
    <t>Change the following user attributes to `sys` user:
```
chuser account_locked=true login=false rlogin=false sys
```</t>
  </si>
  <si>
    <t>Ensure user sys is secured.
One method to achieve the recommended state is to execute the following method(s):
Change the following user attributes to `sys` user:
```
chuser account_locked=true login=false rlogin=false sys
```</t>
  </si>
  <si>
    <t>To close this finding, please provide a screenshot or evidence showing that the 'User sys is secured' with the agency's CAP.</t>
  </si>
  <si>
    <t>AIX7-203</t>
  </si>
  <si>
    <t>Ensure user uucp is secured</t>
  </si>
  <si>
    <t>This change locks and disables login access for the `uucp` user account.</t>
  </si>
  <si>
    <t>Ensure access has been disabled for the `uucp` user:
```
lsuser -a account_locked login rlogin uucp
```
The above command should yield the following output:
```
uucp account_locked=true login=false rlogin=false
```</t>
  </si>
  <si>
    <t>User uucp is secured</t>
  </si>
  <si>
    <t>User uucp is not secured</t>
  </si>
  <si>
    <t>5.3.9</t>
  </si>
  <si>
    <t>This change disables direct local and remote login to the `uucp` user account. Do not set a password on this account to ensure that the only access is via `su` from the root account.
There should not be a requirement to log in as the `uucp` user directly. All users should be given unique logon ids to ensure traceability and accountability.</t>
  </si>
  <si>
    <t>Change the following user attributes to `uucp` user:
```
chuser account_locked=true login=false rlogin=false uucp
```</t>
  </si>
  <si>
    <t>Ensure user uucp is secured.
One method to achieve the recommended state is to execute the following method(s):
Change the following user attributes to `uucp` user:
```
chuser account_locked=true login=false rlogin=false uucp
```</t>
  </si>
  <si>
    <t>To close this finding, please provide a screenshot or evidence showing that the 'User uucp is secured' with the agency's CAP.</t>
  </si>
  <si>
    <t>AIX7-204</t>
  </si>
  <si>
    <t>Ensure System Accounts cannot access system using ftp.</t>
  </si>
  <si>
    <t>If ftp is active on the system, the file `/etc/ftpusers` is a deny list used by `ftp` daemon containing a list of users who are not allowed to access the system via `ftp`.</t>
  </si>
  <si>
    <t>If ftp is active on the system, review the content of `/etc/ftpusers` and ensure there are no duplicate entries:
```
cat /etc/ftpusers
```</t>
  </si>
  <si>
    <t>System Accounts cannot access system using ftp.</t>
  </si>
  <si>
    <t>5.3.10</t>
  </si>
  <si>
    <t>The `/etc/ftpusers` file contains a list of users who are not allowed to access the system via `ftp`. All users with a UID less than 200 should typically be added into the file.</t>
  </si>
  <si>
    <t>List all users with a UID less than 200 to the `/etc/ftpusers` file:
```
lsuser -c ALL | grep -v ^#name |grep -v root | cut -f1 -d: | while read NAME; do
if [ `lsuser -f $NAME | grep id | cut -f2 -d=` -lt 200 ] &gt; /dev/null 2&gt; then 
echo "Would add $NAME to /etc/ftpusers"
fi
done
```
NOTE: Review the list of users
Add all relevant users with a UID of less that 200 to the `/etc/ftpusers` file:
```
lsuser -c ALL | grep -v ^#name |grep -v root | cut -f1 -d: | while read NAME; do
if [ `lsuser -f $NAME | grep id | cut -f2 -d=` -lt 200 ] &gt; /dev/null 2&gt; then 
echo $NAME &gt;&gt; /etc/ftpusers
fi
done
```</t>
  </si>
  <si>
    <t>Ensure System Accounts cannot access system using ftp..
One method to achieve the recommended state is to execute the following method(s):
List all users with a UID less than 200 to the `/etc/ftpusers` file:
```
lsuser -c ALL | grep -v ^#name |grep -v root | cut -f1 -d: | while read NAME; do
if [ `lsuser -f $NAME | grep id | cut -f2 -d=` -lt 200 ] &gt; /dev/null 2&gt; then 
echo "Would add $NAME to /etc/ftpusers"
fi
done
```
NOTE: Review the list of users
Add all relevant users with a UID of less that 200 to the `/etc/ftpusers` file:
```
lsuser -c ALL | grep -v ^#name |grep -v root | cut -f1 -d: | while read NAME; do
if [ `lsuser -f $NAME | grep id | cut -f2 -d=` -lt 200 ] &gt; /dev/null 2&gt; then 
echo $NAME &gt;&gt; /etc/ftpusers
fi
done
```</t>
  </si>
  <si>
    <t>To close this finding, please provide a screenshot or evidence showing that the 'System Accounts cannot access system using ftp.' with the agency's CAP.</t>
  </si>
  <si>
    <t>AIX7-205</t>
  </si>
  <si>
    <t>AC-6</t>
  </si>
  <si>
    <t>Least Privilege</t>
  </si>
  <si>
    <t>Ensure cron.allow is configured</t>
  </si>
  <si>
    <t>The `/var/adm/cron/cron.allow` file defines which users on the system are able to schedule jobs via `cron`.</t>
  </si>
  <si>
    <t>Review the content `/var/adm/cron/cron.allow`, ensure that the content reflects the changes made:
```
cat /var/adm/cron/cron.allow
```</t>
  </si>
  <si>
    <t>Cron.allow is configured</t>
  </si>
  <si>
    <t>Cron.allow is not configured</t>
  </si>
  <si>
    <t>6.2</t>
  </si>
  <si>
    <t>6.2.4</t>
  </si>
  <si>
    <t>The `/var/adm/cron/cron.allow` file defines which users are able to schedule jobs via `cron`. Review the current `cron` files and add any relevant users to the `/var/adm/cron/cron.allow` file.</t>
  </si>
  <si>
    <t>Review the current `cron` files:
```
ls -l /var/spool/cron/crontabs/
cat /var/spool/cron/crontabs/*
```
**Note:** Review the list of `cron` schedules and remove any files which should not be there, or have no content.
Add the recommended system users to the `cron.allow` list:
```
echo "sys" &gt;&gt; /var/adm/cron/cron.allow 
echo "adm" &gt;&gt; /var/adm/cron/cron.allow
```
Add any other users who require permissions to use the `cron` scheduler:
```
echo &lt;user&gt; &gt;&gt; /var/adm/cron/cron.allow
```
**Note:** Where `&lt;user&gt;` is the username.</t>
  </si>
  <si>
    <t>Ensure cron.allow is configured.
One method to achieve the recommended state is to execute the following method(s):
Review the current `cron` files:
```
ls -l /var/spool/cron/crontabs/
cat /var/spool/cron/crontabs/*
```
**Note:** Review the list of `cron` schedules and remove any files which should not be there, or have no content.
Add the recommended system users to the `cron.allow` list:
```
echo "sys" &gt;&gt; /var/adm/cron/cron.allow 
echo "adm" &gt;&gt; /var/adm/cron/cron.allow
```
Add any other users who require permissions to use the `cron` scheduler:
```
echo &lt;user&gt; &gt;&gt; /var/adm/cron/cron.allow
```
**Note:** Where `&lt;user&gt;` is the username.</t>
  </si>
  <si>
    <t>To close this finding, please provide a screenshot or evidence showing that the 'Cron.allow is configured' with the agency's CAP.</t>
  </si>
  <si>
    <t>AIX7-206</t>
  </si>
  <si>
    <t>Ensure at.allow is configured</t>
  </si>
  <si>
    <t>The `/var/adm/cron/at.allow` file defines which users on the system are able to schedule jobs via `at`.</t>
  </si>
  <si>
    <t>Review the content `/var/adm/cron/at.allow`, ensure that the content reflects the changes made:
```
cat /var/adm/cron/at.allow
```</t>
  </si>
  <si>
    <t>At.allow is configured</t>
  </si>
  <si>
    <t>At.allow is not configured</t>
  </si>
  <si>
    <t>6.2.2</t>
  </si>
  <si>
    <t>The `/var/adm/cron/at.allow` file defines which users are able to schedule jobs via `at`. Review the current at files and add any relevant users to the `/var/adm/cron/at.allow` file.</t>
  </si>
  <si>
    <t>Review the current `at` files:
```
ls -l /var/spool/cron/atjobs
cat /var/spool/cron/atjobs/*
```
NOTE: Review the list of `at` schedules and remove any files which should not be there, or have no content
Add the recommended system users to the `at.allow` list:
```
echo "adm" &gt;&gt; /var/adm/cron/at.allow
echo "sys" &gt;&gt; /var/adm/cron/at.allow
```
Add any other users who require permissions to use the `at` scheduler:
```
echo &lt;user&gt; &gt;&gt; /var/adm/cron/at.allow
```
NOTE: Where `&lt;user&gt;` is the username.</t>
  </si>
  <si>
    <t>Ensure at.allow is configured.
One method to achieve the recommended state is to execute the following method(s):
Review the current `at` files:
```
ls -l /var/spool/cron/atjobs
cat /var/spool/cron/atjobs/*
```
NOTE: Review the list of `at` schedules and remove any files which should not be there, or have no content
Add the recommended system users to the `at.allow` list:
```
echo "adm" &gt;&gt; /var/adm/cron/at.allow
echo "sys" &gt;&gt; /var/adm/cron/at.allow
```
Add any other users who require permissions to use the `at` scheduler:
```
echo &lt;user&gt; &gt;&gt; /var/adm/cron/at.allow
```
NOTE: Where `&lt;user&gt;` is the username.</t>
  </si>
  <si>
    <t>To close this finding, please provide a screenshot or evidence showing that the 'At.allow is configured' with the agency's CAP.</t>
  </si>
  <si>
    <t>AIX7-207</t>
  </si>
  <si>
    <t>Ensure syslog local logging is configured</t>
  </si>
  <si>
    <t>This recommendation implements a local `syslog` configuration.</t>
  </si>
  <si>
    <t>'- Ensure that the log entries have been added successfully:
```
/usr/bin/egrep -v "(^$)|(^#)" /etc/syslog.conf
```
- The above command should yield the output similar to:
```
aso.notice /var/log/aso/aso.log rotate size 1m files 8 compress
aso.info /var/log/aso/aso_process.log rotate size 1m files 8 compress
aso.debug /var/log/aso/aso_debug.log rotate size 32m files 8 compress
*.info;local4.none /var/log/syslog/info.log files 52 rotate time 1w compress archive /var/log/syslog/archive
auth.info /var/log/syslog/auth.log files 52 rotate time 1w compress archive /var/log/syslog/archive
```
- Check that the `auth.log`and `info.log` files and syslog `archive` directory exist:
```
ls -ld /var/log/syslog/auth.log /var/log/syslog/info.log /var/log/syslog/archive
```
The output of the command above should list both files and the directory</t>
  </si>
  <si>
    <t>Syslog local logging is configured</t>
  </si>
  <si>
    <t>Syslog local logging is not configured</t>
  </si>
  <si>
    <t>HAU2</t>
  </si>
  <si>
    <t>No auditing is being performed on the system</t>
  </si>
  <si>
    <t>7.2</t>
  </si>
  <si>
    <t>7.2.1</t>
  </si>
  <si>
    <t>Establishing a logging process via `syslog` provides system and security administrators with pertinent information relating to: login, mail, daemon, user and kernel activity. The recommendation is to enable local `syslog` logging, with a weekly rotation policy in a four weekly cycle. The log rotation isolates historical data which can be reviewed retrospectively if an issue is uncovered at a later date.</t>
  </si>
  <si>
    <t>Explicitly define a log file for the `auth.info` output in `/etc/syslog.conf`:
```
printf "auth.info\t\t/var/adm/authlog rotate time 1w files 4\n" &gt;&gt; /etc/syslog.conf
```
NOTE: This ensures that remote login, `sudo` or `su` attempts are logged separately
Create the `authlog` file and make it readable by root only:
```
touch /var/adm/authlog
chown root:system /var/adm/authlog
chmod u=rw,go= /var/adm/authlog
```
Create an entry in `/etc/syslog.conf` to capture all other output of level info or higher, excluding authentication information, as this is to be captured within `/var/adm/authlog`:
```
printf "*.info;auth.none\t/var/adm/syslog rotate time 1w files 4\n" &gt;&gt; /etc/syslog.conf
```
Create the `syslog` file:
```
touch /var/adm/syslog
chmod u=rw,g=r,o= /var/adm/syslog
```
Refresh `syslogd` to force the daemon to read the edited `/etc/syslog.conf`:
```
refresh -s syslogd
```</t>
  </si>
  <si>
    <t>Ensure syslog local logging is configured.
One method to achieve the recommended state is to execute the following method(s):
Explicitly define a log file for the `auth.info` output in `/etc/syslog.conf`:
```
printf "auth.info\t\t/var/adm/authlog rotate time 1w files 4\n" &gt;&gt; /etc/syslog.conf
```
NOTE: This ensures that remote login, `sudo` or `su` attempts are logged separately
Create the `authlog` file and make it readable by root only:
```
touch /var/adm/authlog
chown root:system /var/adm/authlog
chmod u=rw,go= /var/adm/authlog
```
Create an entry in `/etc/syslog.conf` to capture all other output of level info or higher, excluding authentication information, as this is to be captured within `/var/adm/authlog`:
```
printf "*.info;auth.none\t/var/adm/syslog rotate time 1w files 4\n" &gt;&gt; /etc/syslog.conf
```
Create the `syslog` file:
```
touch /var/adm/syslog
chmod u=rw,g=r,o= /var/adm/syslog
```
Refresh `syslogd` to force the daemon to read the edited `/etc/syslog.conf`:
```
refresh -s syslogd
```</t>
  </si>
  <si>
    <t>To close this finding, please provide a screenshot or evidence showing that the 'Syslog local logging is configured' with the agency's CAP.</t>
  </si>
  <si>
    <t>.</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</si>
  <si>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</si>
  <si>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</si>
  <si>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</si>
  <si>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</si>
  <si>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</si>
  <si>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IBM AIX 7.1 Benchmark v1.1.0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</si>
  <si>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</si>
  <si>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</si>
  <si>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</si>
  <si>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</si>
  <si>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</si>
  <si>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</si>
  <si>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</si>
  <si>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</si>
  <si>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</si>
  <si>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</si>
  <si>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</si>
  <si>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</si>
  <si>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</si>
  <si>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</si>
  <si>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</si>
  <si>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Product Lifecycle</t>
  </si>
  <si>
    <t>Lists key dates for AIX Technology Levels (TLs).</t>
  </si>
  <si>
    <r>
      <rPr>
        <b/>
        <sz val="11"/>
        <color rgb="FF000000"/>
        <rFont val="Calibri"/>
        <family val="2"/>
      </rPr>
      <t xml:space="preserve">End of Fix Support (EoFS) </t>
    </r>
    <r>
      <rPr>
        <sz val="11"/>
        <color indexed="8"/>
        <rFont val="Calibri"/>
        <family val="2"/>
      </rPr>
      <t>is the end of the maintenance period for a TL.  Fix Packs, Service Packs (SPs), and interim fixes will not be created for a TL after the EoFS.</t>
    </r>
  </si>
  <si>
    <r>
      <rPr>
        <b/>
        <sz val="11"/>
        <color rgb="FF000000"/>
        <rFont val="Calibri"/>
        <family val="2"/>
      </rPr>
      <t xml:space="preserve">Latest SP </t>
    </r>
    <r>
      <rPr>
        <sz val="11"/>
        <color indexed="8"/>
        <rFont val="Calibri"/>
        <family val="2"/>
      </rPr>
      <t>is the most recent SP available for the TL and links to that SP on Fix Central.</t>
    </r>
  </si>
  <si>
    <r>
      <rPr>
        <b/>
        <sz val="11"/>
        <color rgb="FF000000"/>
        <rFont val="Calibri"/>
        <family val="2"/>
      </rPr>
      <t xml:space="preserve">Next SP </t>
    </r>
    <r>
      <rPr>
        <sz val="11"/>
        <color indexed="8"/>
        <rFont val="Calibri"/>
        <family val="2"/>
      </rPr>
      <t>is the target availability date for the next Service Pack for the TL.  After the final service pack for a TL is available, further fixes for the TL are provided as interim fixes.</t>
    </r>
  </si>
  <si>
    <t>TL</t>
  </si>
  <si>
    <t>Release Date</t>
  </si>
  <si>
    <t>End of Fix Support</t>
  </si>
  <si>
    <t>Latest SP</t>
  </si>
  <si>
    <t>Next SP</t>
  </si>
  <si>
    <t>AIX 7.3 TL3</t>
  </si>
  <si>
    <t>None</t>
  </si>
  <si>
    <t>AIX 7.3 TL2</t>
  </si>
  <si>
    <t>7300-02-03-2446</t>
  </si>
  <si>
    <t>AIX 7.3 TL1</t>
  </si>
  <si>
    <t>7300-01-04-2420</t>
  </si>
  <si>
    <t>AIX 7.3 TL0</t>
  </si>
  <si>
    <t>7300-00-04-2320</t>
  </si>
  <si>
    <t>AIX 7.2</t>
  </si>
  <si>
    <t>AIX 7.2 TL5</t>
  </si>
  <si>
    <t>To be determined</t>
  </si>
  <si>
    <t>7200-05-09-2446</t>
  </si>
  <si>
    <t>AIX 7.2 TL4</t>
  </si>
  <si>
    <t>7200-04-06-2220</t>
  </si>
  <si>
    <t>AIX 7.2 TL3</t>
  </si>
  <si>
    <t>7200-03-07-2114</t>
  </si>
  <si>
    <t>AIX 7.2 TL2</t>
  </si>
  <si>
    <t>7200-02-06-2016</t>
  </si>
  <si>
    <t>AIX 7.2 TL1</t>
  </si>
  <si>
    <t>7200-01-06-1914</t>
  </si>
  <si>
    <t>AIX 7.2 TL0</t>
  </si>
  <si>
    <t>7200-00-06-1806</t>
  </si>
  <si>
    <t>AIX 7.1</t>
  </si>
  <si>
    <t>AIX 7.1 TL5</t>
  </si>
  <si>
    <t>30 April 2023 (EOS)</t>
  </si>
  <si>
    <t>7100-05-12-2320</t>
  </si>
  <si>
    <t>Change Log</t>
  </si>
  <si>
    <t>Version</t>
  </si>
  <si>
    <t>Date</t>
  </si>
  <si>
    <t>Description of Changes</t>
  </si>
  <si>
    <t>Author</t>
  </si>
  <si>
    <t>First Release</t>
  </si>
  <si>
    <t xml:space="preserve">Internal Revenue Service </t>
  </si>
  <si>
    <t>Added baseline Criticality Score and Issue Codes, weighted test cases based on criticality, and updated Results Tab</t>
  </si>
  <si>
    <t>Minor fixes to font and column length.  Updated AIX6-38 and AIX7-60.</t>
  </si>
  <si>
    <t>9/30/2016</t>
  </si>
  <si>
    <t>Minor updates</t>
  </si>
  <si>
    <t>Updated Issue Codes and Addressed Pub 1075 Release, Removed AIX 6.1 as it is end of life. Updated issue code table.</t>
  </si>
  <si>
    <t>Minor content updates. Removed need to disable port on unsuccessful logins.</t>
  </si>
  <si>
    <t>Internal Updates</t>
  </si>
  <si>
    <t>Updated Issue Codes</t>
  </si>
  <si>
    <t>Internal Updates, Changed AIX7-25  issue code, Added SSR language</t>
  </si>
  <si>
    <t>Updated based on IRS Publication 1075 (November 2021) Internal updates and Issue Code Table updates</t>
  </si>
  <si>
    <t>Internal Updates and Updated Issue Codes</t>
  </si>
  <si>
    <t>Added CIS IBM AIX 7.2 Benchmark v1.0.0</t>
  </si>
  <si>
    <t>Updated Issue Code Table</t>
  </si>
  <si>
    <r>
      <t xml:space="preserve">Updated to a unified AIX7 test suite per CIS IBM AIX 7 Benchmark v1.0.0, consolidating multiple version-specific cases into one comprehensive set. The newly created "AIX7 Test Cases" apply to AIX 7.x versions, including 7.1, 7.2, 7.3, and future minor releases within the AIX 7 family.
</t>
    </r>
    <r>
      <rPr>
        <b/>
        <sz val="10"/>
        <rFont val="Arial"/>
        <family val="2"/>
      </rPr>
      <t>Reference:</t>
    </r>
    <r>
      <rPr>
        <sz val="10"/>
        <rFont val="Arial"/>
        <family val="2"/>
      </rPr>
      <t xml:space="preserve"> </t>
    </r>
    <r>
      <rPr>
        <i/>
        <sz val="10"/>
        <rFont val="Arial"/>
        <family val="2"/>
      </rPr>
      <t>This update is guided by the recommendations found in the CIS IBM AIX 7 Benchmark v1.0.0, Section 1 Benchmark Organization, Page 18.</t>
    </r>
  </si>
  <si>
    <t xml:space="preserve">Test Case Tab </t>
  </si>
  <si>
    <t xml:space="preserve">Date </t>
  </si>
  <si>
    <t>All AIX7 Test Cases</t>
  </si>
  <si>
    <t>Removed Test Case Tab "AIX7 Test Cases" as it is obsolete due to CIS IBM AIX 7 Benchmark v1.0.0.</t>
  </si>
  <si>
    <t>Removed Test Case Tab "AIX7 Test Cases" because it is obsolete according to CIS IBM AIX 7 Benchmark v1.0.0.</t>
  </si>
  <si>
    <t>Recreated Test Case Tab "AIX7 Test Cases" based on CIS IBM AIX 7 Benchmark v1.0.0.</t>
  </si>
  <si>
    <t>Added test cases and aligned the test method, section title, description, test procedures, rationale statement, and remediation procedure based on CIS IBM AIX 7 Benchmark v1.0.0.</t>
  </si>
  <si>
    <t>Assigned "Test ID", "NIST ID", "NIST Control Name", "Issue Code Mapping", and "Issue Code Description" to the newly added test cases based on IRS Publication 1075, NIST 800-53, and CIS IBM AIX 7 Benchmark v1.0.0.</t>
  </si>
  <si>
    <t>Added "Expected Results" finding statements and CAP request statements to the newly added test cases based on IRS Publication 1075, NIST 800-53, and CIS IBM AIX 7 Benchmark v1.0.0.</t>
  </si>
  <si>
    <t>Instructions Tab</t>
  </si>
  <si>
    <t>Updated the Instructions tab with details and reviewer notes to align with CIS IBM AIX 7 Benchmark v1.0.0, incorporating guidance on unified AIX7 Test Cases and their applicability across all AIX 7.x versions.</t>
  </si>
  <si>
    <t>Added AIXGEN-11 based on IRS Interim guidance on password policy</t>
  </si>
  <si>
    <t>Issue Code</t>
  </si>
  <si>
    <t>Contractors with unauthorized access to FTI</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</si>
  <si>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</si>
  <si>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</si>
  <si>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</si>
  <si>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</si>
  <si>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</si>
  <si>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</si>
  <si>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</si>
  <si>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</si>
  <si>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</si>
  <si>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</si>
  <si>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</si>
  <si>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</si>
  <si>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</si>
  <si>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</si>
  <si>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</si>
  <si>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</si>
  <si>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HAC12</t>
  </si>
  <si>
    <t>Separation of duties is not in place</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</si>
  <si>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</si>
  <si>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</si>
  <si>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</si>
  <si>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</si>
  <si>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</si>
  <si>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</si>
  <si>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</si>
  <si>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</si>
  <si>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</si>
  <si>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</si>
  <si>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</si>
  <si>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</si>
  <si>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</si>
  <si>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</si>
  <si>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</si>
  <si>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</si>
  <si>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</si>
  <si>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</si>
  <si>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</si>
  <si>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</si>
  <si>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</si>
  <si>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</si>
  <si>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</si>
  <si>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</si>
  <si>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</si>
  <si>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</si>
  <si>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</si>
  <si>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</si>
  <si>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</si>
  <si>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</si>
  <si>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</si>
  <si>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</si>
  <si>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</si>
  <si>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</si>
  <si>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</si>
  <si>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</si>
  <si>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</si>
  <si>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</si>
  <si>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</si>
  <si>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</si>
  <si>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</si>
  <si>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</si>
  <si>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</si>
  <si>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</si>
  <si>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</si>
  <si>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</si>
  <si>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</si>
  <si>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</si>
  <si>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</si>
  <si>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</si>
  <si>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</si>
  <si>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</si>
  <si>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</si>
  <si>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</si>
  <si>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</si>
  <si>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</si>
  <si>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</si>
  <si>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</si>
  <si>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</si>
  <si>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</si>
  <si>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</si>
  <si>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</si>
  <si>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</si>
  <si>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</si>
  <si>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</si>
  <si>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</si>
  <si>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</si>
  <si>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</si>
  <si>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</si>
  <si>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</si>
  <si>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</si>
  <si>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</si>
  <si>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</si>
  <si>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</si>
  <si>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</si>
  <si>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</si>
  <si>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</si>
  <si>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</si>
  <si>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</si>
  <si>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</si>
  <si>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</si>
  <si>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</si>
  <si>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</si>
  <si>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</si>
  <si>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</si>
  <si>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</si>
  <si>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</si>
  <si>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</si>
  <si>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</si>
  <si>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</si>
  <si>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</si>
  <si>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</si>
  <si>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</si>
  <si>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</si>
  <si>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</si>
  <si>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</si>
  <si>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</si>
  <si>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</si>
  <si>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</si>
  <si>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</si>
  <si>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</si>
  <si>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</si>
  <si>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</si>
  <si>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</si>
  <si>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</si>
  <si>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</si>
  <si>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</si>
  <si>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</si>
  <si>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</si>
  <si>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</si>
  <si>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</si>
  <si>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</si>
  <si>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</si>
  <si>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</si>
  <si>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</si>
  <si>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</si>
  <si>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</si>
  <si>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</si>
  <si>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</si>
  <si>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</si>
  <si>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</si>
  <si>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</si>
  <si>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</si>
  <si>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</si>
  <si>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</si>
  <si>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</si>
  <si>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</si>
  <si>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</si>
  <si>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</si>
  <si>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</si>
  <si>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</si>
  <si>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</si>
  <si>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</si>
  <si>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</si>
  <si>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</si>
  <si>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</si>
  <si>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</si>
  <si>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</si>
  <si>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</si>
  <si>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</si>
  <si>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</si>
  <si>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</si>
  <si>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</si>
  <si>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</si>
  <si>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</si>
  <si>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</si>
  <si>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</si>
  <si>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</si>
  <si>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</si>
  <si>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</si>
  <si>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</si>
  <si>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</si>
  <si>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</si>
  <si>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</si>
  <si>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</si>
  <si>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</si>
  <si>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</si>
  <si>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</si>
  <si>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</si>
  <si>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</si>
  <si>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</si>
  <si>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</si>
  <si>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</si>
  <si>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</si>
  <si>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</si>
  <si>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</si>
  <si>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</si>
  <si>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</si>
  <si>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</si>
  <si>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</si>
  <si>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</si>
  <si>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</si>
  <si>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</si>
  <si>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</si>
  <si>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</si>
  <si>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</si>
  <si>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</si>
  <si>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</si>
  <si>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</si>
  <si>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</si>
  <si>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</si>
  <si>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</si>
  <si>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</si>
  <si>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</si>
  <si>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</si>
  <si>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</si>
  <si>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</si>
  <si>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</si>
  <si>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</si>
  <si>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</si>
  <si>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</si>
  <si>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</si>
  <si>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</si>
  <si>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</si>
  <si>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</si>
  <si>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</si>
  <si>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</si>
  <si>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</si>
  <si>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</si>
  <si>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</si>
  <si>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</si>
  <si>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</si>
  <si>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</si>
  <si>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</si>
  <si>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</si>
  <si>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</si>
  <si>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</si>
  <si>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</si>
  <si>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</si>
  <si>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</si>
  <si>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</si>
  <si>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</si>
  <si>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</si>
  <si>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</si>
  <si>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</si>
  <si>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</si>
  <si>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</si>
  <si>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</si>
  <si>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</si>
  <si>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</si>
  <si>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</si>
  <si>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</si>
  <si>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</si>
  <si>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</si>
  <si>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</si>
  <si>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</si>
  <si>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</si>
  <si>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</si>
  <si>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</si>
  <si>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</si>
  <si>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</si>
  <si>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</si>
  <si>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</si>
  <si>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</si>
  <si>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</si>
  <si>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</si>
  <si>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</si>
  <si>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</si>
  <si>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</si>
  <si>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</si>
  <si>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</si>
  <si>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</si>
  <si>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</si>
  <si>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</si>
  <si>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</si>
  <si>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</si>
  <si>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</si>
  <si>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</si>
  <si>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</si>
  <si>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</si>
  <si>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</si>
  <si>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</si>
  <si>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</si>
  <si>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</si>
  <si>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</si>
  <si>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</si>
  <si>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</si>
  <si>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</si>
  <si>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</si>
  <si>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</si>
  <si>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</si>
  <si>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</si>
  <si>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</si>
  <si>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</si>
  <si>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</si>
  <si>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</si>
  <si>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</si>
  <si>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</si>
  <si>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</si>
  <si>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</si>
  <si>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</si>
  <si>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</si>
  <si>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</si>
  <si>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</si>
  <si>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</si>
  <si>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</si>
  <si>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</si>
  <si>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</si>
  <si>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</si>
  <si>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</si>
  <si>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</si>
  <si>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</si>
  <si>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</si>
  <si>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</si>
  <si>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</si>
  <si>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</si>
  <si>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</si>
  <si>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</si>
  <si>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</si>
  <si>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</si>
  <si>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</si>
  <si>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</si>
  <si>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</si>
  <si>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</si>
  <si>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</si>
  <si>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</si>
  <si>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</si>
  <si>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</si>
  <si>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HCM8</t>
  </si>
  <si>
    <t>The ability to make changes is not properly limited</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</si>
  <si>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</si>
  <si>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</si>
  <si>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</si>
  <si>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</si>
  <si>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</si>
  <si>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</si>
  <si>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</si>
  <si>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</si>
  <si>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</si>
  <si>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</si>
  <si>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</si>
  <si>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</si>
  <si>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</si>
  <si>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</si>
  <si>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</si>
  <si>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</si>
  <si>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</si>
  <si>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</si>
  <si>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</si>
  <si>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</si>
  <si>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</si>
  <si>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</si>
  <si>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</si>
  <si>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</si>
  <si>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</si>
  <si>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</si>
  <si>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</si>
  <si>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</si>
  <si>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</si>
  <si>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</si>
  <si>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</si>
  <si>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</si>
  <si>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</si>
  <si>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</si>
  <si>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</si>
  <si>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</si>
  <si>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</si>
  <si>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</si>
  <si>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</si>
  <si>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</si>
  <si>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</si>
  <si>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</si>
  <si>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</si>
  <si>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</si>
  <si>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</si>
  <si>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</si>
  <si>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</si>
  <si>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</si>
  <si>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</si>
  <si>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</si>
  <si>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</si>
  <si>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</si>
  <si>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</si>
  <si>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</si>
  <si>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</si>
  <si>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</si>
  <si>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</si>
  <si>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</si>
  <si>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</si>
  <si>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</si>
  <si>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</si>
  <si>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</si>
  <si>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</si>
  <si>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</si>
  <si>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</si>
  <si>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</si>
  <si>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</si>
  <si>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</si>
  <si>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</si>
  <si>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</si>
  <si>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</si>
  <si>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</si>
  <si>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</si>
  <si>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</si>
  <si>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</si>
  <si>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</si>
  <si>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</si>
  <si>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</si>
  <si>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</si>
  <si>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</si>
  <si>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HPW5</t>
  </si>
  <si>
    <t>Passwords are generated and distributed automatically</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</si>
  <si>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</si>
  <si>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</si>
  <si>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</si>
  <si>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</si>
  <si>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</si>
  <si>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</si>
  <si>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</si>
  <si>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</si>
  <si>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</si>
  <si>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</si>
  <si>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</si>
  <si>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</si>
  <si>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</si>
  <si>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</si>
  <si>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</si>
  <si>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</si>
  <si>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</si>
  <si>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</si>
  <si>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</si>
  <si>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</si>
  <si>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</si>
  <si>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</si>
  <si>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</si>
  <si>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</si>
  <si>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</si>
  <si>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</si>
  <si>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</si>
  <si>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</si>
  <si>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</si>
  <si>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</si>
  <si>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</si>
  <si>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</si>
  <si>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</si>
  <si>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</si>
  <si>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</si>
  <si>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</si>
  <si>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</si>
  <si>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</si>
  <si>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</si>
  <si>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</si>
  <si>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</si>
  <si>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</si>
  <si>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</si>
  <si>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</si>
  <si>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</si>
  <si>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</si>
  <si>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</si>
  <si>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</si>
  <si>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</si>
  <si>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</si>
  <si>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</si>
  <si>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</si>
  <si>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</si>
  <si>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</si>
  <si>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</si>
  <si>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</si>
  <si>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</si>
  <si>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</si>
  <si>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</si>
  <si>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</si>
  <si>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</si>
  <si>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</si>
  <si>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</si>
  <si>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</si>
  <si>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</si>
  <si>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</si>
  <si>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</si>
  <si>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</si>
  <si>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</si>
  <si>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</si>
  <si>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</si>
  <si>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</si>
  <si>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</si>
  <si>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</si>
  <si>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</si>
  <si>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</si>
  <si>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</si>
  <si>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</si>
  <si>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</si>
  <si>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</si>
  <si>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</si>
  <si>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</si>
  <si>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</si>
  <si>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</si>
  <si>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</si>
  <si>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</si>
  <si>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</si>
  <si>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</si>
  <si>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</si>
  <si>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</si>
  <si>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</si>
  <si>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</si>
  <si>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</si>
  <si>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</si>
  <si>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</si>
  <si>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</si>
  <si>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</si>
  <si>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</si>
  <si>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</si>
  <si>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</si>
  <si>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</si>
  <si>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</si>
  <si>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</si>
  <si>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</si>
  <si>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</si>
  <si>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</si>
  <si>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</si>
  <si>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</si>
  <si>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</si>
  <si>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</si>
  <si>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</si>
  <si>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</si>
  <si>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</si>
  <si>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</si>
  <si>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</si>
  <si>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</si>
  <si>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</si>
  <si>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</si>
  <si>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</si>
  <si>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</si>
  <si>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</si>
  <si>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</si>
  <si>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</si>
  <si>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</si>
  <si>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</si>
  <si>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</si>
  <si>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</si>
  <si>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</si>
  <si>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</si>
  <si>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</si>
  <si>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</si>
  <si>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</si>
  <si>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</si>
  <si>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</si>
  <si>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</si>
  <si>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</si>
  <si>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</si>
  <si>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</si>
  <si>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</si>
  <si>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</si>
  <si>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</si>
  <si>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</si>
  <si>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</si>
  <si>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</si>
  <si>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</si>
  <si>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</si>
  <si>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</si>
  <si>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</si>
  <si>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</si>
  <si>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</si>
  <si>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</si>
  <si>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</si>
  <si>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</si>
  <si>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</si>
  <si>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</si>
  <si>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</si>
  <si>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</si>
  <si>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</si>
  <si>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</si>
  <si>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</si>
  <si>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</si>
  <si>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</si>
  <si>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</si>
  <si>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</si>
  <si>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</si>
  <si>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</si>
  <si>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</si>
  <si>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</si>
  <si>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</si>
  <si>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</si>
  <si>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</si>
  <si>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</si>
  <si>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</si>
  <si>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</si>
  <si>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</si>
  <si>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</si>
  <si>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</si>
  <si>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</si>
  <si>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</si>
  <si>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</si>
  <si>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</si>
  <si>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</si>
  <si>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</si>
  <si>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</si>
  <si>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</si>
  <si>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</si>
  <si>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</si>
  <si>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</si>
  <si>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</si>
  <si>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</si>
  <si>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</si>
  <si>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</si>
  <si>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</si>
  <si>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</si>
  <si>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</si>
  <si>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</si>
  <si>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</si>
  <si>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</si>
  <si>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</si>
  <si>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</si>
  <si>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</si>
  <si>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</si>
  <si>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</si>
  <si>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</si>
  <si>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</si>
  <si>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</si>
  <si>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</si>
  <si>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</si>
  <si>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</si>
  <si>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</si>
  <si>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</si>
  <si>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</si>
  <si>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</si>
  <si>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</si>
  <si>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</si>
  <si>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</si>
  <si>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</si>
  <si>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</si>
  <si>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</si>
  <si>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</si>
  <si>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</si>
  <si>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</si>
  <si>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</si>
  <si>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</si>
  <si>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</si>
  <si>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</si>
  <si>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</si>
  <si>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</si>
  <si>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</si>
  <si>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</si>
  <si>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</si>
  <si>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</si>
  <si>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</si>
  <si>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</si>
  <si>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</si>
  <si>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</si>
  <si>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</si>
  <si>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</si>
  <si>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</si>
  <si>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</si>
  <si>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</si>
  <si>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</si>
  <si>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</si>
  <si>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</si>
  <si>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</si>
  <si>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</si>
  <si>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</si>
  <si>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</si>
  <si>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</si>
  <si>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</si>
  <si>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</si>
  <si>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</si>
  <si>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</si>
  <si>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</si>
  <si>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</si>
  <si>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</si>
  <si>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</si>
  <si>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</si>
  <si>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</si>
  <si>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</si>
  <si>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</si>
  <si>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</si>
  <si>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</si>
  <si>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</si>
  <si>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</si>
  <si>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</si>
  <si>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</si>
  <si>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</si>
  <si>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</si>
  <si>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</si>
  <si>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</si>
  <si>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</si>
  <si>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</si>
  <si>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</si>
  <si>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</si>
  <si>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</si>
  <si>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</si>
  <si>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</si>
  <si>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</si>
  <si>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</si>
  <si>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</si>
  <si>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</si>
  <si>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</si>
  <si>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</si>
  <si>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</si>
  <si>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</si>
  <si>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</si>
  <si>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</si>
  <si>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</si>
  <si>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</si>
  <si>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</si>
  <si>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</si>
  <si>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</si>
  <si>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</si>
  <si>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</si>
  <si>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</si>
  <si>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</si>
  <si>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</si>
  <si>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</si>
  <si>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</si>
  <si>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</si>
  <si>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</si>
  <si>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</si>
  <si>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</si>
  <si>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</si>
  <si>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</si>
  <si>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</si>
  <si>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</si>
  <si>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</si>
  <si>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</si>
  <si>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</si>
  <si>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</si>
  <si>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</si>
  <si>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</si>
  <si>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</si>
  <si>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</si>
  <si>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</si>
  <si>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</si>
  <si>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</si>
  <si>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</si>
  <si>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</si>
  <si>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</si>
  <si>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</si>
  <si>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</si>
  <si>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</si>
  <si>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</si>
  <si>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</si>
  <si>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</si>
  <si>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</si>
  <si>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</si>
  <si>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</si>
  <si>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</si>
  <si>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</si>
  <si>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</si>
  <si>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</si>
  <si>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</si>
  <si>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</si>
  <si>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</si>
  <si>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</si>
  <si>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</si>
  <si>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</si>
  <si>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</si>
  <si>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</si>
  <si>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</si>
  <si>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</si>
  <si>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</si>
  <si>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</si>
  <si>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</si>
  <si>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</si>
  <si>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</si>
  <si>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</si>
  <si>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</si>
  <si>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</si>
  <si>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</si>
  <si>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</si>
  <si>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</si>
  <si>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</si>
  <si>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</si>
  <si>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</si>
  <si>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</si>
  <si>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</si>
  <si>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</si>
  <si>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</si>
  <si>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</si>
  <si>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</si>
  <si>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</si>
  <si>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</si>
  <si>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</si>
  <si>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</si>
  <si>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</si>
  <si>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</si>
  <si>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</si>
  <si>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</si>
  <si>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</si>
  <si>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</si>
  <si>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</si>
  <si>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</si>
  <si>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</si>
  <si>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</si>
  <si>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</si>
  <si>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</si>
  <si>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</si>
  <si>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</si>
  <si>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</si>
  <si>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</si>
  <si>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</si>
  <si>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</si>
  <si>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</si>
  <si>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</si>
  <si>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</si>
  <si>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</si>
  <si>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</si>
  <si>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</si>
  <si>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</si>
  <si>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</si>
  <si>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</si>
  <si>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</si>
  <si>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</si>
  <si>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</si>
  <si>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</si>
  <si>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</si>
  <si>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</si>
  <si>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</si>
  <si>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</si>
  <si>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</si>
  <si>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</si>
  <si>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</si>
  <si>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</si>
  <si>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</si>
  <si>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</si>
  <si>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</si>
  <si>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</si>
  <si>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</si>
  <si>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</si>
  <si>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</si>
  <si>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</si>
  <si>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</si>
  <si>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</si>
  <si>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</si>
  <si>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</si>
  <si>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</si>
  <si>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</si>
  <si>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</si>
  <si>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</si>
  <si>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</si>
  <si>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</si>
  <si>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</si>
  <si>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</si>
  <si>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</si>
  <si>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</si>
  <si>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</si>
  <si>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</si>
  <si>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</si>
  <si>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</si>
  <si>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</si>
  <si>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</si>
  <si>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</si>
  <si>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</si>
  <si>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</si>
  <si>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</si>
  <si>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</si>
  <si>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</si>
  <si>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</si>
  <si>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</si>
  <si>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</si>
  <si>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</si>
  <si>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</si>
  <si>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</si>
  <si>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</si>
  <si>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</si>
  <si>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</si>
  <si>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</si>
  <si>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</si>
  <si>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</si>
  <si>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</si>
  <si>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</si>
  <si>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</si>
  <si>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</si>
  <si>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</si>
  <si>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</si>
  <si>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</si>
  <si>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</si>
  <si>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</si>
  <si>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</si>
  <si>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</si>
  <si>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</si>
  <si>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</si>
  <si>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</si>
  <si>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</si>
  <si>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</si>
  <si>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</si>
  <si>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</si>
  <si>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</si>
  <si>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</si>
  <si>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</si>
  <si>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</si>
  <si>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</si>
  <si>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</si>
  <si>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</si>
  <si>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</si>
  <si>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</si>
  <si>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</si>
  <si>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</si>
  <si>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</si>
  <si>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</si>
  <si>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</si>
  <si>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</si>
  <si>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</si>
  <si>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</si>
  <si>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</si>
  <si>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</si>
  <si>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</si>
  <si>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</si>
  <si>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</si>
  <si>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</si>
  <si>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</si>
  <si>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</si>
  <si>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</si>
  <si>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</si>
  <si>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</si>
  <si>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</si>
  <si>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</si>
  <si>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</si>
  <si>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</si>
  <si>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</si>
  <si>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</si>
  <si>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</si>
  <si>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</si>
  <si>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</si>
  <si>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</si>
  <si>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</si>
  <si>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</si>
  <si>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</si>
  <si>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</si>
  <si>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</si>
  <si>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</si>
  <si>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</si>
  <si>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</si>
  <si>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</si>
  <si>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</si>
  <si>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</si>
  <si>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</si>
  <si>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</si>
  <si>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</si>
  <si>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</si>
  <si>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</si>
  <si>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</si>
  <si>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</si>
  <si>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</si>
  <si>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</si>
  <si>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</si>
  <si>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</si>
  <si>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</si>
  <si>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</si>
  <si>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</si>
  <si>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</si>
  <si>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</si>
  <si>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</si>
  <si>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</si>
  <si>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</si>
  <si>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</si>
  <si>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</si>
  <si>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</si>
  <si>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</si>
  <si>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</si>
  <si>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</si>
  <si>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</si>
  <si>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</si>
  <si>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</si>
  <si>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</si>
  <si>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</si>
  <si>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</si>
  <si>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</si>
  <si>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</si>
  <si>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</si>
  <si>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</si>
  <si>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</si>
  <si>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</si>
  <si>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</si>
  <si>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</si>
  <si>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</si>
  <si>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</si>
  <si>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</si>
  <si>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</si>
  <si>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</si>
  <si>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</si>
  <si>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</si>
  <si>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</si>
  <si>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</si>
  <si>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</si>
  <si>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</si>
  <si>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</si>
  <si>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</si>
  <si>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</si>
  <si>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</si>
  <si>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</si>
  <si>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</si>
  <si>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</si>
  <si>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</si>
  <si>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</si>
  <si>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</si>
  <si>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</si>
  <si>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</si>
  <si>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</si>
  <si>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</si>
  <si>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</si>
  <si>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</si>
  <si>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</si>
  <si>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</si>
  <si>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</si>
  <si>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</si>
  <si>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</si>
  <si>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</si>
  <si>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</si>
  <si>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</si>
  <si>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</si>
  <si>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</si>
  <si>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</si>
  <si>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</si>
  <si>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</si>
  <si>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</si>
  <si>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</si>
  <si>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</si>
  <si>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</si>
  <si>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</si>
  <si>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</si>
  <si>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</si>
  <si>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</si>
  <si>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</si>
  <si>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</si>
  <si>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</si>
  <si>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All changes to the system configuration should be logged so that the expected configuration is documented. Regular verification of the current configuration makes it possible to identify and correct undocumented system configuration changes.</t>
  </si>
  <si>
    <t>Symbolic Links, used properly, are a tremendous asset - enhancing system usability (ease of use). However, when pointing to nothing (i.e., whatever they pointed at has been removed but not replaced) system integrity is at the mercy of whatever process replaces that filesystem location later.
To reduce risk to _system integrity_ any symbolic link that points at a non-existent file-system object is to be removed.
Note: most symbolic links that point at _no longer existent objects_ exist due to incomplete software removal procedures. When an authorized application is (re-)installed it's installation process will (or should) re-create the symbolic link.</t>
  </si>
  <si>
    <t>As long as the TE policies `STOP_UNTRUSTED=OFF` and `STOP_ON_CHKFAIL=OFF` the system will only log missing entries.</t>
  </si>
  <si>
    <t>World writable directories exist on UNIX systems (e.g., /tmp, /var/tmp). These directories are needed for normal operations. To protect the files created in the directories the 'links to the inode' (ie, filename) need to be protected so that others may not accidentally, or maliciously - remove or modify the filename.</t>
  </si>
  <si>
    <t>It will not impact the usability of application or system.</t>
  </si>
  <si>
    <t>A valid user can open a ticket and get a HOME directory created or restored.
The risk of an _invalid user_ gaining access via an old username is reduced.</t>
  </si>
  <si>
    <t>**Locally* administered accounts with HOME directories owned by a **random** userid will be locked.
Valid users can open a ticket to get the UID of their HOME directory corrected.
The risk of a malicious user modifying an accounts HOME directory is reduced.</t>
  </si>
  <si>
    <t>There should be no impact - at least as far a _world_ permissions are concerned. There is a potential that all members in the group `staff` or `system` might see minimal impact - if their systems have, or had, a default `umask` of `002` when their accounts were created.
Accounts created with a default `umask` of `022` or stricter will not be impacted, unless a user account modified their HOME directory mode bits to permit _group_ and/or _other_ write access.</t>
  </si>
  <si>
    <t>'- If not installed, the rest of the recommendations in this section titled **Sendmail Configuration** may be ignored.
- Applications configured to speak to a `localhost` MTA or MSP may fail to send mail.
These applications should be (re-)configured to use STARTTLS or SSL and send their mail messages via a hardened MTA host.</t>
  </si>
  <si>
    <t>Ideally, these packages were not installed. If they are installed during system installation and configuration they are practically impossible to _uninstall_. The alternative is to set the file mode bits to zero to block execution and/or copying.</t>
  </si>
  <si>
    <t>When an `inetd service` is required this service is permitted. Be sure to review the section `4.1.5 Inetd (aka Super Daemon) Services` later in the document.</t>
  </si>
  <si>
    <t>Like `mrouted` this daemon is part of `bos.net.tcp.server_core` (AIX 7.2 and later) so it cannot be removed from the system.
Unlike `mrouted` this daemon should not be used. Should the AIX server need to communicate directly with routers (i.e., there is no default route but routes are managed by software) - the `gated` should be used.</t>
  </si>
  <si>
    <t>When `IPv6` is active and `NDP` is used to get a non-link-local IPv6 address (link-local addresses begin with `fe80::`) it is also likely that the MTU size of the interface will change from **1500** to **1492**. Additionally, it may add default route to the IPv6 router it received it's address from. For example:
 - BEFORE NDP
```
netstat -ni
Name Mtu Network Address Ipkts Ierrs Opkts Oerrs Coll
...
en0 1500 192.168.129 192.168.129.71 105156791 0 49249083 1 0
en0 1500 fe80::dead:beef:fef7:6204 105156791 0 49249083 1 0
netstat -rn
Routing tables
Destination Gateway Flags Refs Use If Exp Groups
Route tree for Protocol Family 2 (Internet):
default 192.168.129.1 UG 23 35660110 en0 - -
127/8 127.0.0.1 U 2 22988 lo0 - -
192.168.129.0 192.168.129.71 UHSb 0 0 en0 - - =&gt;
192.168.129/24 192.168.129.71 U 12 13578475 en0 - -
192.168.129.71 127.0.0.1 UGHS 0 21471 lo0 - -
192.168.129.255 192.168.129.71 UHSb 0 0 en0 - -
Route tree for Protocol Family 24 (Internet v6):
default link#2 UC 0 0 en0 - -
::1%1 ::1%1 UH 0 19154 lo0 - -
...
```
 - After NDP
```
netstat -ni
Name Mtu Network Address Ipkts Ierrs Opkts Oerrs Coll
...
en0 1492 192.168.129 192.168.129.71 105190883 0 49267729 1 0
en0 1492 BEEF:980:a9ea:1:deed:beef:fef7:6204 105190883 0 49267729 1 0
en0 1492 fe80::deed:beef:fef7:6204 105190883 0 49267729 1 0
netstat -nr
Routing tables
Destination Gateway Flags Refs Use If Exp Groups
Route tree for Protocol Family 2 (Internet):
default 192.168.129.1 UG 17 35724295 en0 - -
127/8 127.0.0.1 U 2 23044 lo0 - -
192.168.129.0 192.168.129.71 UHSb 0 0 en0 - - =&gt;
192.168.129/24 192.168.129.71 U 14 13622746 en0 - -
192.168.129.71 127.0.0.1 UGHS 0 21576 lo0 - -
192.168.129.255 192.168.129.71 UHSb 0 0 en0 - -
Route tree for Protocol Family 24 (Internet v6):
default fe80::dead:beef:fefa:4bfe UG 0 0 en0 - -
::1%1 ::1%1 UH 0 19198 lo0 - -
```
**Note:** the IPv6 destination address is the link-local (`fe80::`) address of the IPv6 router.</t>
  </si>
  <si>
    <t>This service is not needed unless the AIX host is actively exchanging routing information with IPv6 routers.
See: [manpage AIX 7.1 ndpd-router Daemon](https://www.ibm.com/docs/en/aix/7.1?topic=n-ndpd-router-daemon)</t>
  </si>
  <si>
    <t>When OpenSSH is not available other steps should be examined, e.g., a bastion hosted environment where OpenSSH is used to get to the bastion host and then telnet from bastion to `telnet-only` server.</t>
  </si>
  <si>
    <t>The use of NFS mounts is discouraged. The only expected use of NFS is when used in combination with a `NIM` server for system maintenance.</t>
  </si>
  <si>
    <t>Changing firewall settings while connected over the network can result in being locked out of the system.</t>
  </si>
  <si>
    <t>Changing firewall settings while connected over network can result in being locked out of the system.
Ensure you have access to the console (e.g., via HMC) while developing and testing IPsec rule modifications.</t>
  </si>
  <si>
    <t>OpenBSD maintains the OpenSSH project regularly updates OpenSSH. The Major/Minor numbers OpenBSD publishes may be higher than the Major/Minor numbers an OS platform uses - due to differences in how they manage packages.
The current OpenBSD release is: OpenSSH 9.8 released July 01, 2024. IBM's policy is to stay at a constant level (currently 9.2) and maintain a more stable set of configuration keywords or feature set. OpenBSD, _never_ patches a release. Instead, OpenBSD releases a new version with the latest security fixes and/or feature changes. This means IBM does not automatically push OpenSSH feature changes - but does look at new OpenBSD releases and incorporates security fixes, if any.
The current OpenSSH version maintained by IBM is OpenSSH 9.2. The `openssh` fileset VRMF number should start with `9.2`.</t>
  </si>
  <si>
    <t>The file `/etc/shosts.equiv`, in combination with the OpenSSH _sshd_config:_ `HostbasedAuthentication`, can allow passwordless authentication between servers.
Without `HostbasedAuthentication` the file `/etc/shosts.equiv` has no purpose.</t>
  </si>
  <si>
    <t>Weak clients no longer connect.</t>
  </si>
  <si>
    <t>The level 1 recommendation does not _require_ a setting of `no` - setting the attribute to `no` requires either sharing a root password (to use `su`), the installation of `sudo`, or a configuration using `extended RBAC` for actions that require enhanced privileges.
The recommendation `4.3.6.10` specifies a LOG_LEVEL of `INFO` or `DEBUG`.
To resolve, partially, the accountability concerns, permitting `publickey` authentication as root together with **LogLevel INFO** (minimum) provides the following `syslog` information:
```
Jun 25 09:26:41 x071 auth|security:info sshd[8323282]: Accepted publickey for michael from 192.168.129.11 port 54278 ssh2: RSA SHA256:dRHxa5CGr5HCdC89suwYIBtAT8lyogz4SErSxTq0JXk
Jun 25 09:26:52 x071 auth|security:info sshd[8847396]: Accepted publickey for root from 192.168.129.11 port 54279 ssh2: RSA SHA256:dRHxa5CGr5HCdC89suwYIBtAT8lyogz4SErSxTq0JXk
Jun 25 09:26:53 x071 auth|security:info sshd[9044142]: Accepted publickey for root from 192.168.129.11 port 54280 ssh2: RSA SHA256:dRHxa5CGr5HCdC89suwYIBtAT8lyogz4SErSxTq0JXk
```
Local site policy might decide that publickey accountability is sufficient and a setting of `PermitRootLogin prohibit-password` (the new default) provides sufficient accountability and security.
Note: only public keys in a file such as `~root/.ssh/authorized_keys` will be able to connect.</t>
  </si>
  <si>
    <t>The setting chosen here (5) is a group consensus as secure enough. However, a local site-policy may have a more strict requirement for all, or some systems.
While the audit and artifact currently test for exactly 5 - the actual recommendation is:
`greater than 0 (zero) AND (less than or equal to 5 (five)`
or
`greater than 0 (zero) AND not greater than 5 (five)`</t>
  </si>
  <si>
    <t>This duplicates a recommendation with the addition that the variables are set to `readonly` (rather than `export`). And the recommendation level is set to level 2.</t>
  </si>
  <si>
    <t>'- When scoring - the attribute `login` may be true as long as access to the HMC is not via the account name `hscroot`.
- In any case, sugroups should not equal `ALL`.</t>
  </si>
  <si>
    <t>If no password hash is available and a locked account gets unlocked then the account is available without any verification aka authentication.</t>
  </si>
  <si>
    <t>`Identification` is the basis of Access Control. What you can access is determined by who you are (`uid`), OR by a group you belong to (resource `GID` and your group list) **OR** access is permitted to all (i.e., your `UID` and group list) do not match the resource `UID` and `GID` values.</t>
  </si>
  <si>
    <t>The impact of _'admin=true'_ is two-fold.
a) a label for identifying accounts considered related to system administration
b) providing additional controls for account management.
 On AIX, an account with the attribute 'admin=true' requires a security role of _Senior Security Admin_ to make modifications to the account attributes.</t>
  </si>
  <si>
    <t>The recommendation is to not use this attribute. This attribute was traditionally used together with _minage_ to prevent rapid reuse of old passwords. Instead _Unique Passwords" relies solely on the time-based _histexpire_ attribute.</t>
  </si>
  <si>
    <t>When exceptions to the defaults are required - rather than disable all password checking - an account needs to have the attribute redefined _per account_.
SHA512 password encryption is recommended as the most secure.</t>
  </si>
  <si>
    <t>A password algorithm other than _crypt_ is required to support a password _minlen_ greater than 8 (eight) characters.
SHA512 password encryption is recommended as the most secure.</t>
  </si>
  <si>
    <t>The audit looks for hashed passwords that are 14 (fourteen) characters long. That is the length of the crypt hash. The remediation neither changes the password nor locks the account. However, it does clear (if present) and password flags (notably **NOCHECK** needs to be removed) and sets the flag **ADMCHG** so that the account will be required to reset their password during the next login.</t>
  </si>
  <si>
    <t>In general, it is true that longer passwords are better (harder to crack), but it is also true that forced password length requirements can cause user behavior that is predictable and undesirable. For example, requiring users to have a minimum 16-character password may cause them to choose repeating patterns like `fourfourfourfour` or `passwordpassword` that meet the requirement but aren’t hard to guess. Additionally,
length requirements increase the chances that users will adopt other insecure practices, like writing them down, re-using them or storing them unencrypted in their documents.
Having a reasonable minimum length with no maximum character limit increases the resulting average password length used (and therefore the strength).</t>
  </si>
  <si>
    <t>Setting `maxrepeats` too low can prevent passwords which are sufficiently complex from being accepted. This value has been selected with respect to the recommended value of 14 for `minlen`. If local site policy requires a longer minimum password length, you should review this value.</t>
  </si>
  <si>
    <t>Historically the `guest` user account was to provide access to unknown users, i.e., the user identity was not important.
Today the guest account should not be used. The numeric userid is reserved by the OS.
All authorized users should be given specific logon ids to ensure traceability and accountability.</t>
  </si>
  <si>
    <t>This recommendation is `manual` because there are likely local requirements that surpass the basic recommendation here.</t>
  </si>
  <si>
    <t>Impact Statement</t>
  </si>
  <si>
    <t>CAP Request Statement (Internal Use Only)</t>
  </si>
  <si>
    <t>IRS Publication 1075 mandates that the minimum password length be set to at least 14 characters.</t>
  </si>
  <si>
    <t>From the command prompt, execute the following command:
```
lssec -f /etc/security/user -s default -a maxexpired
```
The above command should yield the following output:
```
default maxexpired=4
```</t>
  </si>
  <si>
    <t>If test case AIXGEN-11 has passed, then this test case is not applicable.
Note: IRS Publication 1075 mandates that passwords must not be reused within 24 generations or for 6 months.</t>
  </si>
  <si>
    <t xml:space="preserve">If test case AIXGEN-11 has passed, then this test case is not applicable.
IRS Publication 1075 mandates that the password history expiry be set to 24 generations (or 6 months non‑reuse).
</t>
  </si>
  <si>
    <t>If test case AIXGEN-11 has passed, then this test case is not applicable.</t>
  </si>
  <si>
    <t>If test case AIXGEN-11 has passed, then this test case is not applicable.
IRS Publication 1075 mandates that :
-Disable privileged Accounts expired, inactive, no longer associated to a user or individual or policy violations :  60 days
- Disable non-privileged accounts that have expired, become inactive, no longer associate with a user or individual, or have violated a policy: 120 days.</t>
  </si>
  <si>
    <t>If test case AIXGEN-11 has passed, then this test case is not applicable. 
Note: IRS Publication 1075 requires that passwords must differ from the previous one by at least one character.</t>
  </si>
  <si>
    <t>If test case AIXGEN-11 has passed, then this test case is not applicable.
Note: IRS Publication 1075 mandates that passwords must be at least 14 characters long, contain a mix of uppercase and lowercase letters, digits, and special characters, and meet complexity requirements with no reuse for 24 generations (or 6 months).</t>
  </si>
  <si>
    <t>Only / permits device files</t>
  </si>
  <si>
    <t>Root access is not disabled or blocked</t>
  </si>
  <si>
    <t>The IRS strongly recommends agencies test all Safeguard Computer Security Evaluation Matrix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t>
  </si>
  <si>
    <t>Pre-populated number to uniquely identify SCSEM test cases. The ID format  includes the platform, platform version and a unique number (01-XX) and can therefore be easily identified after the test has been executed.</t>
  </si>
  <si>
    <t>Description of specifically what the test is designed to accomplish. The objective should be a summary of the test case and expected results.</t>
  </si>
  <si>
    <t>A detailed description of the step-by-step instructions to be followed by the tester. The test procedures should be executed using the applicable NIST 800-53A test method (Interview, Examine).</t>
  </si>
  <si>
    <t>The tester shall provide appropriate detail describing the outcome of the test. The tester is responsible for identifying Interviewees and Evidence to validate the results in this field or the separate Notes/Evidence field.</t>
  </si>
  <si>
    <t>The tester indicates the status for the test results (Pass, Fail, Info, N/A). "Pass" indicates that the expected results were met. "Fail" indicates the expected results were not met.  "Info" is temporary and indicates that the test execution is not completed and additional information is required to determine a Pass/Fail status. "N/A" indicates that the test subject is not capable of implementing the expected results and doing so does not impact security.  The tester must determine the appropriateness of the "N/A" status.</t>
  </si>
  <si>
    <t>As determined appropriate to the tester or as required by the test method, procedures or expected results, the tester may need to provide additional information pertaining to the test execution (Interviewee, Documentation, etc.)</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</si>
  <si>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</si>
  <si>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</si>
  <si>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</si>
  <si>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Historically, this recommendation has been to set `maxage=13`. In recent years several communities (e.g., Windows) have concluded that too frequent forced password changes leads to both weaker passwords and weaker/bad password discipline.
An initial proposal to increase the maxage to 52 is not unnamimous within the AIX community - so the recommendation, for now, remains at `13`.
Local Policy may decide to follow the _other_ communities and set this value as 52.
Due to this lack of consensus this control is being set at Level 2.
The value chosen by an organization is to maintain overall password quality and secrecy.</t>
  </si>
  <si>
    <t>Review `/etc/profile` to verify that `TMOUT` and `TIMEOUT` are configured to:
- include a timeout of no more than `900` seconds
- to be `readonly`
- verify readonly statement is the last statement
```
/usr/bin/egrep -e "TMOUT|TIMEOUT" /etc/profile
```
This should return something similar to:
```
# TMOUT=1800
TMOUT=1800
TIMEOUT=1800
readonly TMOUT TIMEOUT
```
If either setting is missing, and/or the readonly statement, add these to /etc/profile.</t>
  </si>
  <si>
    <t>Ensure session timeout is configured.
One method to achieve the recommended state is to execute the following method(s):
Review `/etc/profile` to verify that `TMOUT` and `TIMEOUT` are configured to:
- include a timeout of no more than `1800` seconds
- to be `readonly`
- verify readonly statement is the last statement
```
/usr/bin/egrep -e "TMOUT|TIMEOUT" /etc/profile
```
This should return something similar to:
```
# TMOUT=1800
TMOUT=1800
TIMEOUT=1800
readonly TMOUT TIMEOUT
```
If either setting is missing, and/or the readonly statement, add these to /etc/profile.</t>
  </si>
  <si>
    <t>Set the default timeout parameters `dtsession*saverTimeout:` and `dtsession*lockTimeout`:
```
for file in /usr/dt/config/*/sys.resources; do
 dir=`dirname $file | sed -e s/usr/etc/`
 mkdir -p $dir
 echo 'dtsession*saverTimeout: 15' &gt;&gt; $dir/sys.resources
 echo 'dtsession*lockTimeout: 15' &gt;&gt; $dir/sys.resources
done
```</t>
  </si>
  <si>
    <t>Ensure CDE screensaver lock is enabled.
One method to achieve the recommended state is to execute the following method(s):
Set the default timeout parameters `dtsession*saverTimeout:` and `dtsession*lockTimeout`:
```
for file in /usr/dt/config/*/sys.resources; do
 dir=`dirname $file | sed -e s/usr/etc/`
 mkdir -p $dir
 echo 'dtsession*saverTimeout: 15' &gt;&gt; $dir/sys.resources
 echo 'dtsession*lockTimeout: 15' &gt;&gt; $dir/sys.resources
done
```</t>
  </si>
  <si>
    <t>The default timeout of 30 minutes prior to a password protected screensaver being invoked is too long. The recommendation is to set this to 15 minutes to protect from unauthorized access on unattended systems.</t>
  </si>
  <si>
    <t>From the command prompt, execute the following command:
```
lssec -f /etc/security/user -s default -a histexpire
```
The above command should yield the following output:
```
default histexpire=26
```</t>
  </si>
  <si>
    <t>Password history expiry is not configured or  less  than 26 (weeks)</t>
  </si>
  <si>
    <t>If test case AIXGEN-11 has passed, then this test case is not applicable.
Note: IRS Publication 1075 defines that passwords must expire after 90 days (or 13 weeks) for users and 366 days for service accounts.</t>
  </si>
  <si>
    <t>From the command prompt, execute the following command:
```
lssec -f /etc/security/user -s default -a maxage
```
The above command should yield the following output:
```
default maxage=13
```</t>
  </si>
  <si>
    <t>HAC1</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</si>
  <si>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</si>
  <si>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</si>
  <si>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</si>
  <si>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</si>
  <si>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</si>
  <si>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</si>
  <si>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</si>
  <si>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</si>
  <si>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</si>
  <si>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</si>
  <si>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</si>
  <si>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</si>
  <si>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</si>
  <si>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</si>
  <si>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</si>
  <si>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</si>
  <si>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</si>
  <si>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</si>
  <si>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</si>
  <si>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</si>
  <si>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</si>
  <si>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</si>
  <si>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</si>
  <si>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</si>
  <si>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</si>
  <si>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</si>
  <si>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</si>
  <si>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</si>
  <si>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</si>
  <si>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</si>
  <si>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</si>
  <si>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</si>
  <si>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</si>
  <si>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</si>
  <si>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</si>
  <si>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</si>
  <si>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</si>
  <si>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Sha512 is configured for hashing passwords</t>
  </si>
  <si>
    <t>Ensure a strong password hashing algorithm (e.g. SHA512) is configured.
One method to achieve the recommended state is to execute the following method(s):
Execute the following command to enable an administrative requirement to update password on next login - when current password is still _hashed_ using the `crypt` algorithm.
```
#!/usr/bin/ksh -e
# hash_chk:5.2.12
# Provided to CIS by AIXTools
# Copyright AIXTools, 2022
#SystemAccounts are skipped, root is treated a regular account
#pconsole is no longer a system account - being deprecated/removed
SACTS1="(adm|bin|daemon|invscout|ipsec|lp|lpd|nobody|nuucp|sshd|sys|uucp)"
SACTS2="(esa|srvproxy|imnadm|anonymou|ftp)"
grep 'password[[:blank:]]= .............$' /etc/security/passwd | \
 while read pass equals cryptedhash; do
 user=$(/usr/bin/grep -p $cryptedhash /etc/security/passwd |\
 /usr/bin/egrep -vp "${SACTS1}:$" |\
 /usr/bin/egrep -vp "${SACTS2}:$" |\
 /usr/bin/egrep '[a-zA-z0-9]+:$' | sed -e s/:$//)
 print ${user}: needs to update passwd
 set -x
 /usr/bin/pwdadm -c ${user}
 /usr/bin/pwdadm -f ADMCHG ${user}
 set +x
 done
```</t>
  </si>
  <si>
    <t>In `/etc/security/user`, set the default user stanza `histexpire` attribute to be greater than or equal to `26`:
```
chsec -f /etc/security/user -s default -a histexpire=26
```
This means that a user will not be able to reuse any password set in the last 26 weeks (half year).</t>
  </si>
  <si>
    <t>Ensure password history expiry is configured.
One method to achieve the recommended state is to execute the following method(s):
In `/etc/security/user`, set the default user stanza `histexpire` attribute to be greater than or equal to `26`:
```
chsec -f /etc/security/user -s default -a histexpire=26
```
This means that a user will not be able to reuse any password set in the last 26 weeks (half year).</t>
  </si>
  <si>
    <t>Password history expiry is configured or  more than 26 (weeks)</t>
  </si>
  <si>
    <t>Device Lock</t>
  </si>
  <si>
    <t>- Review the local mounted JFS/JFS2 filesystems using the following command to find all world writable directories missing the SVTX bit:
```
find / \( -fstype jfs -o -fstype jfs2 \) -type d -perm -o+w ! -perm -1000 -ls
```
- If a directory must retain world writable access, ensure that SVTX bit is set so that users can only remove the filenames they own:
```
chmod o+t ${dir}
```
NOTE: This will leave existing modes while adding the SVTX (also known as `sticky bit`) to the directory. The documented meaning of the flag for directories is:
`Sets the link permission to directories`.
- Otherwise, remove world-write permission - without modifying the other mode bits:
```
chmod o-w ${dir}
```</t>
  </si>
  <si>
    <t>- This example shows how to setup a daily cronjob. The actual frequency you use might differ. The **keyword** in the recommendation is: _regular_.
- This example also shows two `syslog` reporting lines: one to a system file, the second to a centralized `syslog` service.
- The syslog **facility** _local1_ is used to keep these reports out of the standard syslog facilities. There is not meant to establish a requirement to use facility local1.
```
# mkdir -p /var/log/syslog
# touch /var/log/syslog/inventory.log
# print "local1.info /var/log/syslog/inventory.log rotate 1m files 24 compress" &gt;&gt; /etc/syslog.conf
# print "local1.info @rsyslog.domain" &gt;&gt; /etc/syslog.conf
# refresh -s syslogd || startsrc -s syslogd
# print "0 0 * * * /usr/sbin/lsconf -v | /usr/bin/logger -p local1.info -t Inventory" &gt;&gt; /var/spool/cron/crontabs/root
# /usr/sbin/lsconf -v | /usr/bin/logger -p local1.info -t Inventory</t>
  </si>
  <si>
    <t>Some organizations feel all configuration information for OpenSSH server must be confidential - and many other benchmarks recommend exclusive root access to the file `/etc/ssh/sshd_config`. This configuration will work **UNLESS** `sftp` access is required by non-root users.
Non-root users (when mode is octal 0600) cannot `load_server_config` and the connection closes even though authentication succeeded.
```
Jun 25 14:42:45 x071 auth|security:info sshd[12255378]: Accepted password for Michael from 192.168.129.65 port 32810 ssh2
Jun 25 14:42:45 x071 auth|security:info sftp-server[7077962]: session opened for local user Michael from [192.168.129.65]
Jun 25 14:42:45 x071 auth|security:debug sftp-server[7077962]: debug2: load_server_config: filename /etc/ssh/sshd_config
Jun 25 14:42:45 x071 auth|security:info sshd[8847468]: Received disconnect from 192.168.129.65 port 32810:11: disconnected by user
Jun 25 14:42:45 x071 auth|security:info sshd[8847468]: Disconnected from user Michael 192.168.129.65 port 32810
```
- This is what is needed for the sftp-server to start:
```
Jun 25 14:45:10 x071 auth|security:info sshd[7077994]: Accepted password for Michael from 192.168.129.65 port 32812 ssh2
Jun 25 14:45:10 x071 auth|security:info sftp-server[11272308]: session opened for local user Michael from [192.168.129.65]
Jun 25 14:45:10 x071 auth|security:debug sftp-server[11272308]: debug2: load_server_config: filename /etc/ssh/sshd_config
Jun 25 14:45:10 x071 auth|security:debug sftp-server[11272308]: debug2: load_server_config: done config len = 288
Jun 25 14:45:10 x071 auth|security:debug sftp-server[11272308]: debug2: parse_server_config: config /etc/ssh/sshd_config len 288
Jun 25 14:45:10 x071 auth|security:debug sftp-server[11272308]: debug3: /etc/ssh/sshd_config:34 setting SyslogFacility AUTH
Jun 25 14:45:10 x071 auth|security:debug sftp-server[11272308]: debug3: /etc/ssh/sshd_config:36 setting LogLevel INFO
Jun 25 14:45:10 x071 auth|security:debug sftp-server[11272308]: debug3: /etc/ssh/sshd_config:114 setting Banner /etc/banner
Jun 25 14:45:10 x071 auth|security:debug sftp-server[11272308]: debug3: /etc/ssh/sshd_config:117 setting Subsystem sftp\t/usr/sbin/sftp-server -l DEBUG3 -f AUTH
Jun 25 14:45:10 x071 auth|security:info sftp-server[11272308]: received client version 3
Jun 25 14:45:10 x071 auth|security:debug sftp-server[11272308]: debug3: request 0: realpath
Jun 25 14:45:10 x071 auth|security:info sftp-server[11272308]: realpath "."
Jun 25 14:45:10 x071 auth|security:debug sftp-server[11272308]: debug1: request 0: sent names count 1
```
- The recommendation is to stay with the default file mode (octal 0644) unless site policy requires octal 0600 AND it is acceptable that `sftp` will not function.
- Choosing octal 0600 is considered a `Level 2`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</si>
</sst>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mmmm\ d\,\ yyyy;@"/>
  </numFmts>
  <fonts count="27"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sz val="11"/>
      <color indexed="8"/>
      <name val="Arial"/>
      <family val="2"/>
    </font>
    <font>
      <b/>
      <i/>
      <sz val="10"/>
      <name val="Arial"/>
      <family val="2"/>
    </font>
    <font>
      <sz val="8"/>
      <name val="Calibri"/>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u/>
      <sz val="11"/>
      <color theme="10"/>
      <name val="Calibri"/>
      <family val="2"/>
    </font>
    <font>
      <b/>
      <sz val="12"/>
      <color indexed="8"/>
      <name val="Calibri"/>
      <family val="2"/>
    </font>
    <font>
      <b/>
      <sz val="11"/>
      <color rgb="FF000000"/>
      <name val="Calibri"/>
      <family val="2"/>
    </font>
    <font>
      <sz val="11"/>
      <color rgb="FF000000"/>
      <name val="Calibri"/>
      <family val="2"/>
    </font>
    <font>
      <b/>
      <i/>
      <sz val="10"/>
      <color rgb="FFFF0000"/>
      <name val="Arial"/>
      <family val="2"/>
    </font>
    <font>
      <sz val="11"/>
      <color theme="1"/>
      <name val="Calibri"/>
      <family val="2"/>
    </font>
    <font>
      <b/>
      <sz val="10"/>
      <color theme="0"/>
      <name val="Arial"/>
      <family val="2"/>
    </font>
    <font>
      <b/>
      <sz val="11"/>
      <color theme="0"/>
      <name val="Calibri"/>
      <family val="2"/>
    </font>
    <font>
      <sz val="12"/>
      <color rgb="FF000000"/>
      <name val="Calibri"/>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indexed="8"/>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indexed="64"/>
      </patternFill>
    </fill>
    <fill>
      <patternFill patternType="solid">
        <fgColor rgb="FFD0CECE"/>
        <bgColor rgb="FF000000"/>
      </patternFill>
    </fill>
    <fill>
      <patternFill patternType="solid">
        <fgColor rgb="FFFFFFFF"/>
        <bgColor rgb="FF000000"/>
      </patternFill>
    </fill>
  </fills>
  <borders count="76">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top style="thin">
        <color indexed="63"/>
      </top>
      <bottom style="thin">
        <color indexed="64"/>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style="thin">
        <color indexed="64"/>
      </left>
      <right/>
      <top style="thin">
        <color indexed="63"/>
      </top>
      <bottom/>
      <diagonal/>
    </border>
    <border>
      <left style="thin">
        <color indexed="63"/>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style="thin">
        <color indexed="64"/>
      </left>
      <right/>
      <top style="thin">
        <color indexed="63"/>
      </top>
      <bottom/>
      <diagonal/>
    </border>
    <border>
      <left style="thin">
        <color indexed="64"/>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top style="thin">
        <color indexed="64"/>
      </top>
      <bottom/>
      <diagonal/>
    </border>
    <border>
      <left/>
      <right/>
      <top style="thin">
        <color indexed="64"/>
      </top>
      <bottom/>
      <diagonal/>
    </border>
    <border>
      <left/>
      <right style="thin">
        <color indexed="63"/>
      </right>
      <top style="thin">
        <color indexed="64"/>
      </top>
      <bottom/>
      <diagonal/>
    </border>
    <border>
      <left style="thin">
        <color indexed="63"/>
      </left>
      <right/>
      <top/>
      <bottom style="thin">
        <color indexed="64"/>
      </bottom>
      <diagonal/>
    </border>
    <border>
      <left/>
      <right style="thin">
        <color indexed="63"/>
      </right>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right style="thin">
        <color indexed="64"/>
      </right>
      <top style="thin">
        <color indexed="64"/>
      </top>
      <bottom style="thin">
        <color indexed="64"/>
      </bottom>
      <diagonal/>
    </border>
  </borders>
  <cellStyleXfs count="9">
    <xf numFmtId="0" fontId="0" fillId="0" borderId="0" applyFill="0" applyProtection="0"/>
    <xf numFmtId="0" fontId="3" fillId="0" borderId="0"/>
    <xf numFmtId="0" fontId="3" fillId="0" borderId="0"/>
    <xf numFmtId="0" fontId="13" fillId="0" borderId="0"/>
    <xf numFmtId="0" fontId="3" fillId="0" borderId="0"/>
    <xf numFmtId="0" fontId="3" fillId="0" borderId="0"/>
    <xf numFmtId="0" fontId="1" fillId="0" borderId="0" applyFill="0" applyProtection="0"/>
    <xf numFmtId="0" fontId="3" fillId="0" borderId="0"/>
    <xf numFmtId="0" fontId="18" fillId="0" borderId="0" applyNumberFormat="0" applyFill="0" applyBorder="0" applyAlignment="0" applyProtection="0"/>
  </cellStyleXfs>
  <cellXfs count="359">
    <xf numFmtId="0" fontId="0" fillId="0" borderId="0" xfId="0" applyFill="1" applyProtection="1"/>
    <xf numFmtId="0" fontId="0" fillId="0" borderId="0" xfId="0" applyProtection="1"/>
    <xf numFmtId="0" fontId="2" fillId="2" borderId="1" xfId="0" applyFont="1" applyFill="1" applyBorder="1" applyProtection="1"/>
    <xf numFmtId="0" fontId="4" fillId="2" borderId="0" xfId="0" applyFont="1" applyFill="1" applyProtection="1"/>
    <xf numFmtId="0" fontId="4" fillId="2" borderId="2" xfId="0" applyFont="1" applyFill="1" applyBorder="1" applyProtection="1"/>
    <xf numFmtId="0" fontId="14" fillId="2" borderId="1" xfId="0" applyFont="1" applyFill="1" applyBorder="1" applyProtection="1"/>
    <xf numFmtId="0" fontId="3" fillId="2" borderId="0" xfId="0" applyFont="1" applyFill="1" applyProtection="1"/>
    <xf numFmtId="0" fontId="3" fillId="2" borderId="2" xfId="0" applyFont="1" applyFill="1" applyBorder="1" applyProtection="1"/>
    <xf numFmtId="0" fontId="0" fillId="2" borderId="3" xfId="0" applyFill="1" applyBorder="1" applyProtection="1"/>
    <xf numFmtId="0" fontId="3" fillId="2" borderId="4" xfId="0" applyFont="1" applyFill="1" applyBorder="1" applyProtection="1"/>
    <xf numFmtId="0" fontId="3" fillId="2" borderId="5" xfId="0" applyFont="1" applyFill="1" applyBorder="1" applyProtection="1"/>
    <xf numFmtId="0" fontId="0" fillId="0" borderId="0" xfId="0"/>
    <xf numFmtId="0" fontId="0" fillId="0" borderId="0" xfId="0" applyFill="1"/>
    <xf numFmtId="0" fontId="3" fillId="0" borderId="0" xfId="0" applyFont="1" applyFill="1" applyProtection="1"/>
    <xf numFmtId="0" fontId="6" fillId="6" borderId="3" xfId="0" applyFont="1" applyFill="1" applyBorder="1" applyAlignment="1" applyProtection="1">
      <alignment vertical="top"/>
    </xf>
    <xf numFmtId="0" fontId="6" fillId="6" borderId="4" xfId="0" applyFont="1" applyFill="1" applyBorder="1" applyAlignment="1" applyProtection="1">
      <alignment vertical="top"/>
    </xf>
    <xf numFmtId="0" fontId="6" fillId="6" borderId="6" xfId="0" applyFont="1" applyFill="1" applyBorder="1" applyAlignment="1" applyProtection="1">
      <alignment vertical="top"/>
    </xf>
    <xf numFmtId="0" fontId="6" fillId="6" borderId="1" xfId="0" applyFont="1" applyFill="1" applyBorder="1" applyAlignment="1" applyProtection="1">
      <alignment vertical="top"/>
    </xf>
    <xf numFmtId="0" fontId="6" fillId="6" borderId="0" xfId="0" applyFont="1" applyFill="1" applyAlignment="1" applyProtection="1">
      <alignment vertical="top"/>
    </xf>
    <xf numFmtId="0" fontId="6" fillId="6" borderId="7" xfId="0" applyFont="1" applyFill="1" applyBorder="1" applyAlignment="1" applyProtection="1">
      <alignment vertical="top"/>
    </xf>
    <xf numFmtId="49" fontId="0" fillId="0" borderId="0" xfId="0" applyNumberFormat="1"/>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6" xfId="0" applyFont="1" applyFill="1" applyBorder="1" applyAlignment="1">
      <alignment vertical="center"/>
    </xf>
    <xf numFmtId="10" fontId="9" fillId="0" borderId="0" xfId="0" applyNumberFormat="1" applyFont="1" applyFill="1" applyAlignment="1" applyProtection="1">
      <alignment wrapText="1"/>
    </xf>
    <xf numFmtId="0" fontId="5" fillId="0" borderId="0" xfId="0" applyFont="1" applyProtection="1"/>
    <xf numFmtId="0" fontId="5" fillId="0" borderId="0" xfId="0" applyFont="1" applyFill="1" applyProtection="1"/>
    <xf numFmtId="0" fontId="6" fillId="3" borderId="9" xfId="0" applyFont="1" applyFill="1" applyBorder="1"/>
    <xf numFmtId="0" fontId="0" fillId="0" borderId="0" xfId="0" applyFill="1" applyAlignment="1" applyProtection="1">
      <alignment wrapText="1"/>
    </xf>
    <xf numFmtId="0" fontId="9" fillId="0" borderId="0" xfId="0" applyFont="1" applyFill="1" applyAlignment="1" applyProtection="1">
      <alignment wrapText="1"/>
    </xf>
    <xf numFmtId="0" fontId="0" fillId="8" borderId="0" xfId="0" applyFill="1"/>
    <xf numFmtId="0" fontId="0" fillId="8" borderId="0" xfId="0" applyFill="1" applyProtection="1"/>
    <xf numFmtId="0" fontId="8" fillId="8" borderId="0" xfId="0" applyFont="1" applyFill="1" applyAlignment="1">
      <alignment vertical="center"/>
    </xf>
    <xf numFmtId="0" fontId="3" fillId="8" borderId="1" xfId="0" applyFont="1" applyFill="1" applyBorder="1" applyAlignment="1">
      <alignment vertical="top"/>
    </xf>
    <xf numFmtId="0" fontId="3" fillId="8" borderId="0" xfId="0" applyFont="1" applyFill="1" applyAlignment="1">
      <alignment vertical="top"/>
    </xf>
    <xf numFmtId="0" fontId="3" fillId="8" borderId="7" xfId="0" applyFont="1" applyFill="1" applyBorder="1" applyAlignment="1">
      <alignment vertical="top"/>
    </xf>
    <xf numFmtId="166" fontId="0" fillId="8" borderId="0" xfId="0" applyNumberFormat="1" applyFill="1"/>
    <xf numFmtId="0" fontId="3" fillId="8" borderId="3" xfId="0" applyFont="1" applyFill="1" applyBorder="1" applyAlignment="1">
      <alignment vertical="top"/>
    </xf>
    <xf numFmtId="0" fontId="3" fillId="8" borderId="4" xfId="0" applyFont="1" applyFill="1" applyBorder="1" applyAlignment="1">
      <alignment vertical="top"/>
    </xf>
    <xf numFmtId="0" fontId="3" fillId="8" borderId="6" xfId="0" applyFont="1" applyFill="1" applyBorder="1" applyAlignment="1">
      <alignment vertical="top"/>
    </xf>
    <xf numFmtId="0" fontId="6" fillId="8" borderId="1" xfId="0" applyFont="1" applyFill="1" applyBorder="1" applyAlignment="1">
      <alignment vertical="center"/>
    </xf>
    <xf numFmtId="0" fontId="6" fillId="8" borderId="0" xfId="0" applyFont="1" applyFill="1" applyAlignment="1">
      <alignment vertical="center"/>
    </xf>
    <xf numFmtId="0" fontId="6" fillId="8" borderId="7" xfId="0" applyFont="1" applyFill="1" applyBorder="1" applyAlignment="1">
      <alignment vertical="center"/>
    </xf>
    <xf numFmtId="0" fontId="10" fillId="8" borderId="0" xfId="0" applyFont="1" applyFill="1"/>
    <xf numFmtId="0" fontId="6" fillId="8" borderId="10" xfId="0" applyFont="1" applyFill="1" applyBorder="1"/>
    <xf numFmtId="0" fontId="0" fillId="8" borderId="2" xfId="0" applyFill="1" applyBorder="1"/>
    <xf numFmtId="0" fontId="7" fillId="5" borderId="11" xfId="0" applyFont="1" applyFill="1" applyBorder="1"/>
    <xf numFmtId="0" fontId="6" fillId="5" borderId="12" xfId="0" applyFont="1" applyFill="1" applyBorder="1"/>
    <xf numFmtId="0" fontId="6" fillId="5" borderId="13" xfId="0" applyFont="1" applyFill="1" applyBorder="1"/>
    <xf numFmtId="0" fontId="7" fillId="8" borderId="10" xfId="0" applyFont="1" applyFill="1" applyBorder="1" applyAlignment="1">
      <alignment vertical="top"/>
    </xf>
    <xf numFmtId="0" fontId="6" fillId="3" borderId="11" xfId="0" applyFont="1" applyFill="1" applyBorder="1"/>
    <xf numFmtId="0" fontId="0" fillId="9" borderId="12" xfId="0" applyFill="1" applyBorder="1"/>
    <xf numFmtId="0" fontId="6" fillId="3" borderId="12" xfId="0" applyFont="1" applyFill="1" applyBorder="1"/>
    <xf numFmtId="0" fontId="0" fillId="9" borderId="13" xfId="0" applyFill="1" applyBorder="1"/>
    <xf numFmtId="0" fontId="7" fillId="8" borderId="10" xfId="0" applyFont="1" applyFill="1" applyBorder="1" applyAlignment="1">
      <alignment horizontal="left" vertical="top"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7" fillId="0" borderId="8" xfId="0" applyFont="1" applyBorder="1" applyAlignment="1">
      <alignment horizontal="center" vertical="center"/>
    </xf>
    <xf numFmtId="0" fontId="6" fillId="8" borderId="0" xfId="0" applyFont="1" applyFill="1"/>
    <xf numFmtId="0" fontId="7" fillId="8" borderId="0" xfId="0" applyFont="1" applyFill="1" applyAlignment="1">
      <alignment vertical="top"/>
    </xf>
    <xf numFmtId="0" fontId="0" fillId="8" borderId="10" xfId="0" applyFill="1" applyBorder="1"/>
    <xf numFmtId="0" fontId="8" fillId="5" borderId="17" xfId="0" applyFont="1" applyFill="1" applyBorder="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vertical="top" wrapText="1"/>
    </xf>
    <xf numFmtId="0" fontId="3" fillId="0" borderId="8" xfId="0" applyFont="1" applyBorder="1" applyAlignment="1">
      <alignment horizontal="center" vertical="center"/>
    </xf>
    <xf numFmtId="0" fontId="0" fillId="8" borderId="11" xfId="0" applyFill="1" applyBorder="1"/>
    <xf numFmtId="0" fontId="0" fillId="8" borderId="12" xfId="0" applyFill="1" applyBorder="1"/>
    <xf numFmtId="0" fontId="7" fillId="8" borderId="12" xfId="0" applyFont="1" applyFill="1" applyBorder="1" applyAlignment="1">
      <alignment vertical="top" wrapText="1"/>
    </xf>
    <xf numFmtId="0" fontId="0" fillId="8" borderId="13" xfId="0" applyFill="1" applyBorder="1"/>
    <xf numFmtId="0" fontId="6" fillId="5" borderId="8" xfId="0" applyFont="1" applyFill="1" applyBorder="1" applyAlignment="1" applyProtection="1">
      <alignment vertical="top" wrapText="1"/>
      <protection locked="0"/>
    </xf>
    <xf numFmtId="0" fontId="5" fillId="3" borderId="0" xfId="0" applyFont="1" applyFill="1" applyProtection="1">
      <protection locked="0"/>
    </xf>
    <xf numFmtId="0" fontId="0" fillId="0" borderId="0" xfId="0" applyProtection="1">
      <protection locked="0"/>
    </xf>
    <xf numFmtId="0" fontId="5" fillId="9" borderId="0" xfId="0" applyFont="1" applyFill="1" applyAlignment="1" applyProtection="1">
      <alignment vertical="top" wrapText="1"/>
    </xf>
    <xf numFmtId="0" fontId="6" fillId="6" borderId="10" xfId="0" applyFont="1" applyFill="1" applyBorder="1" applyAlignment="1" applyProtection="1">
      <alignment vertical="top"/>
    </xf>
    <xf numFmtId="0" fontId="6" fillId="6" borderId="2" xfId="0" applyFont="1" applyFill="1" applyBorder="1" applyAlignment="1" applyProtection="1">
      <alignment vertical="top"/>
    </xf>
    <xf numFmtId="0" fontId="3" fillId="8" borderId="9" xfId="0" applyFont="1" applyFill="1" applyBorder="1"/>
    <xf numFmtId="0" fontId="7" fillId="0" borderId="8" xfId="0" applyFont="1" applyFill="1" applyBorder="1" applyAlignment="1">
      <alignment horizontal="center" vertical="center" wrapText="1"/>
    </xf>
    <xf numFmtId="0" fontId="0" fillId="8" borderId="2" xfId="0" applyFill="1" applyBorder="1" applyProtection="1"/>
    <xf numFmtId="0" fontId="3" fillId="8" borderId="0" xfId="0" applyFont="1" applyFill="1" applyAlignment="1">
      <alignment vertical="center"/>
    </xf>
    <xf numFmtId="49" fontId="0" fillId="8" borderId="0" xfId="0" applyNumberFormat="1" applyFill="1"/>
    <xf numFmtId="0" fontId="3" fillId="0" borderId="8" xfId="1" applyBorder="1" applyAlignment="1">
      <alignment horizontal="center" vertical="top"/>
    </xf>
    <xf numFmtId="0" fontId="6" fillId="6" borderId="9" xfId="0" applyFont="1" applyFill="1" applyBorder="1" applyAlignment="1" applyProtection="1">
      <alignment vertical="top"/>
    </xf>
    <xf numFmtId="0" fontId="15" fillId="6" borderId="9" xfId="0" applyFont="1" applyFill="1" applyBorder="1" applyAlignment="1" applyProtection="1">
      <alignment vertical="top"/>
    </xf>
    <xf numFmtId="0" fontId="1" fillId="8" borderId="0" xfId="0" applyFont="1" applyFill="1" applyProtection="1"/>
    <xf numFmtId="0" fontId="3" fillId="0" borderId="8" xfId="0" applyFont="1" applyBorder="1" applyAlignment="1">
      <alignment horizontal="center" vertical="center" wrapText="1"/>
    </xf>
    <xf numFmtId="0" fontId="11" fillId="0" borderId="8" xfId="0" applyFont="1" applyBorder="1" applyAlignment="1">
      <alignment horizont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6" fillId="8" borderId="0" xfId="0" applyFont="1" applyFill="1"/>
    <xf numFmtId="0" fontId="17" fillId="8" borderId="0" xfId="0" applyFont="1" applyFill="1"/>
    <xf numFmtId="0" fontId="6" fillId="6" borderId="11" xfId="0" applyFont="1" applyFill="1" applyBorder="1" applyAlignment="1" applyProtection="1">
      <alignment vertical="top"/>
    </xf>
    <xf numFmtId="0" fontId="6" fillId="6" borderId="12" xfId="0" applyFont="1" applyFill="1" applyBorder="1" applyAlignment="1" applyProtection="1">
      <alignment vertical="top"/>
    </xf>
    <xf numFmtId="0" fontId="6" fillId="6" borderId="13" xfId="0" applyFont="1" applyFill="1" applyBorder="1" applyAlignment="1" applyProtection="1">
      <alignment vertical="top"/>
    </xf>
    <xf numFmtId="0" fontId="3" fillId="8" borderId="0" xfId="0" applyFont="1" applyFill="1" applyProtection="1"/>
    <xf numFmtId="9" fontId="11" fillId="0" borderId="8" xfId="0" applyNumberFormat="1" applyFont="1" applyFill="1" applyBorder="1" applyAlignment="1">
      <alignment horizontal="center" vertical="center"/>
    </xf>
    <xf numFmtId="0" fontId="6" fillId="4" borderId="0" xfId="0" applyFont="1" applyFill="1" applyProtection="1">
      <protection locked="0"/>
    </xf>
    <xf numFmtId="0" fontId="6" fillId="0" borderId="0" xfId="0" applyFont="1" applyFill="1" applyProtection="1">
      <protection locked="0"/>
    </xf>
    <xf numFmtId="0" fontId="10" fillId="8" borderId="12" xfId="0" applyFont="1" applyFill="1" applyBorder="1"/>
    <xf numFmtId="10" fontId="5" fillId="0" borderId="0" xfId="0" applyNumberFormat="1" applyFont="1" applyFill="1" applyAlignment="1" applyProtection="1">
      <alignment wrapText="1"/>
    </xf>
    <xf numFmtId="0" fontId="5" fillId="0" borderId="0" xfId="0" applyFont="1" applyFill="1" applyAlignment="1" applyProtection="1">
      <alignment wrapText="1"/>
    </xf>
    <xf numFmtId="0" fontId="3" fillId="0" borderId="0" xfId="7"/>
    <xf numFmtId="0" fontId="5" fillId="10" borderId="19" xfId="7" applyFont="1" applyFill="1" applyBorder="1" applyAlignment="1">
      <alignment horizontal="left" vertical="top" wrapText="1"/>
    </xf>
    <xf numFmtId="0" fontId="2" fillId="2" borderId="20" xfId="0" applyFont="1" applyFill="1" applyBorder="1" applyProtection="1"/>
    <xf numFmtId="0" fontId="3" fillId="2" borderId="21" xfId="0" applyFont="1" applyFill="1" applyBorder="1" applyProtection="1"/>
    <xf numFmtId="0" fontId="3" fillId="2" borderId="22" xfId="0" applyFont="1" applyFill="1" applyBorder="1" applyProtection="1"/>
    <xf numFmtId="0" fontId="6" fillId="3" borderId="20" xfId="0" applyFont="1" applyFill="1" applyBorder="1" applyAlignment="1" applyProtection="1">
      <alignment vertical="center"/>
    </xf>
    <xf numFmtId="0" fontId="6" fillId="3" borderId="21" xfId="0" applyFont="1" applyFill="1" applyBorder="1" applyAlignment="1" applyProtection="1">
      <alignment vertical="center"/>
    </xf>
    <xf numFmtId="0" fontId="6" fillId="3" borderId="22" xfId="0" applyFont="1" applyFill="1" applyBorder="1" applyAlignment="1" applyProtection="1">
      <alignment vertical="center"/>
    </xf>
    <xf numFmtId="0" fontId="6" fillId="4" borderId="23" xfId="0" applyFont="1" applyFill="1" applyBorder="1" applyAlignment="1" applyProtection="1">
      <alignment vertical="center"/>
    </xf>
    <xf numFmtId="0" fontId="6" fillId="4" borderId="24" xfId="0" applyFont="1" applyFill="1" applyBorder="1" applyAlignment="1" applyProtection="1">
      <alignment vertical="center"/>
    </xf>
    <xf numFmtId="0" fontId="6" fillId="4" borderId="25" xfId="0" applyFont="1" applyFill="1" applyBorder="1" applyAlignment="1" applyProtection="1">
      <alignment vertical="center"/>
    </xf>
    <xf numFmtId="0" fontId="6" fillId="8" borderId="23" xfId="0" applyFont="1" applyFill="1" applyBorder="1" applyAlignment="1" applyProtection="1">
      <alignment vertical="center"/>
    </xf>
    <xf numFmtId="0" fontId="6" fillId="8" borderId="26" xfId="0" applyFont="1" applyFill="1" applyBorder="1" applyAlignment="1" applyProtection="1">
      <alignment vertical="center"/>
    </xf>
    <xf numFmtId="0" fontId="3" fillId="0" borderId="27" xfId="0" applyFont="1" applyBorder="1" applyAlignment="1" applyProtection="1">
      <alignment horizontal="left" vertical="top" wrapText="1"/>
      <protection locked="0"/>
    </xf>
    <xf numFmtId="14" fontId="3" fillId="0" borderId="27" xfId="0" quotePrefix="1" applyNumberFormat="1" applyFont="1" applyBorder="1" applyAlignment="1" applyProtection="1">
      <alignment horizontal="left" vertical="top" wrapText="1"/>
      <protection locked="0"/>
    </xf>
    <xf numFmtId="164" fontId="3" fillId="0" borderId="27" xfId="0" applyNumberFormat="1" applyFont="1" applyBorder="1" applyAlignment="1" applyProtection="1">
      <alignment horizontal="left" vertical="top" wrapText="1"/>
      <protection locked="0"/>
    </xf>
    <xf numFmtId="0" fontId="6" fillId="0" borderId="23" xfId="0" applyFont="1" applyBorder="1" applyAlignment="1" applyProtection="1">
      <alignment vertical="center"/>
    </xf>
    <xf numFmtId="0" fontId="0" fillId="5" borderId="23" xfId="0" applyFill="1" applyBorder="1" applyAlignment="1" applyProtection="1">
      <alignment vertical="center"/>
    </xf>
    <xf numFmtId="0" fontId="0" fillId="5" borderId="24" xfId="0" applyFill="1" applyBorder="1" applyAlignment="1" applyProtection="1">
      <alignment vertical="center"/>
    </xf>
    <xf numFmtId="0" fontId="0" fillId="5" borderId="25" xfId="0" applyFill="1" applyBorder="1" applyAlignment="1" applyProtection="1">
      <alignment vertical="center"/>
    </xf>
    <xf numFmtId="0" fontId="14" fillId="8" borderId="25" xfId="0" applyFont="1" applyFill="1" applyBorder="1" applyAlignment="1" applyProtection="1">
      <alignment vertical="center" wrapText="1"/>
    </xf>
    <xf numFmtId="0" fontId="14" fillId="0" borderId="25" xfId="0" applyFont="1" applyBorder="1" applyAlignment="1" applyProtection="1">
      <alignment horizontal="left" vertical="top" wrapText="1"/>
      <protection locked="0"/>
    </xf>
    <xf numFmtId="165" fontId="14" fillId="8" borderId="25" xfId="0" applyNumberFormat="1" applyFont="1" applyFill="1" applyBorder="1" applyAlignment="1" applyProtection="1">
      <alignment vertical="center" wrapText="1"/>
    </xf>
    <xf numFmtId="165" fontId="14" fillId="0" borderId="25" xfId="0" applyNumberFormat="1" applyFont="1" applyBorder="1" applyAlignment="1" applyProtection="1">
      <alignment horizontal="left" vertical="top" wrapText="1"/>
      <protection locked="0"/>
    </xf>
    <xf numFmtId="0" fontId="6" fillId="4" borderId="28" xfId="0" applyFont="1" applyFill="1" applyBorder="1"/>
    <xf numFmtId="0" fontId="6" fillId="4" borderId="29" xfId="0" applyFont="1" applyFill="1" applyBorder="1"/>
    <xf numFmtId="0" fontId="0" fillId="8" borderId="30" xfId="0" applyFill="1" applyBorder="1"/>
    <xf numFmtId="0" fontId="0" fillId="8" borderId="31" xfId="0" applyFill="1" applyBorder="1"/>
    <xf numFmtId="0" fontId="10" fillId="8" borderId="31" xfId="0" applyFont="1" applyFill="1" applyBorder="1"/>
    <xf numFmtId="0" fontId="0" fillId="8" borderId="32" xfId="0" applyFill="1" applyBorder="1"/>
    <xf numFmtId="0" fontId="6" fillId="5" borderId="30" xfId="0" applyFont="1" applyFill="1" applyBorder="1"/>
    <xf numFmtId="0" fontId="6" fillId="5" borderId="31" xfId="0" applyFont="1" applyFill="1" applyBorder="1"/>
    <xf numFmtId="0" fontId="6" fillId="5" borderId="32" xfId="0" applyFont="1" applyFill="1" applyBorder="1"/>
    <xf numFmtId="0" fontId="6" fillId="3" borderId="33" xfId="0" applyFont="1" applyFill="1" applyBorder="1"/>
    <xf numFmtId="0" fontId="6" fillId="3" borderId="34" xfId="0" applyFont="1" applyFill="1" applyBorder="1"/>
    <xf numFmtId="0" fontId="6" fillId="3" borderId="35" xfId="0" applyFont="1" applyFill="1" applyBorder="1"/>
    <xf numFmtId="0" fontId="3" fillId="5" borderId="36" xfId="0" applyFont="1" applyFill="1" applyBorder="1" applyAlignment="1">
      <alignment vertical="center"/>
    </xf>
    <xf numFmtId="0" fontId="0" fillId="5" borderId="26" xfId="0" applyFill="1" applyBorder="1" applyAlignment="1">
      <alignment vertical="center"/>
    </xf>
    <xf numFmtId="0" fontId="8" fillId="5" borderId="37" xfId="0" applyFont="1" applyFill="1" applyBorder="1" applyAlignment="1">
      <alignment horizontal="center" vertical="center"/>
    </xf>
    <xf numFmtId="0" fontId="8" fillId="5" borderId="27" xfId="0" applyFont="1" applyFill="1" applyBorder="1" applyAlignment="1">
      <alignment horizontal="center" vertical="center"/>
    </xf>
    <xf numFmtId="0" fontId="6" fillId="8" borderId="38" xfId="0" applyFont="1" applyFill="1" applyBorder="1" applyAlignment="1">
      <alignment vertical="center"/>
    </xf>
    <xf numFmtId="0" fontId="6" fillId="8" borderId="39" xfId="0" applyFont="1" applyFill="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6" fillId="3" borderId="28" xfId="0" applyFont="1" applyFill="1" applyBorder="1"/>
    <xf numFmtId="0" fontId="6" fillId="3" borderId="29" xfId="0" applyFont="1" applyFill="1" applyBorder="1"/>
    <xf numFmtId="0" fontId="3" fillId="8" borderId="28" xfId="0" applyFont="1" applyFill="1" applyBorder="1"/>
    <xf numFmtId="2" fontId="6" fillId="0" borderId="29" xfId="0" applyNumberFormat="1" applyFont="1" applyBorder="1" applyAlignment="1">
      <alignment horizontal="center"/>
    </xf>
    <xf numFmtId="0" fontId="6" fillId="4" borderId="23" xfId="0" applyFont="1" applyFill="1" applyBorder="1" applyProtection="1"/>
    <xf numFmtId="0" fontId="6" fillId="4" borderId="24" xfId="0" applyFont="1" applyFill="1" applyBorder="1" applyProtection="1"/>
    <xf numFmtId="0" fontId="6" fillId="4" borderId="26" xfId="0" applyFont="1" applyFill="1" applyBorder="1" applyProtection="1"/>
    <xf numFmtId="0" fontId="6" fillId="5" borderId="20" xfId="0" applyFont="1" applyFill="1" applyBorder="1" applyAlignment="1" applyProtection="1">
      <alignment vertical="center"/>
    </xf>
    <xf numFmtId="0" fontId="6" fillId="5" borderId="21" xfId="0" applyFont="1" applyFill="1" applyBorder="1" applyAlignment="1" applyProtection="1">
      <alignment vertical="center"/>
    </xf>
    <xf numFmtId="0" fontId="6" fillId="5" borderId="42" xfId="0" applyFont="1" applyFill="1" applyBorder="1" applyAlignment="1" applyProtection="1">
      <alignment vertical="center"/>
    </xf>
    <xf numFmtId="0" fontId="6" fillId="5" borderId="23" xfId="0" applyFont="1" applyFill="1" applyBorder="1" applyAlignment="1" applyProtection="1">
      <alignment vertical="center"/>
    </xf>
    <xf numFmtId="0" fontId="6" fillId="5" borderId="24" xfId="0" applyFont="1" applyFill="1" applyBorder="1" applyAlignment="1" applyProtection="1">
      <alignment vertical="center"/>
    </xf>
    <xf numFmtId="0" fontId="6" fillId="5" borderId="26" xfId="0" applyFont="1" applyFill="1" applyBorder="1" applyAlignment="1" applyProtection="1">
      <alignment vertical="center"/>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42" xfId="0" applyFont="1" applyFill="1" applyBorder="1" applyAlignment="1" applyProtection="1">
      <alignment vertical="top"/>
    </xf>
    <xf numFmtId="0" fontId="3" fillId="8" borderId="20" xfId="0" applyFont="1" applyFill="1" applyBorder="1" applyAlignment="1" applyProtection="1">
      <alignment vertical="top"/>
    </xf>
    <xf numFmtId="0" fontId="3" fillId="8" borderId="21" xfId="0" applyFont="1" applyFill="1" applyBorder="1" applyAlignment="1" applyProtection="1">
      <alignment vertical="top"/>
    </xf>
    <xf numFmtId="0" fontId="3" fillId="8" borderId="42" xfId="0" applyFont="1" applyFill="1" applyBorder="1" applyAlignment="1" applyProtection="1">
      <alignment vertical="top"/>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6" fillId="6" borderId="26" xfId="0" applyFont="1" applyFill="1" applyBorder="1" applyAlignment="1" applyProtection="1">
      <alignment vertical="top"/>
    </xf>
    <xf numFmtId="0" fontId="3" fillId="8" borderId="23" xfId="0" applyFont="1" applyFill="1" applyBorder="1" applyAlignment="1" applyProtection="1">
      <alignment vertical="top"/>
    </xf>
    <xf numFmtId="0" fontId="3" fillId="8" borderId="24" xfId="0" applyFont="1" applyFill="1" applyBorder="1" applyAlignment="1" applyProtection="1">
      <alignment vertical="top"/>
    </xf>
    <xf numFmtId="0" fontId="3" fillId="8" borderId="26" xfId="0" applyFont="1" applyFill="1" applyBorder="1" applyAlignment="1" applyProtection="1">
      <alignment vertical="top"/>
    </xf>
    <xf numFmtId="0" fontId="6" fillId="6" borderId="28" xfId="0" applyFont="1" applyFill="1" applyBorder="1" applyAlignment="1" applyProtection="1">
      <alignment vertical="top"/>
    </xf>
    <xf numFmtId="0" fontId="6" fillId="6" borderId="43" xfId="0" applyFont="1" applyFill="1" applyBorder="1" applyAlignment="1" applyProtection="1">
      <alignment vertical="top"/>
    </xf>
    <xf numFmtId="0" fontId="15" fillId="6" borderId="30" xfId="0" applyFont="1" applyFill="1" applyBorder="1" applyAlignment="1" applyProtection="1">
      <alignment vertical="top"/>
    </xf>
    <xf numFmtId="0" fontId="6" fillId="6" borderId="31" xfId="0" applyFont="1" applyFill="1" applyBorder="1" applyAlignment="1" applyProtection="1">
      <alignment vertical="top"/>
    </xf>
    <xf numFmtId="0" fontId="6" fillId="6" borderId="32" xfId="0" applyFont="1" applyFill="1" applyBorder="1" applyAlignment="1" applyProtection="1">
      <alignment vertical="top"/>
    </xf>
    <xf numFmtId="0" fontId="6" fillId="6" borderId="29" xfId="0" applyFont="1" applyFill="1" applyBorder="1" applyAlignment="1" applyProtection="1">
      <alignment vertical="top"/>
    </xf>
    <xf numFmtId="0" fontId="6" fillId="4" borderId="29" xfId="0" applyFont="1" applyFill="1" applyBorder="1" applyProtection="1">
      <protection locked="0"/>
    </xf>
    <xf numFmtId="0" fontId="5" fillId="3" borderId="42" xfId="0" applyFont="1" applyFill="1" applyBorder="1" applyAlignment="1" applyProtection="1">
      <alignment vertical="center"/>
    </xf>
    <xf numFmtId="0" fontId="6" fillId="4" borderId="23" xfId="0" applyFont="1" applyFill="1" applyBorder="1"/>
    <xf numFmtId="0" fontId="6" fillId="4" borderId="24" xfId="0" applyFont="1" applyFill="1" applyBorder="1"/>
    <xf numFmtId="0" fontId="6" fillId="4" borderId="26" xfId="0" applyFont="1" applyFill="1" applyBorder="1"/>
    <xf numFmtId="0" fontId="6" fillId="5" borderId="23" xfId="0" applyFont="1" applyFill="1" applyBorder="1" applyAlignment="1">
      <alignment vertical="center"/>
    </xf>
    <xf numFmtId="0" fontId="6" fillId="5" borderId="24" xfId="0" applyFont="1" applyFill="1" applyBorder="1" applyAlignment="1">
      <alignment vertical="center"/>
    </xf>
    <xf numFmtId="0" fontId="6" fillId="5" borderId="26" xfId="0" applyFont="1" applyFill="1" applyBorder="1" applyAlignment="1">
      <alignment vertical="center"/>
    </xf>
    <xf numFmtId="0" fontId="3" fillId="8" borderId="20" xfId="0" applyFont="1" applyFill="1" applyBorder="1" applyAlignment="1">
      <alignment vertical="top"/>
    </xf>
    <xf numFmtId="0" fontId="3" fillId="8" borderId="21" xfId="0" applyFont="1" applyFill="1" applyBorder="1" applyAlignment="1">
      <alignment vertical="top"/>
    </xf>
    <xf numFmtId="0" fontId="3" fillId="8" borderId="42" xfId="0" applyFont="1" applyFill="1" applyBorder="1" applyAlignment="1">
      <alignment vertical="top"/>
    </xf>
    <xf numFmtId="0" fontId="6" fillId="5" borderId="20" xfId="0" applyFont="1" applyFill="1" applyBorder="1" applyAlignment="1">
      <alignment vertical="center"/>
    </xf>
    <xf numFmtId="0" fontId="6" fillId="5" borderId="21" xfId="0" applyFont="1" applyFill="1" applyBorder="1" applyAlignment="1">
      <alignment vertical="center"/>
    </xf>
    <xf numFmtId="0" fontId="6" fillId="5" borderId="42" xfId="0" applyFont="1" applyFill="1" applyBorder="1" applyAlignment="1">
      <alignment vertical="center"/>
    </xf>
    <xf numFmtId="49" fontId="6" fillId="4" borderId="24" xfId="0" applyNumberFormat="1" applyFont="1" applyFill="1" applyBorder="1"/>
    <xf numFmtId="0" fontId="6" fillId="5" borderId="37" xfId="0" applyFont="1" applyFill="1" applyBorder="1" applyAlignment="1">
      <alignment horizontal="left" vertical="center" wrapText="1"/>
    </xf>
    <xf numFmtId="49" fontId="6" fillId="5" borderId="37" xfId="0" applyNumberFormat="1" applyFont="1" applyFill="1" applyBorder="1" applyAlignment="1">
      <alignment horizontal="left" vertical="center" wrapText="1"/>
    </xf>
    <xf numFmtId="166" fontId="3" fillId="0" borderId="37" xfId="1" applyNumberFormat="1" applyBorder="1" applyAlignment="1">
      <alignment horizontal="left" vertical="top" wrapText="1"/>
    </xf>
    <xf numFmtId="14" fontId="3" fillId="0" borderId="23" xfId="1" applyNumberFormat="1" applyBorder="1" applyAlignment="1">
      <alignment horizontal="left" vertical="top" wrapText="1"/>
    </xf>
    <xf numFmtId="49" fontId="3" fillId="0" borderId="37" xfId="1" applyNumberFormat="1" applyBorder="1" applyAlignment="1">
      <alignment horizontal="left" vertical="top" wrapText="1"/>
    </xf>
    <xf numFmtId="0" fontId="3" fillId="0" borderId="37" xfId="0" applyFont="1" applyBorder="1" applyAlignment="1">
      <alignment horizontal="left" vertical="top"/>
    </xf>
    <xf numFmtId="0" fontId="6" fillId="4" borderId="23" xfId="7" applyFont="1" applyFill="1" applyBorder="1"/>
    <xf numFmtId="0" fontId="6" fillId="4" borderId="24" xfId="7" applyFont="1" applyFill="1" applyBorder="1"/>
    <xf numFmtId="0" fontId="6" fillId="5" borderId="37" xfId="7" applyFont="1" applyFill="1" applyBorder="1" applyAlignment="1">
      <alignment horizontal="left" vertical="center" wrapText="1"/>
    </xf>
    <xf numFmtId="166" fontId="3" fillId="0" borderId="37" xfId="7" applyNumberFormat="1" applyBorder="1" applyAlignment="1">
      <alignment horizontal="left" vertical="top"/>
    </xf>
    <xf numFmtId="14" fontId="5" fillId="10" borderId="19" xfId="7" applyNumberFormat="1" applyFont="1" applyFill="1" applyBorder="1" applyAlignment="1">
      <alignment horizontal="left" vertical="top" wrapText="1"/>
    </xf>
    <xf numFmtId="167" fontId="3" fillId="8" borderId="7" xfId="0" applyNumberFormat="1" applyFont="1" applyFill="1" applyBorder="1" applyAlignment="1">
      <alignment vertical="top"/>
    </xf>
    <xf numFmtId="0" fontId="1" fillId="8" borderId="0" xfId="0" applyFont="1" applyFill="1"/>
    <xf numFmtId="0" fontId="6" fillId="5" borderId="8" xfId="0" applyFont="1" applyFill="1" applyBorder="1" applyAlignment="1">
      <alignment vertical="center"/>
    </xf>
    <xf numFmtId="167" fontId="3" fillId="8" borderId="8" xfId="0" applyNumberFormat="1" applyFont="1" applyFill="1" applyBorder="1" applyAlignment="1">
      <alignment vertical="top"/>
    </xf>
    <xf numFmtId="0" fontId="18" fillId="0" borderId="8" xfId="8" applyFill="1" applyBorder="1" applyProtection="1"/>
    <xf numFmtId="0" fontId="19" fillId="8" borderId="0" xfId="0" applyFont="1" applyFill="1"/>
    <xf numFmtId="167" fontId="3" fillId="7" borderId="8" xfId="0" applyNumberFormat="1" applyFont="1" applyFill="1" applyBorder="1" applyAlignment="1">
      <alignment vertical="top"/>
    </xf>
    <xf numFmtId="0" fontId="3" fillId="4" borderId="24" xfId="0" applyFont="1" applyFill="1" applyBorder="1"/>
    <xf numFmtId="0" fontId="21" fillId="8" borderId="0" xfId="0" applyFont="1" applyFill="1"/>
    <xf numFmtId="0" fontId="6" fillId="4" borderId="45" xfId="0" applyFont="1" applyFill="1" applyBorder="1"/>
    <xf numFmtId="0" fontId="24" fillId="11" borderId="20" xfId="0" applyFont="1" applyFill="1" applyBorder="1" applyAlignment="1">
      <alignment horizontal="center" vertical="center" wrapText="1"/>
    </xf>
    <xf numFmtId="0" fontId="24" fillId="11" borderId="30"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4" fillId="11" borderId="44" xfId="0" applyFont="1" applyFill="1" applyBorder="1" applyAlignment="1">
      <alignment horizontal="center" vertical="center" wrapText="1"/>
    </xf>
    <xf numFmtId="0" fontId="3" fillId="12" borderId="30" xfId="0" applyFont="1" applyFill="1" applyBorder="1" applyAlignment="1">
      <alignment horizontal="left" vertical="top" wrapText="1"/>
    </xf>
    <xf numFmtId="0" fontId="3" fillId="12" borderId="30" xfId="1" applyFill="1" applyBorder="1" applyAlignment="1">
      <alignment horizontal="left" vertical="top" wrapText="1"/>
    </xf>
    <xf numFmtId="0" fontId="3" fillId="12" borderId="50" xfId="0" applyFont="1" applyFill="1" applyBorder="1" applyAlignment="1">
      <alignment vertical="top" wrapText="1"/>
    </xf>
    <xf numFmtId="0" fontId="3" fillId="0" borderId="30" xfId="0" applyFont="1" applyBorder="1" applyAlignment="1">
      <alignment horizontal="left" vertical="top" wrapText="1"/>
    </xf>
    <xf numFmtId="0" fontId="3" fillId="0" borderId="30" xfId="1" applyBorder="1" applyAlignment="1">
      <alignment horizontal="left" vertical="top" wrapText="1"/>
    </xf>
    <xf numFmtId="0" fontId="3" fillId="0" borderId="50" xfId="0" applyFont="1" applyBorder="1" applyAlignment="1">
      <alignment vertical="top" wrapText="1"/>
    </xf>
    <xf numFmtId="0" fontId="3" fillId="12" borderId="9" xfId="0" applyFont="1" applyFill="1" applyBorder="1" applyAlignment="1">
      <alignment horizontal="left" vertical="top" wrapText="1"/>
    </xf>
    <xf numFmtId="0" fontId="3" fillId="12" borderId="9" xfId="1" applyFill="1" applyBorder="1" applyAlignment="1">
      <alignment horizontal="left" vertical="top" wrapText="1"/>
    </xf>
    <xf numFmtId="0" fontId="3" fillId="12" borderId="36" xfId="0" applyFont="1" applyFill="1" applyBorder="1" applyAlignment="1">
      <alignment vertical="top" wrapText="1"/>
    </xf>
    <xf numFmtId="0" fontId="3" fillId="12" borderId="47" xfId="0" applyFont="1" applyFill="1" applyBorder="1" applyAlignment="1">
      <alignment horizontal="left" vertical="top" wrapText="1"/>
    </xf>
    <xf numFmtId="0" fontId="24" fillId="11" borderId="51" xfId="0" applyFont="1" applyFill="1" applyBorder="1" applyAlignment="1">
      <alignment horizontal="center" vertical="center" wrapText="1"/>
    </xf>
    <xf numFmtId="0" fontId="3" fillId="12" borderId="30" xfId="4" applyFill="1" applyBorder="1" applyAlignment="1">
      <alignment horizontal="left" vertical="top" wrapText="1"/>
    </xf>
    <xf numFmtId="0" fontId="3" fillId="12" borderId="20" xfId="0" applyFont="1" applyFill="1" applyBorder="1" applyAlignment="1">
      <alignment horizontal="left" vertical="top" wrapText="1"/>
    </xf>
    <xf numFmtId="0" fontId="3" fillId="12" borderId="44" xfId="3" applyFont="1" applyFill="1" applyBorder="1" applyAlignment="1">
      <alignment vertical="top" wrapText="1"/>
    </xf>
    <xf numFmtId="0" fontId="3" fillId="0" borderId="30" xfId="4" applyBorder="1" applyAlignment="1">
      <alignment horizontal="left" vertical="top" wrapText="1"/>
    </xf>
    <xf numFmtId="0" fontId="3" fillId="0" borderId="44" xfId="0" applyFont="1" applyBorder="1" applyAlignment="1">
      <alignment horizontal="left" vertical="top" wrapText="1"/>
    </xf>
    <xf numFmtId="0" fontId="3" fillId="0" borderId="30" xfId="0" applyFont="1" applyBorder="1" applyAlignment="1">
      <alignment horizontal="left" vertical="top"/>
    </xf>
    <xf numFmtId="0" fontId="3" fillId="0" borderId="30" xfId="3" applyFont="1" applyBorder="1" applyAlignment="1">
      <alignment vertical="top" wrapText="1"/>
    </xf>
    <xf numFmtId="0" fontId="3" fillId="12" borderId="51" xfId="0" applyFont="1" applyFill="1" applyBorder="1" applyAlignment="1">
      <alignment horizontal="left" vertical="top" wrapText="1"/>
    </xf>
    <xf numFmtId="0" fontId="3" fillId="12" borderId="30" xfId="0" applyFont="1" applyFill="1" applyBorder="1" applyAlignment="1">
      <alignment horizontal="left" vertical="top"/>
    </xf>
    <xf numFmtId="0" fontId="3" fillId="12" borderId="44" xfId="0" applyFont="1" applyFill="1" applyBorder="1" applyAlignment="1">
      <alignment horizontal="left" vertical="top" wrapText="1"/>
    </xf>
    <xf numFmtId="0" fontId="3" fillId="0" borderId="44" xfId="3" applyFont="1" applyBorder="1" applyAlignment="1">
      <alignment vertical="top" wrapText="1"/>
    </xf>
    <xf numFmtId="0" fontId="3" fillId="12" borderId="8" xfId="3" applyFont="1" applyFill="1" applyBorder="1" applyAlignment="1">
      <alignment vertical="top" wrapText="1"/>
    </xf>
    <xf numFmtId="0" fontId="24" fillId="11" borderId="54" xfId="0" applyFont="1" applyFill="1" applyBorder="1" applyAlignment="1">
      <alignment horizontal="center" vertical="center" wrapText="1"/>
    </xf>
    <xf numFmtId="0" fontId="24" fillId="13" borderId="54"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3" borderId="52" xfId="0" applyFont="1" applyFill="1" applyBorder="1" applyAlignment="1">
      <alignment horizontal="center" vertical="center" wrapText="1"/>
    </xf>
    <xf numFmtId="0" fontId="24" fillId="11" borderId="55" xfId="0" applyFont="1" applyFill="1" applyBorder="1" applyAlignment="1">
      <alignment horizontal="center" vertical="center" wrapText="1"/>
    </xf>
    <xf numFmtId="0" fontId="3" fillId="12" borderId="52" xfId="0" applyFont="1" applyFill="1" applyBorder="1" applyAlignment="1">
      <alignment horizontal="left" vertical="top" wrapText="1"/>
    </xf>
    <xf numFmtId="10" fontId="3" fillId="12" borderId="52" xfId="0" applyNumberFormat="1" applyFont="1" applyFill="1" applyBorder="1" applyAlignment="1">
      <alignment horizontal="left" vertical="top" wrapText="1"/>
    </xf>
    <xf numFmtId="0" fontId="3" fillId="12" borderId="52" xfId="1" applyFill="1" applyBorder="1" applyAlignment="1">
      <alignment horizontal="left" vertical="top" wrapText="1"/>
    </xf>
    <xf numFmtId="0" fontId="3" fillId="12" borderId="56" xfId="0" applyFont="1" applyFill="1" applyBorder="1" applyAlignment="1">
      <alignment vertical="top" wrapText="1"/>
    </xf>
    <xf numFmtId="0" fontId="14" fillId="12" borderId="52" xfId="0" applyFont="1" applyFill="1" applyBorder="1" applyAlignment="1">
      <alignment horizontal="left" vertical="top" wrapText="1"/>
    </xf>
    <xf numFmtId="0" fontId="14" fillId="12" borderId="52" xfId="0" applyFont="1" applyFill="1" applyBorder="1" applyAlignment="1">
      <alignment vertical="top" wrapText="1"/>
    </xf>
    <xf numFmtId="0" fontId="3" fillId="12" borderId="52" xfId="0" applyFont="1" applyFill="1" applyBorder="1" applyAlignment="1">
      <alignment vertical="top" wrapText="1"/>
    </xf>
    <xf numFmtId="0" fontId="3" fillId="0" borderId="52" xfId="0" applyFont="1" applyBorder="1" applyAlignment="1">
      <alignment horizontal="left" vertical="top" wrapText="1"/>
    </xf>
    <xf numFmtId="10" fontId="3" fillId="0" borderId="52" xfId="0" applyNumberFormat="1" applyFont="1" applyBorder="1" applyAlignment="1">
      <alignment horizontal="left" vertical="top" wrapText="1"/>
    </xf>
    <xf numFmtId="0" fontId="3" fillId="0" borderId="52" xfId="1" applyBorder="1" applyAlignment="1">
      <alignment horizontal="left" vertical="top" wrapText="1"/>
    </xf>
    <xf numFmtId="0" fontId="3" fillId="0" borderId="56" xfId="0" applyFont="1" applyBorder="1" applyAlignment="1">
      <alignment vertical="top" wrapText="1"/>
    </xf>
    <xf numFmtId="0" fontId="14" fillId="0" borderId="52" xfId="0" applyFont="1" applyBorder="1" applyAlignment="1">
      <alignment horizontal="left" vertical="top" wrapText="1"/>
    </xf>
    <xf numFmtId="0" fontId="14" fillId="0" borderId="52" xfId="0" applyFont="1" applyBorder="1" applyAlignment="1">
      <alignment vertical="top" wrapText="1"/>
    </xf>
    <xf numFmtId="0" fontId="3" fillId="0" borderId="52" xfId="0" applyFont="1" applyBorder="1" applyAlignment="1">
      <alignment vertical="top" wrapText="1"/>
    </xf>
    <xf numFmtId="0" fontId="3" fillId="12" borderId="53" xfId="0" applyFont="1" applyFill="1" applyBorder="1" applyAlignment="1">
      <alignment horizontal="left" vertical="top" wrapText="1"/>
    </xf>
    <xf numFmtId="10" fontId="3" fillId="12" borderId="53" xfId="0" applyNumberFormat="1" applyFont="1" applyFill="1" applyBorder="1" applyAlignment="1">
      <alignment horizontal="left" vertical="top" wrapText="1"/>
    </xf>
    <xf numFmtId="0" fontId="3" fillId="12" borderId="53" xfId="1" applyFill="1" applyBorder="1" applyAlignment="1">
      <alignment horizontal="left" vertical="top" wrapText="1"/>
    </xf>
    <xf numFmtId="0" fontId="3" fillId="12" borderId="57" xfId="0" applyFont="1" applyFill="1" applyBorder="1" applyAlignment="1">
      <alignment vertical="top" wrapText="1"/>
    </xf>
    <xf numFmtId="0" fontId="14" fillId="12" borderId="53" xfId="0" applyFont="1" applyFill="1" applyBorder="1" applyAlignment="1">
      <alignment horizontal="left" vertical="top" wrapText="1"/>
    </xf>
    <xf numFmtId="0" fontId="14" fillId="12" borderId="53" xfId="0" applyFont="1" applyFill="1" applyBorder="1" applyAlignment="1">
      <alignment vertical="top" wrapText="1"/>
    </xf>
    <xf numFmtId="0" fontId="3" fillId="12" borderId="53" xfId="0" applyFont="1" applyFill="1" applyBorder="1" applyAlignment="1">
      <alignment vertical="top" wrapText="1"/>
    </xf>
    <xf numFmtId="0" fontId="6" fillId="4" borderId="23" xfId="0" applyFont="1" applyFill="1" applyBorder="1" applyAlignment="1" applyProtection="1">
      <alignment wrapText="1"/>
    </xf>
    <xf numFmtId="0" fontId="6" fillId="4" borderId="24" xfId="0" applyFont="1" applyFill="1" applyBorder="1" applyAlignment="1" applyProtection="1">
      <alignment wrapText="1"/>
    </xf>
    <xf numFmtId="0" fontId="6" fillId="4" borderId="29" xfId="0" applyFont="1" applyFill="1" applyBorder="1" applyAlignment="1" applyProtection="1">
      <alignment wrapText="1"/>
      <protection locked="0"/>
    </xf>
    <xf numFmtId="0" fontId="6" fillId="4" borderId="0" xfId="0" applyFont="1" applyFill="1" applyAlignment="1" applyProtection="1">
      <alignment wrapText="1"/>
      <protection locked="0"/>
    </xf>
    <xf numFmtId="0" fontId="0" fillId="0" borderId="0" xfId="0" applyAlignment="1" applyProtection="1">
      <alignment wrapText="1"/>
    </xf>
    <xf numFmtId="0" fontId="24" fillId="11" borderId="49" xfId="0" applyFont="1" applyFill="1" applyBorder="1" applyAlignment="1">
      <alignment horizontal="center" vertical="center" wrapText="1"/>
    </xf>
    <xf numFmtId="0" fontId="25" fillId="11" borderId="48" xfId="0" applyFont="1" applyFill="1" applyBorder="1" applyAlignment="1">
      <alignment horizontal="center" vertical="center" wrapText="1"/>
    </xf>
    <xf numFmtId="0" fontId="25" fillId="11" borderId="49" xfId="0" applyFont="1" applyFill="1" applyBorder="1" applyAlignment="1">
      <alignment horizontal="center" vertical="center" wrapText="1"/>
    </xf>
    <xf numFmtId="0" fontId="14" fillId="12" borderId="48" xfId="0" applyFont="1" applyFill="1" applyBorder="1" applyAlignment="1">
      <alignment vertical="top" wrapText="1"/>
    </xf>
    <xf numFmtId="0" fontId="23" fillId="12" borderId="48" xfId="0" applyFont="1" applyFill="1" applyBorder="1" applyAlignment="1">
      <alignment wrapText="1"/>
    </xf>
    <xf numFmtId="0" fontId="23" fillId="12" borderId="49" xfId="0" applyFont="1" applyFill="1" applyBorder="1" applyAlignment="1">
      <alignment wrapText="1"/>
    </xf>
    <xf numFmtId="0" fontId="14" fillId="12" borderId="49" xfId="0" applyFont="1" applyFill="1" applyBorder="1" applyAlignment="1">
      <alignment wrapText="1"/>
    </xf>
    <xf numFmtId="0" fontId="3" fillId="12" borderId="55" xfId="1" applyFill="1" applyBorder="1" applyAlignment="1">
      <alignment horizontal="center" vertical="top" wrapText="1"/>
    </xf>
    <xf numFmtId="0" fontId="14" fillId="0" borderId="48" xfId="0" applyFont="1" applyBorder="1" applyAlignment="1">
      <alignment vertical="top" wrapText="1"/>
    </xf>
    <xf numFmtId="0" fontId="23" fillId="0" borderId="48" xfId="0" applyFont="1" applyBorder="1" applyAlignment="1">
      <alignment wrapText="1"/>
    </xf>
    <xf numFmtId="0" fontId="23" fillId="0" borderId="49" xfId="0" applyFont="1" applyBorder="1" applyAlignment="1">
      <alignment wrapText="1"/>
    </xf>
    <xf numFmtId="0" fontId="14" fillId="0" borderId="49" xfId="0" applyFont="1" applyBorder="1" applyAlignment="1">
      <alignment wrapText="1"/>
    </xf>
    <xf numFmtId="0" fontId="3" fillId="0" borderId="55" xfId="1" applyBorder="1" applyAlignment="1">
      <alignment horizontal="center" vertical="top" wrapText="1"/>
    </xf>
    <xf numFmtId="0" fontId="14" fillId="12" borderId="47" xfId="0" applyFont="1" applyFill="1" applyBorder="1" applyAlignment="1">
      <alignment vertical="top" wrapText="1"/>
    </xf>
    <xf numFmtId="0" fontId="23" fillId="12" borderId="47" xfId="0" applyFont="1" applyFill="1" applyBorder="1" applyAlignment="1">
      <alignment wrapText="1"/>
    </xf>
    <xf numFmtId="0" fontId="14" fillId="12" borderId="46" xfId="0" applyFont="1" applyFill="1" applyBorder="1" applyAlignment="1">
      <alignment wrapText="1"/>
    </xf>
    <xf numFmtId="0" fontId="23" fillId="12" borderId="46" xfId="0" applyFont="1" applyFill="1" applyBorder="1" applyAlignment="1">
      <alignment wrapText="1"/>
    </xf>
    <xf numFmtId="0" fontId="3" fillId="12" borderId="8" xfId="1" applyFill="1" applyBorder="1" applyAlignment="1">
      <alignment horizontal="center" vertical="top" wrapText="1"/>
    </xf>
    <xf numFmtId="0" fontId="5" fillId="0" borderId="0" xfId="0" applyFont="1" applyAlignment="1" applyProtection="1">
      <alignment wrapText="1"/>
    </xf>
    <xf numFmtId="0" fontId="20" fillId="14" borderId="19" xfId="0" applyFont="1" applyFill="1" applyBorder="1" applyAlignment="1">
      <alignment wrapText="1"/>
    </xf>
    <xf numFmtId="0" fontId="20" fillId="14" borderId="75" xfId="0" applyFont="1" applyFill="1" applyBorder="1" applyAlignment="1">
      <alignment wrapText="1"/>
    </xf>
    <xf numFmtId="14" fontId="0" fillId="0" borderId="0" xfId="0" applyNumberFormat="1" applyAlignment="1">
      <alignment horizontal="left"/>
    </xf>
    <xf numFmtId="0" fontId="26" fillId="15" borderId="17" xfId="0" applyFont="1" applyFill="1" applyBorder="1" applyAlignment="1">
      <alignment wrapText="1"/>
    </xf>
    <xf numFmtId="0" fontId="26" fillId="15" borderId="13" xfId="0" applyFont="1" applyFill="1" applyBorder="1" applyAlignment="1">
      <alignment wrapText="1"/>
    </xf>
    <xf numFmtId="0" fontId="3" fillId="12" borderId="52" xfId="0" quotePrefix="1" applyFont="1" applyFill="1" applyBorder="1" applyAlignment="1">
      <alignment horizontal="left" vertical="top" wrapText="1"/>
    </xf>
    <xf numFmtId="0" fontId="3" fillId="3" borderId="1"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top" wrapText="1"/>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3" fillId="3" borderId="5"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6" fillId="6" borderId="30" xfId="0" applyFont="1" applyFill="1" applyBorder="1" applyAlignment="1" applyProtection="1">
      <alignment horizontal="left" vertical="top"/>
    </xf>
    <xf numFmtId="0" fontId="6" fillId="6" borderId="31" xfId="0" applyFont="1" applyFill="1" applyBorder="1" applyAlignment="1" applyProtection="1">
      <alignment horizontal="left" vertical="top"/>
    </xf>
    <xf numFmtId="0" fontId="6" fillId="6" borderId="32" xfId="0" applyFont="1" applyFill="1" applyBorder="1" applyAlignment="1" applyProtection="1">
      <alignment horizontal="left" vertical="top"/>
    </xf>
    <xf numFmtId="0" fontId="6" fillId="6" borderId="11" xfId="0" applyFont="1" applyFill="1" applyBorder="1" applyAlignment="1" applyProtection="1">
      <alignment horizontal="left" vertical="top"/>
    </xf>
    <xf numFmtId="0" fontId="6" fillId="6" borderId="12" xfId="0" applyFont="1" applyFill="1" applyBorder="1" applyAlignment="1" applyProtection="1">
      <alignment horizontal="left" vertical="top"/>
    </xf>
    <xf numFmtId="0" fontId="6" fillId="6" borderId="13" xfId="0" applyFont="1" applyFill="1" applyBorder="1" applyAlignment="1" applyProtection="1">
      <alignment horizontal="left" vertical="top"/>
    </xf>
    <xf numFmtId="0" fontId="3" fillId="8" borderId="30" xfId="0" applyFont="1" applyFill="1" applyBorder="1" applyAlignment="1" applyProtection="1">
      <alignment horizontal="left" vertical="top" wrapText="1"/>
    </xf>
    <xf numFmtId="0" fontId="3" fillId="8" borderId="31" xfId="0" applyFont="1" applyFill="1" applyBorder="1" applyAlignment="1" applyProtection="1">
      <alignment horizontal="left" vertical="top" wrapText="1"/>
    </xf>
    <xf numFmtId="0" fontId="3" fillId="8" borderId="32" xfId="0" applyFont="1" applyFill="1" applyBorder="1" applyAlignment="1" applyProtection="1">
      <alignment horizontal="left" vertical="top" wrapText="1"/>
    </xf>
    <xf numFmtId="0" fontId="3" fillId="8" borderId="11" xfId="0" applyFont="1" applyFill="1" applyBorder="1" applyAlignment="1" applyProtection="1">
      <alignment horizontal="left" vertical="top" wrapText="1"/>
    </xf>
    <xf numFmtId="0" fontId="3" fillId="8" borderId="12" xfId="0" applyFont="1" applyFill="1" applyBorder="1" applyAlignment="1" applyProtection="1">
      <alignment horizontal="left" vertical="top" wrapText="1"/>
    </xf>
    <xf numFmtId="0" fontId="3" fillId="8" borderId="13" xfId="0" applyFont="1" applyFill="1" applyBorder="1" applyAlignment="1" applyProtection="1">
      <alignment horizontal="left" vertical="top" wrapText="1"/>
    </xf>
    <xf numFmtId="0" fontId="3" fillId="8" borderId="71" xfId="0" applyFont="1" applyFill="1" applyBorder="1" applyAlignment="1" applyProtection="1">
      <alignment horizontal="left" vertical="top"/>
    </xf>
    <xf numFmtId="0" fontId="3" fillId="8" borderId="62" xfId="0" applyFont="1" applyFill="1" applyBorder="1" applyAlignment="1" applyProtection="1">
      <alignment horizontal="left" vertical="top"/>
    </xf>
    <xf numFmtId="0" fontId="3" fillId="8" borderId="63" xfId="0" applyFont="1" applyFill="1" applyBorder="1" applyAlignment="1" applyProtection="1">
      <alignment horizontal="left" vertical="top"/>
    </xf>
    <xf numFmtId="0" fontId="3" fillId="8" borderId="72" xfId="0" applyFont="1" applyFill="1" applyBorder="1" applyAlignment="1" applyProtection="1">
      <alignment horizontal="left" vertical="top"/>
    </xf>
    <xf numFmtId="0" fontId="3" fillId="8" borderId="73" xfId="0" applyFont="1" applyFill="1" applyBorder="1" applyAlignment="1" applyProtection="1">
      <alignment horizontal="left" vertical="top"/>
    </xf>
    <xf numFmtId="0" fontId="3" fillId="8" borderId="74" xfId="0" applyFont="1" applyFill="1" applyBorder="1" applyAlignment="1" applyProtection="1">
      <alignment horizontal="left" vertical="top"/>
    </xf>
    <xf numFmtId="0" fontId="3" fillId="0" borderId="1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2" xfId="0" applyFont="1" applyFill="1" applyBorder="1" applyAlignment="1" applyProtection="1">
      <alignment horizontal="left" vertical="top" wrapText="1"/>
    </xf>
    <xf numFmtId="0" fontId="3" fillId="8" borderId="20" xfId="0" applyFont="1" applyFill="1" applyBorder="1" applyAlignment="1" applyProtection="1">
      <alignment horizontal="left" vertical="top" wrapText="1"/>
    </xf>
    <xf numFmtId="0" fontId="3" fillId="8" borderId="21" xfId="0" applyFont="1" applyFill="1" applyBorder="1" applyAlignment="1" applyProtection="1">
      <alignment horizontal="left" vertical="top"/>
    </xf>
    <xf numFmtId="0" fontId="3" fillId="8" borderId="42" xfId="0" applyFont="1" applyFill="1" applyBorder="1" applyAlignment="1" applyProtection="1">
      <alignment horizontal="left" vertical="top"/>
    </xf>
    <xf numFmtId="0" fontId="3" fillId="8" borderId="1" xfId="0" applyFont="1" applyFill="1" applyBorder="1" applyAlignment="1" applyProtection="1">
      <alignment horizontal="left" vertical="top"/>
    </xf>
    <xf numFmtId="0" fontId="3" fillId="8" borderId="0" xfId="0" applyFont="1" applyFill="1" applyAlignment="1" applyProtection="1">
      <alignment horizontal="left" vertical="top"/>
    </xf>
    <xf numFmtId="0" fontId="3" fillId="8" borderId="7" xfId="0" applyFont="1" applyFill="1" applyBorder="1" applyAlignment="1" applyProtection="1">
      <alignment horizontal="left" vertical="top"/>
    </xf>
    <xf numFmtId="0" fontId="3" fillId="8" borderId="10" xfId="0" applyFont="1" applyFill="1" applyBorder="1" applyAlignment="1" applyProtection="1">
      <alignment horizontal="left" vertical="top" wrapText="1"/>
    </xf>
    <xf numFmtId="0" fontId="3" fillId="8" borderId="0" xfId="0" applyFont="1" applyFill="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58" xfId="0" applyFont="1" applyFill="1" applyBorder="1" applyAlignment="1" applyProtection="1">
      <alignment horizontal="left" vertical="top" wrapText="1"/>
    </xf>
    <xf numFmtId="0" fontId="3" fillId="8" borderId="59" xfId="0" applyFont="1" applyFill="1" applyBorder="1" applyAlignment="1" applyProtection="1">
      <alignment horizontal="left" vertical="top" wrapText="1"/>
    </xf>
    <xf numFmtId="0" fontId="3" fillId="8" borderId="60" xfId="0" applyFont="1" applyFill="1" applyBorder="1" applyAlignment="1" applyProtection="1">
      <alignment horizontal="left" vertical="top" wrapText="1"/>
    </xf>
    <xf numFmtId="0" fontId="3" fillId="8" borderId="3" xfId="0" applyFont="1" applyFill="1" applyBorder="1" applyAlignment="1" applyProtection="1">
      <alignment horizontal="left" vertical="top" wrapText="1"/>
    </xf>
    <xf numFmtId="0" fontId="3" fillId="8" borderId="4" xfId="0" applyFont="1" applyFill="1" applyBorder="1" applyAlignment="1" applyProtection="1">
      <alignment horizontal="left" vertical="top" wrapText="1"/>
    </xf>
    <xf numFmtId="0" fontId="3" fillId="8" borderId="6" xfId="0" applyFont="1" applyFill="1" applyBorder="1" applyAlignment="1" applyProtection="1">
      <alignment horizontal="left" vertical="top" wrapText="1"/>
    </xf>
    <xf numFmtId="0" fontId="3" fillId="8" borderId="61" xfId="0" applyFont="1" applyFill="1" applyBorder="1" applyAlignment="1" applyProtection="1">
      <alignment horizontal="left" vertical="top"/>
    </xf>
    <xf numFmtId="0" fontId="3" fillId="8" borderId="18" xfId="0" applyFont="1" applyFill="1" applyBorder="1" applyAlignment="1" applyProtection="1">
      <alignment horizontal="left" vertical="top"/>
    </xf>
    <xf numFmtId="0" fontId="3" fillId="8" borderId="64" xfId="0" applyFont="1" applyFill="1" applyBorder="1" applyAlignment="1" applyProtection="1">
      <alignment horizontal="left" vertical="top"/>
    </xf>
    <xf numFmtId="0" fontId="3" fillId="8" borderId="65" xfId="0" applyFont="1" applyFill="1" applyBorder="1" applyAlignment="1" applyProtection="1">
      <alignment horizontal="left" vertical="top"/>
    </xf>
    <xf numFmtId="0" fontId="3" fillId="8" borderId="66" xfId="0" applyFont="1" applyFill="1" applyBorder="1" applyAlignment="1" applyProtection="1">
      <alignment horizontal="left" vertical="top"/>
    </xf>
    <xf numFmtId="0" fontId="3" fillId="8" borderId="67" xfId="0" applyFont="1" applyFill="1" applyBorder="1" applyAlignment="1" applyProtection="1">
      <alignment horizontal="left" vertical="top"/>
    </xf>
    <xf numFmtId="0" fontId="3" fillId="8" borderId="68" xfId="0" applyFont="1" applyFill="1" applyBorder="1" applyAlignment="1" applyProtection="1">
      <alignment horizontal="left" vertical="top"/>
    </xf>
    <xf numFmtId="0" fontId="3" fillId="8" borderId="3" xfId="0" applyFont="1" applyFill="1" applyBorder="1" applyAlignment="1" applyProtection="1">
      <alignment horizontal="left" vertical="top"/>
    </xf>
    <xf numFmtId="0" fontId="3" fillId="8" borderId="4" xfId="0" applyFont="1" applyFill="1" applyBorder="1" applyAlignment="1" applyProtection="1">
      <alignment horizontal="left" vertical="top"/>
    </xf>
    <xf numFmtId="0" fontId="3" fillId="8" borderId="6" xfId="0" applyFont="1" applyFill="1" applyBorder="1" applyAlignment="1" applyProtection="1">
      <alignment horizontal="left" vertical="top"/>
    </xf>
    <xf numFmtId="0" fontId="3" fillId="8" borderId="1" xfId="0" applyFont="1" applyFill="1" applyBorder="1" applyAlignment="1" applyProtection="1">
      <alignment horizontal="left" vertical="top" wrapText="1"/>
    </xf>
    <xf numFmtId="0" fontId="3" fillId="8" borderId="0" xfId="0" applyFont="1" applyFill="1" applyBorder="1" applyAlignment="1" applyProtection="1">
      <alignment horizontal="left" vertical="top" wrapText="1"/>
    </xf>
    <xf numFmtId="0" fontId="3" fillId="8" borderId="7" xfId="0" applyFont="1" applyFill="1" applyBorder="1" applyAlignment="1" applyProtection="1">
      <alignment horizontal="left" vertical="top" wrapText="1"/>
    </xf>
    <xf numFmtId="0" fontId="3" fillId="8" borderId="69" xfId="0" applyFont="1" applyFill="1" applyBorder="1" applyAlignment="1" applyProtection="1">
      <alignment horizontal="left" vertical="top" wrapText="1"/>
    </xf>
    <xf numFmtId="0" fontId="3" fillId="8" borderId="70"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cellXfs>
  <cellStyles count="9">
    <cellStyle name="Hyperlink" xfId="8" builtinId="8"/>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4314931E-5FDB-41DF-B35E-F65169B86A75}"/>
  </cellStyles>
  <dxfs count="13">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1588</xdr:colOff>
      <xdr:row>0</xdr:row>
      <xdr:rowOff>197644</xdr:rowOff>
    </xdr:from>
    <xdr:to>
      <xdr:col>3</xdr:col>
      <xdr:colOff>1588</xdr:colOff>
      <xdr:row>7</xdr:row>
      <xdr:rowOff>473</xdr:rowOff>
    </xdr:to>
    <xdr:pic>
      <xdr:nvPicPr>
        <xdr:cNvPr id="3" name="Picture 2" descr="The official logo of the IRS" title="IRS Logo">
          <a:extLst>
            <a:ext uri="{FF2B5EF4-FFF2-40B4-BE49-F238E27FC236}">
              <a16:creationId xmlns:a16="http://schemas.microsoft.com/office/drawing/2014/main" id="{23069998-F5A4-43F0-953C-0024AFF24C96}"/>
            </a:ext>
          </a:extLst>
        </xdr:cNvPr>
        <xdr:cNvPicPr/>
      </xdr:nvPicPr>
      <xdr:blipFill>
        <a:blip xmlns:r="http://schemas.openxmlformats.org/officeDocument/2006/relationships" r:embed="rId1"/>
        <a:srcRect/>
        <a:stretch>
          <a:fillRect/>
        </a:stretch>
      </xdr:blipFill>
      <xdr:spPr bwMode="auto">
        <a:xfrm>
          <a:off x="7060406" y="83344"/>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ibm.com/support/fixcentral/aix/quickorder?function=fixId&amp;fixids=7200-01-06-1914" TargetMode="External"/><Relationship Id="rId3" Type="http://schemas.openxmlformats.org/officeDocument/2006/relationships/hyperlink" Target="http://www.ibm.com/support/fixcentral/aix/quickorder?function=fixId&amp;fixids=7300-00-04-2320" TargetMode="External"/><Relationship Id="rId7" Type="http://schemas.openxmlformats.org/officeDocument/2006/relationships/hyperlink" Target="http://www.ibm.com/support/fixcentral/aix/quickorder?function=fixId&amp;fixids=7200-02-06-2016" TargetMode="External"/><Relationship Id="rId2" Type="http://schemas.openxmlformats.org/officeDocument/2006/relationships/hyperlink" Target="http://www.ibm.com/support/fixcentral/aix/quickorder?function=fixId&amp;fixids=7300-01-04-2420" TargetMode="External"/><Relationship Id="rId1" Type="http://schemas.openxmlformats.org/officeDocument/2006/relationships/hyperlink" Target="http://www.ibm.com/support/fixcentral/aix/quickorder?function=fixId&amp;fixids=7300-02-03-2446" TargetMode="External"/><Relationship Id="rId6" Type="http://schemas.openxmlformats.org/officeDocument/2006/relationships/hyperlink" Target="http://www.ibm.com/support/fixcentral/aix/quickorder?function=fixId&amp;fixids=7200-03-07-2114" TargetMode="External"/><Relationship Id="rId11" Type="http://schemas.openxmlformats.org/officeDocument/2006/relationships/printerSettings" Target="../printerSettings/printerSettings4.bin"/><Relationship Id="rId5" Type="http://schemas.openxmlformats.org/officeDocument/2006/relationships/hyperlink" Target="http://www.ibm.com/support/fixcentral/aix/quickorder?function=fixId&amp;fixids=7200-04-06-2220" TargetMode="External"/><Relationship Id="rId10" Type="http://schemas.openxmlformats.org/officeDocument/2006/relationships/hyperlink" Target="http://www.ibm.com/support/fixcentral/aix/quickorder?function=fixId&amp;fixids=7100-05-12-2320" TargetMode="External"/><Relationship Id="rId4" Type="http://schemas.openxmlformats.org/officeDocument/2006/relationships/hyperlink" Target="http://www.ibm.com/support/fixcentral/aix/quickorder?function=fixId&amp;fixids=7200-05-09-2446" TargetMode="External"/><Relationship Id="rId9" Type="http://schemas.openxmlformats.org/officeDocument/2006/relationships/hyperlink" Target="http://www.ibm.com/support/fixcentral/aix/quickorder?function=fixId&amp;fixids=7200-00-06-1806"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454"/>
  <sheetViews>
    <sheetView topLeftCell="A5" zoomScale="80" zoomScaleNormal="80" workbookViewId="0">
      <selection activeCell="D44" sqref="D44"/>
    </sheetView>
  </sheetViews>
  <sheetFormatPr defaultColWidth="9.1796875" defaultRowHeight="14.5" x14ac:dyDescent="0.35"/>
  <cols>
    <col min="1" max="1" width="9.1796875" style="1"/>
    <col min="2" max="2" width="10.453125" style="1" customWidth="1"/>
    <col min="3" max="3" width="108.1796875" style="1" customWidth="1"/>
    <col min="4" max="70" width="9.1796875" style="31"/>
    <col min="71" max="16384" width="9.1796875" style="1"/>
  </cols>
  <sheetData>
    <row r="1" spans="1:3" ht="15.5" x14ac:dyDescent="0.35">
      <c r="A1" s="103" t="s">
        <v>0</v>
      </c>
      <c r="B1" s="104"/>
      <c r="C1" s="105"/>
    </row>
    <row r="2" spans="1:3" ht="15.5" x14ac:dyDescent="0.35">
      <c r="A2" s="2" t="s">
        <v>1</v>
      </c>
      <c r="B2" s="3"/>
      <c r="C2" s="4"/>
    </row>
    <row r="3" spans="1:3" x14ac:dyDescent="0.35">
      <c r="A3" s="5"/>
      <c r="B3" s="6"/>
      <c r="C3" s="7"/>
    </row>
    <row r="4" spans="1:3" x14ac:dyDescent="0.35">
      <c r="A4" s="5" t="s">
        <v>2</v>
      </c>
      <c r="B4" s="6"/>
      <c r="C4" s="7"/>
    </row>
    <row r="5" spans="1:3" x14ac:dyDescent="0.35">
      <c r="A5" s="5" t="s">
        <v>3</v>
      </c>
      <c r="B5" s="6"/>
      <c r="C5" s="7"/>
    </row>
    <row r="6" spans="1:3" x14ac:dyDescent="0.35">
      <c r="A6" s="5" t="s">
        <v>4</v>
      </c>
      <c r="B6" s="6"/>
      <c r="C6" s="7"/>
    </row>
    <row r="7" spans="1:3" x14ac:dyDescent="0.35">
      <c r="A7" s="8"/>
      <c r="B7" s="9"/>
      <c r="C7" s="10"/>
    </row>
    <row r="8" spans="1:3" ht="18" customHeight="1" x14ac:dyDescent="0.35">
      <c r="A8" s="106" t="s">
        <v>5</v>
      </c>
      <c r="B8" s="107"/>
      <c r="C8" s="108"/>
    </row>
    <row r="9" spans="1:3" ht="12.75" customHeight="1" x14ac:dyDescent="0.35">
      <c r="A9" s="295" t="s">
        <v>3732</v>
      </c>
      <c r="B9" s="296"/>
      <c r="C9" s="297"/>
    </row>
    <row r="10" spans="1:3" x14ac:dyDescent="0.35">
      <c r="A10" s="295"/>
      <c r="B10" s="296"/>
      <c r="C10" s="297"/>
    </row>
    <row r="11" spans="1:3" x14ac:dyDescent="0.35">
      <c r="A11" s="295"/>
      <c r="B11" s="296"/>
      <c r="C11" s="297"/>
    </row>
    <row r="12" spans="1:3" x14ac:dyDescent="0.35">
      <c r="A12" s="295"/>
      <c r="B12" s="296"/>
      <c r="C12" s="297"/>
    </row>
    <row r="13" spans="1:3" x14ac:dyDescent="0.35">
      <c r="A13" s="295"/>
      <c r="B13" s="296"/>
      <c r="C13" s="297"/>
    </row>
    <row r="14" spans="1:3" ht="4.5" customHeight="1" x14ac:dyDescent="0.35">
      <c r="A14" s="298"/>
      <c r="B14" s="299"/>
      <c r="C14" s="300"/>
    </row>
    <row r="15" spans="1:3" s="31" customFormat="1" x14ac:dyDescent="0.35">
      <c r="C15" s="78"/>
    </row>
    <row r="16" spans="1:3" x14ac:dyDescent="0.35">
      <c r="A16" s="109" t="s">
        <v>6</v>
      </c>
      <c r="B16" s="110"/>
      <c r="C16" s="111"/>
    </row>
    <row r="17" spans="1:3" x14ac:dyDescent="0.35">
      <c r="A17" s="112" t="s">
        <v>7</v>
      </c>
      <c r="B17" s="113"/>
      <c r="C17" s="114"/>
    </row>
    <row r="18" spans="1:3" x14ac:dyDescent="0.35">
      <c r="A18" s="112" t="s">
        <v>8</v>
      </c>
      <c r="B18" s="113"/>
      <c r="C18" s="114"/>
    </row>
    <row r="19" spans="1:3" x14ac:dyDescent="0.35">
      <c r="A19" s="112" t="s">
        <v>9</v>
      </c>
      <c r="B19" s="113"/>
      <c r="C19" s="114"/>
    </row>
    <row r="20" spans="1:3" x14ac:dyDescent="0.35">
      <c r="A20" s="112" t="s">
        <v>10</v>
      </c>
      <c r="B20" s="113"/>
      <c r="C20" s="115"/>
    </row>
    <row r="21" spans="1:3" x14ac:dyDescent="0.35">
      <c r="A21" s="112" t="s">
        <v>11</v>
      </c>
      <c r="B21" s="113"/>
      <c r="C21" s="116"/>
    </row>
    <row r="22" spans="1:3" x14ac:dyDescent="0.35">
      <c r="A22" s="112" t="s">
        <v>12</v>
      </c>
      <c r="B22" s="113"/>
      <c r="C22" s="114"/>
    </row>
    <row r="23" spans="1:3" x14ac:dyDescent="0.35">
      <c r="A23" s="112" t="s">
        <v>13</v>
      </c>
      <c r="B23" s="113"/>
      <c r="C23" s="114"/>
    </row>
    <row r="24" spans="1:3" x14ac:dyDescent="0.35">
      <c r="A24" s="112" t="s">
        <v>14</v>
      </c>
      <c r="B24" s="113"/>
      <c r="C24" s="114"/>
    </row>
    <row r="25" spans="1:3" x14ac:dyDescent="0.35">
      <c r="A25" s="112" t="s">
        <v>15</v>
      </c>
      <c r="B25" s="113"/>
      <c r="C25" s="114"/>
    </row>
    <row r="26" spans="1:3" x14ac:dyDescent="0.35">
      <c r="A26" s="117" t="s">
        <v>16</v>
      </c>
      <c r="B26" s="113"/>
      <c r="C26" s="114"/>
    </row>
    <row r="27" spans="1:3" x14ac:dyDescent="0.35">
      <c r="A27" s="117" t="s">
        <v>17</v>
      </c>
      <c r="B27" s="113"/>
      <c r="C27" s="114"/>
    </row>
    <row r="28" spans="1:3" s="31" customFormat="1" x14ac:dyDescent="0.35">
      <c r="C28" s="78"/>
    </row>
    <row r="29" spans="1:3" x14ac:dyDescent="0.35">
      <c r="A29" s="109" t="s">
        <v>18</v>
      </c>
      <c r="B29" s="110"/>
      <c r="C29" s="111"/>
    </row>
    <row r="30" spans="1:3" x14ac:dyDescent="0.35">
      <c r="A30" s="118"/>
      <c r="B30" s="119"/>
      <c r="C30" s="120"/>
    </row>
    <row r="31" spans="1:3" x14ac:dyDescent="0.35">
      <c r="A31" s="112" t="s">
        <v>19</v>
      </c>
      <c r="B31" s="121"/>
      <c r="C31" s="122"/>
    </row>
    <row r="32" spans="1:3" x14ac:dyDescent="0.35">
      <c r="A32" s="112" t="s">
        <v>20</v>
      </c>
      <c r="B32" s="121"/>
      <c r="C32" s="122"/>
    </row>
    <row r="33" spans="1:3" ht="12.75" customHeight="1" x14ac:dyDescent="0.35">
      <c r="A33" s="112" t="s">
        <v>21</v>
      </c>
      <c r="B33" s="121"/>
      <c r="C33" s="122"/>
    </row>
    <row r="34" spans="1:3" ht="12.75" customHeight="1" x14ac:dyDescent="0.35">
      <c r="A34" s="112" t="s">
        <v>22</v>
      </c>
      <c r="B34" s="123"/>
      <c r="C34" s="124"/>
    </row>
    <row r="35" spans="1:3" x14ac:dyDescent="0.35">
      <c r="A35" s="112" t="s">
        <v>23</v>
      </c>
      <c r="B35" s="121"/>
      <c r="C35" s="122"/>
    </row>
    <row r="36" spans="1:3" x14ac:dyDescent="0.35">
      <c r="A36" s="118"/>
      <c r="B36" s="119"/>
      <c r="C36" s="120"/>
    </row>
    <row r="37" spans="1:3" x14ac:dyDescent="0.35">
      <c r="A37" s="112" t="s">
        <v>19</v>
      </c>
      <c r="B37" s="121"/>
      <c r="C37" s="122"/>
    </row>
    <row r="38" spans="1:3" x14ac:dyDescent="0.35">
      <c r="A38" s="112" t="s">
        <v>20</v>
      </c>
      <c r="B38" s="121"/>
      <c r="C38" s="122"/>
    </row>
    <row r="39" spans="1:3" x14ac:dyDescent="0.35">
      <c r="A39" s="112" t="s">
        <v>21</v>
      </c>
      <c r="B39" s="121"/>
      <c r="C39" s="122"/>
    </row>
    <row r="40" spans="1:3" x14ac:dyDescent="0.35">
      <c r="A40" s="112" t="s">
        <v>22</v>
      </c>
      <c r="B40" s="123"/>
      <c r="C40" s="124"/>
    </row>
    <row r="41" spans="1:3" x14ac:dyDescent="0.35">
      <c r="A41" s="112" t="s">
        <v>23</v>
      </c>
      <c r="B41" s="121"/>
      <c r="C41" s="122"/>
    </row>
    <row r="42" spans="1:3" s="31" customFormat="1" x14ac:dyDescent="0.35"/>
    <row r="43" spans="1:3" s="31" customFormat="1" x14ac:dyDescent="0.35">
      <c r="A43" s="79" t="s">
        <v>24</v>
      </c>
    </row>
    <row r="44" spans="1:3" s="31" customFormat="1" x14ac:dyDescent="0.35">
      <c r="A44" s="79" t="s">
        <v>25</v>
      </c>
    </row>
    <row r="45" spans="1:3" s="31" customFormat="1" x14ac:dyDescent="0.35">
      <c r="A45" s="79" t="s">
        <v>26</v>
      </c>
    </row>
    <row r="46" spans="1:3" s="31" customFormat="1" x14ac:dyDescent="0.35"/>
    <row r="47" spans="1:3" s="31" customFormat="1" ht="12.75" hidden="1" customHeight="1" x14ac:dyDescent="0.35">
      <c r="A47" s="84" t="s">
        <v>27</v>
      </c>
    </row>
    <row r="48" spans="1:3" s="31" customFormat="1" ht="12.75" hidden="1" customHeight="1" x14ac:dyDescent="0.35">
      <c r="A48" s="84" t="s">
        <v>28</v>
      </c>
    </row>
    <row r="49" spans="1:1" s="31" customFormat="1" ht="12.75" hidden="1" customHeight="1" x14ac:dyDescent="0.35">
      <c r="A49" s="84" t="s">
        <v>29</v>
      </c>
    </row>
    <row r="50" spans="1:1" s="31" customFormat="1" x14ac:dyDescent="0.35"/>
    <row r="51" spans="1:1" s="31" customFormat="1" x14ac:dyDescent="0.35"/>
    <row r="52" spans="1:1" s="31" customFormat="1" x14ac:dyDescent="0.35"/>
    <row r="53" spans="1:1" s="31" customFormat="1" x14ac:dyDescent="0.35"/>
    <row r="54" spans="1:1" s="31" customFormat="1" x14ac:dyDescent="0.35"/>
    <row r="55" spans="1:1" s="31" customFormat="1" x14ac:dyDescent="0.35"/>
    <row r="56" spans="1:1" s="31" customFormat="1" x14ac:dyDescent="0.35"/>
    <row r="57" spans="1:1" s="31" customFormat="1" x14ac:dyDescent="0.35"/>
    <row r="58" spans="1:1" s="31" customFormat="1" x14ac:dyDescent="0.35"/>
    <row r="59" spans="1:1" s="31" customFormat="1" x14ac:dyDescent="0.35"/>
    <row r="60" spans="1:1" s="31" customFormat="1" x14ac:dyDescent="0.35"/>
    <row r="61" spans="1:1" s="31" customFormat="1" x14ac:dyDescent="0.35"/>
    <row r="62" spans="1:1" s="31" customFormat="1" x14ac:dyDescent="0.35"/>
    <row r="63" spans="1:1" s="31" customFormat="1" x14ac:dyDescent="0.35"/>
    <row r="64" spans="1:1" s="31" customFormat="1" x14ac:dyDescent="0.35"/>
    <row r="65" s="31" customFormat="1" x14ac:dyDescent="0.35"/>
    <row r="66" s="31" customFormat="1" x14ac:dyDescent="0.35"/>
    <row r="67" s="31" customFormat="1" x14ac:dyDescent="0.35"/>
    <row r="68" s="31" customFormat="1" x14ac:dyDescent="0.35"/>
    <row r="69" s="31" customFormat="1" x14ac:dyDescent="0.35"/>
    <row r="70" s="31" customFormat="1" x14ac:dyDescent="0.35"/>
    <row r="71" s="31" customFormat="1" x14ac:dyDescent="0.35"/>
    <row r="72" s="31" customFormat="1" x14ac:dyDescent="0.35"/>
    <row r="73" s="31" customFormat="1" x14ac:dyDescent="0.35"/>
    <row r="74" s="31" customFormat="1" x14ac:dyDescent="0.35"/>
    <row r="75" s="31" customFormat="1" x14ac:dyDescent="0.35"/>
    <row r="76" s="31" customFormat="1" x14ac:dyDescent="0.35"/>
    <row r="77" s="31" customFormat="1" x14ac:dyDescent="0.35"/>
    <row r="78" s="31" customFormat="1" x14ac:dyDescent="0.35"/>
    <row r="79" s="31" customFormat="1" x14ac:dyDescent="0.35"/>
    <row r="80" s="31" customFormat="1" x14ac:dyDescent="0.35"/>
    <row r="81" s="31" customFormat="1" x14ac:dyDescent="0.35"/>
    <row r="82" s="31" customFormat="1" x14ac:dyDescent="0.35"/>
    <row r="83" s="31" customFormat="1" x14ac:dyDescent="0.35"/>
    <row r="84" s="31" customFormat="1" x14ac:dyDescent="0.35"/>
    <row r="85" s="31" customFormat="1" x14ac:dyDescent="0.35"/>
    <row r="86" s="31" customFormat="1" x14ac:dyDescent="0.35"/>
    <row r="87" s="31" customFormat="1" x14ac:dyDescent="0.35"/>
    <row r="88" s="31" customFormat="1" x14ac:dyDescent="0.35"/>
    <row r="89" s="31" customFormat="1" x14ac:dyDescent="0.35"/>
    <row r="90" s="31" customFormat="1" x14ac:dyDescent="0.35"/>
    <row r="91" s="31" customFormat="1" x14ac:dyDescent="0.35"/>
    <row r="92" s="31" customFormat="1" x14ac:dyDescent="0.35"/>
    <row r="93" s="31" customFormat="1" x14ac:dyDescent="0.35"/>
    <row r="94" s="31" customFormat="1" x14ac:dyDescent="0.35"/>
    <row r="95" s="31" customFormat="1" x14ac:dyDescent="0.35"/>
    <row r="96" s="31" customFormat="1" x14ac:dyDescent="0.35"/>
    <row r="97" s="31" customFormat="1" x14ac:dyDescent="0.35"/>
    <row r="98" s="31" customFormat="1" x14ac:dyDescent="0.35"/>
    <row r="99" s="31" customFormat="1" x14ac:dyDescent="0.35"/>
    <row r="100" s="31" customFormat="1" x14ac:dyDescent="0.35"/>
    <row r="101" s="31" customFormat="1" x14ac:dyDescent="0.35"/>
    <row r="102" s="31" customFormat="1" x14ac:dyDescent="0.35"/>
    <row r="103" s="31" customFormat="1" x14ac:dyDescent="0.35"/>
    <row r="104" s="31" customFormat="1" x14ac:dyDescent="0.35"/>
    <row r="105" s="31" customFormat="1" x14ac:dyDescent="0.35"/>
    <row r="106" s="31" customFormat="1" x14ac:dyDescent="0.35"/>
    <row r="107" s="31" customFormat="1" x14ac:dyDescent="0.35"/>
    <row r="108" s="31" customFormat="1" x14ac:dyDescent="0.35"/>
    <row r="109" s="31" customFormat="1" x14ac:dyDescent="0.35"/>
    <row r="110" s="31" customFormat="1" x14ac:dyDescent="0.35"/>
    <row r="111" s="31" customFormat="1" x14ac:dyDescent="0.35"/>
    <row r="112" s="31" customFormat="1" x14ac:dyDescent="0.35"/>
    <row r="113" s="31" customFormat="1" x14ac:dyDescent="0.35"/>
    <row r="114" s="31" customFormat="1" x14ac:dyDescent="0.35"/>
    <row r="115" s="31" customFormat="1" x14ac:dyDescent="0.35"/>
    <row r="116" s="31" customFormat="1" x14ac:dyDescent="0.35"/>
    <row r="117" s="31" customFormat="1" x14ac:dyDescent="0.35"/>
    <row r="118" s="31" customFormat="1" x14ac:dyDescent="0.35"/>
    <row r="119" s="31" customFormat="1" x14ac:dyDescent="0.35"/>
    <row r="120" s="31" customFormat="1" x14ac:dyDescent="0.35"/>
    <row r="121" s="31" customFormat="1" x14ac:dyDescent="0.35"/>
    <row r="122" s="31" customFormat="1" x14ac:dyDescent="0.35"/>
    <row r="123" s="31" customFormat="1" x14ac:dyDescent="0.35"/>
    <row r="124" s="31" customFormat="1" x14ac:dyDescent="0.35"/>
    <row r="125" s="31" customFormat="1" x14ac:dyDescent="0.35"/>
    <row r="126" s="31" customFormat="1" x14ac:dyDescent="0.35"/>
    <row r="127" s="31" customFormat="1" x14ac:dyDescent="0.35"/>
    <row r="128" s="31" customFormat="1" x14ac:dyDescent="0.35"/>
    <row r="129" s="31" customFormat="1" x14ac:dyDescent="0.35"/>
    <row r="130" s="31" customFormat="1" x14ac:dyDescent="0.35"/>
    <row r="131" s="31" customFormat="1" x14ac:dyDescent="0.35"/>
    <row r="132" s="31" customFormat="1" x14ac:dyDescent="0.35"/>
    <row r="133" s="31" customFormat="1" x14ac:dyDescent="0.35"/>
    <row r="134" s="31" customFormat="1" x14ac:dyDescent="0.35"/>
    <row r="135" s="31" customFormat="1" x14ac:dyDescent="0.35"/>
    <row r="136" s="31" customFormat="1" x14ac:dyDescent="0.35"/>
    <row r="137" s="31" customFormat="1" x14ac:dyDescent="0.35"/>
    <row r="138" s="31" customFormat="1" x14ac:dyDescent="0.35"/>
    <row r="139" s="31" customFormat="1" x14ac:dyDescent="0.35"/>
    <row r="140" s="31" customFormat="1" x14ac:dyDescent="0.35"/>
    <row r="141" s="31" customFormat="1" x14ac:dyDescent="0.35"/>
    <row r="142" s="31" customFormat="1" x14ac:dyDescent="0.35"/>
    <row r="143" s="31" customFormat="1" x14ac:dyDescent="0.35"/>
    <row r="144" s="31" customFormat="1" x14ac:dyDescent="0.35"/>
    <row r="145" s="31" customFormat="1" x14ac:dyDescent="0.35"/>
    <row r="146" s="31" customFormat="1" x14ac:dyDescent="0.35"/>
    <row r="147" s="31" customFormat="1" x14ac:dyDescent="0.35"/>
    <row r="148" s="31" customFormat="1" x14ac:dyDescent="0.35"/>
    <row r="149" s="31" customFormat="1" x14ac:dyDescent="0.35"/>
    <row r="150" s="31" customFormat="1" x14ac:dyDescent="0.35"/>
    <row r="151" s="31" customFormat="1" x14ac:dyDescent="0.35"/>
    <row r="152" s="31" customFormat="1" x14ac:dyDescent="0.35"/>
    <row r="153" s="31" customFormat="1" x14ac:dyDescent="0.35"/>
    <row r="154" s="31" customFormat="1" x14ac:dyDescent="0.35"/>
    <row r="155" s="31" customFormat="1" x14ac:dyDescent="0.35"/>
    <row r="156" s="31" customFormat="1" x14ac:dyDescent="0.35"/>
    <row r="157" s="31" customFormat="1" x14ac:dyDescent="0.35"/>
    <row r="158" s="31" customFormat="1" x14ac:dyDescent="0.35"/>
    <row r="159" s="31" customFormat="1" x14ac:dyDescent="0.35"/>
    <row r="160" s="31" customFormat="1" x14ac:dyDescent="0.35"/>
    <row r="161" s="31" customFormat="1" x14ac:dyDescent="0.35"/>
    <row r="162" s="31" customFormat="1" x14ac:dyDescent="0.35"/>
    <row r="163" s="31" customFormat="1" x14ac:dyDescent="0.35"/>
    <row r="164" s="31" customFormat="1" x14ac:dyDescent="0.35"/>
    <row r="165" s="31" customFormat="1" x14ac:dyDescent="0.35"/>
    <row r="166" s="31" customFormat="1" x14ac:dyDescent="0.35"/>
    <row r="167" s="31" customFormat="1" x14ac:dyDescent="0.35"/>
    <row r="168" s="31" customFormat="1" x14ac:dyDescent="0.35"/>
    <row r="169" s="31" customFormat="1" x14ac:dyDescent="0.35"/>
    <row r="170" s="31" customFormat="1" x14ac:dyDescent="0.35"/>
    <row r="171" s="31" customFormat="1" x14ac:dyDescent="0.35"/>
    <row r="172" s="31" customFormat="1" x14ac:dyDescent="0.35"/>
    <row r="173" s="31" customFormat="1" x14ac:dyDescent="0.35"/>
    <row r="174" s="31" customFormat="1" x14ac:dyDescent="0.35"/>
    <row r="175" s="31" customFormat="1" x14ac:dyDescent="0.35"/>
    <row r="176" s="31" customFormat="1" x14ac:dyDescent="0.35"/>
    <row r="177" s="31" customFormat="1" x14ac:dyDescent="0.35"/>
    <row r="178" s="31" customFormat="1" x14ac:dyDescent="0.35"/>
    <row r="179" s="31" customFormat="1" x14ac:dyDescent="0.35"/>
    <row r="180" s="31" customFormat="1" x14ac:dyDescent="0.35"/>
    <row r="181" s="31" customFormat="1" x14ac:dyDescent="0.35"/>
    <row r="182" s="31" customFormat="1" x14ac:dyDescent="0.35"/>
    <row r="183" s="31" customFormat="1" x14ac:dyDescent="0.35"/>
    <row r="184" s="31" customFormat="1" x14ac:dyDescent="0.35"/>
    <row r="185" s="31" customFormat="1" x14ac:dyDescent="0.35"/>
    <row r="186" s="31" customFormat="1" x14ac:dyDescent="0.35"/>
    <row r="187" s="31" customFormat="1" x14ac:dyDescent="0.35"/>
    <row r="188" s="31" customFormat="1" x14ac:dyDescent="0.35"/>
    <row r="189" s="31" customFormat="1" x14ac:dyDescent="0.35"/>
    <row r="190" s="31" customFormat="1" x14ac:dyDescent="0.35"/>
    <row r="191" s="31" customFormat="1" x14ac:dyDescent="0.35"/>
    <row r="192" s="31" customFormat="1" x14ac:dyDescent="0.35"/>
    <row r="193" s="31" customFormat="1" x14ac:dyDescent="0.35"/>
    <row r="194" s="31" customFormat="1" x14ac:dyDescent="0.35"/>
    <row r="195" s="31" customFormat="1" x14ac:dyDescent="0.35"/>
    <row r="196" s="31" customFormat="1" x14ac:dyDescent="0.35"/>
    <row r="197" s="31" customFormat="1" x14ac:dyDescent="0.35"/>
    <row r="198" s="31" customFormat="1" x14ac:dyDescent="0.35"/>
    <row r="199" s="31" customFormat="1" x14ac:dyDescent="0.35"/>
    <row r="200" s="31" customFormat="1" x14ac:dyDescent="0.35"/>
    <row r="201" s="31" customFormat="1" x14ac:dyDescent="0.35"/>
    <row r="202" s="31" customFormat="1" x14ac:dyDescent="0.35"/>
    <row r="203" s="31" customFormat="1" x14ac:dyDescent="0.35"/>
    <row r="204" s="31" customFormat="1" x14ac:dyDescent="0.35"/>
    <row r="205" s="31" customFormat="1" x14ac:dyDescent="0.35"/>
    <row r="206" s="31" customFormat="1" x14ac:dyDescent="0.35"/>
    <row r="207" s="31" customFormat="1" x14ac:dyDescent="0.35"/>
    <row r="208" s="31" customFormat="1" x14ac:dyDescent="0.35"/>
    <row r="209" s="31" customFormat="1" x14ac:dyDescent="0.35"/>
    <row r="210" s="31" customFormat="1" x14ac:dyDescent="0.35"/>
    <row r="211" s="31" customFormat="1" x14ac:dyDescent="0.35"/>
    <row r="212" s="31" customFormat="1" x14ac:dyDescent="0.35"/>
    <row r="213" s="31" customFormat="1" x14ac:dyDescent="0.35"/>
    <row r="214" s="31" customFormat="1" x14ac:dyDescent="0.35"/>
    <row r="215" s="31" customFormat="1" x14ac:dyDescent="0.35"/>
    <row r="216" s="31" customFormat="1" x14ac:dyDescent="0.35"/>
    <row r="217" s="31" customFormat="1" x14ac:dyDescent="0.35"/>
    <row r="218" s="31" customFormat="1" x14ac:dyDescent="0.35"/>
    <row r="219" s="31" customFormat="1" x14ac:dyDescent="0.35"/>
    <row r="220" s="31" customFormat="1" x14ac:dyDescent="0.35"/>
    <row r="221" s="31" customFormat="1" x14ac:dyDescent="0.35"/>
    <row r="222" s="31" customFormat="1" x14ac:dyDescent="0.35"/>
    <row r="223" s="31" customFormat="1" x14ac:dyDescent="0.35"/>
    <row r="224" s="31" customFormat="1" x14ac:dyDescent="0.35"/>
    <row r="225" s="31" customFormat="1" x14ac:dyDescent="0.35"/>
    <row r="226" s="31" customFormat="1" x14ac:dyDescent="0.35"/>
    <row r="227" s="31" customFormat="1" x14ac:dyDescent="0.35"/>
    <row r="228" s="31" customFormat="1" x14ac:dyDescent="0.35"/>
    <row r="229" s="31" customFormat="1" x14ac:dyDescent="0.35"/>
    <row r="230" s="31" customFormat="1" x14ac:dyDescent="0.35"/>
    <row r="231" s="31" customFormat="1" x14ac:dyDescent="0.35"/>
    <row r="232" s="31" customFormat="1" x14ac:dyDescent="0.35"/>
    <row r="233" s="31" customFormat="1" x14ac:dyDescent="0.35"/>
    <row r="234" s="31" customFormat="1" x14ac:dyDescent="0.35"/>
    <row r="235" s="31" customFormat="1" x14ac:dyDescent="0.35"/>
    <row r="236" s="31" customFormat="1" x14ac:dyDescent="0.35"/>
    <row r="237" s="31" customFormat="1" x14ac:dyDescent="0.35"/>
    <row r="238" s="31" customFormat="1" x14ac:dyDescent="0.35"/>
    <row r="239" s="31" customFormat="1" x14ac:dyDescent="0.35"/>
    <row r="240" s="31" customFormat="1" x14ac:dyDescent="0.35"/>
    <row r="241" s="31" customFormat="1" x14ac:dyDescent="0.35"/>
    <row r="242" s="31" customFormat="1" x14ac:dyDescent="0.35"/>
    <row r="243" s="31" customFormat="1" x14ac:dyDescent="0.35"/>
    <row r="244" s="31" customFormat="1" x14ac:dyDescent="0.35"/>
    <row r="245" s="31" customFormat="1" x14ac:dyDescent="0.35"/>
    <row r="246" s="31" customFormat="1" x14ac:dyDescent="0.35"/>
    <row r="247" s="31" customFormat="1" x14ac:dyDescent="0.35"/>
    <row r="248" s="31" customFormat="1" x14ac:dyDescent="0.35"/>
    <row r="249" s="31" customFormat="1" x14ac:dyDescent="0.35"/>
    <row r="250" s="31" customFormat="1" x14ac:dyDescent="0.35"/>
    <row r="251" s="31" customFormat="1" x14ac:dyDescent="0.35"/>
    <row r="252" s="31" customFormat="1" x14ac:dyDescent="0.35"/>
    <row r="253" s="31" customFormat="1" x14ac:dyDescent="0.35"/>
    <row r="254" s="31" customFormat="1" x14ac:dyDescent="0.35"/>
    <row r="255" s="31" customFormat="1" x14ac:dyDescent="0.35"/>
    <row r="256" s="31" customFormat="1" x14ac:dyDescent="0.35"/>
    <row r="257" s="31" customFormat="1" x14ac:dyDescent="0.35"/>
    <row r="258" s="31" customFormat="1" x14ac:dyDescent="0.35"/>
    <row r="259" s="31" customFormat="1" x14ac:dyDescent="0.35"/>
    <row r="260" s="31" customFormat="1" x14ac:dyDescent="0.35"/>
    <row r="261" s="31" customFormat="1" x14ac:dyDescent="0.35"/>
    <row r="262" s="31" customFormat="1" x14ac:dyDescent="0.35"/>
    <row r="263" s="31" customFormat="1" x14ac:dyDescent="0.35"/>
    <row r="264" s="31" customFormat="1" x14ac:dyDescent="0.35"/>
    <row r="265" s="31" customFormat="1" x14ac:dyDescent="0.35"/>
    <row r="266" s="31" customFormat="1" x14ac:dyDescent="0.35"/>
    <row r="267" s="31" customFormat="1" x14ac:dyDescent="0.35"/>
    <row r="268" s="31" customFormat="1" x14ac:dyDescent="0.35"/>
    <row r="269" s="31" customFormat="1" x14ac:dyDescent="0.35"/>
    <row r="270" s="31" customFormat="1" x14ac:dyDescent="0.35"/>
    <row r="271" s="31" customFormat="1" x14ac:dyDescent="0.35"/>
    <row r="272" s="31" customFormat="1" x14ac:dyDescent="0.35"/>
    <row r="273" s="31" customFormat="1" x14ac:dyDescent="0.35"/>
    <row r="274" s="31" customFormat="1" x14ac:dyDescent="0.35"/>
    <row r="275" s="31" customFormat="1" x14ac:dyDescent="0.35"/>
    <row r="276" s="31" customFormat="1" x14ac:dyDescent="0.35"/>
    <row r="277" s="31" customFormat="1" x14ac:dyDescent="0.35"/>
    <row r="278" s="31" customFormat="1" x14ac:dyDescent="0.35"/>
    <row r="279" s="31" customFormat="1" x14ac:dyDescent="0.35"/>
    <row r="280" s="31" customFormat="1" x14ac:dyDescent="0.35"/>
    <row r="281" s="31" customFormat="1" x14ac:dyDescent="0.35"/>
    <row r="282" s="31" customFormat="1" x14ac:dyDescent="0.35"/>
    <row r="283" s="31" customFormat="1" x14ac:dyDescent="0.35"/>
    <row r="284" s="31" customFormat="1" x14ac:dyDescent="0.35"/>
    <row r="285" s="31" customFormat="1" x14ac:dyDescent="0.35"/>
    <row r="286" s="31" customFormat="1" x14ac:dyDescent="0.35"/>
    <row r="287" s="31" customFormat="1" x14ac:dyDescent="0.35"/>
    <row r="288" s="31" customFormat="1" x14ac:dyDescent="0.35"/>
    <row r="289" s="31" customFormat="1" x14ac:dyDescent="0.35"/>
    <row r="290" s="31" customFormat="1" x14ac:dyDescent="0.35"/>
    <row r="291" s="31" customFormat="1" x14ac:dyDescent="0.35"/>
    <row r="292" s="31" customFormat="1" x14ac:dyDescent="0.35"/>
    <row r="293" s="31" customFormat="1" x14ac:dyDescent="0.35"/>
    <row r="294" s="31" customFormat="1" x14ac:dyDescent="0.35"/>
    <row r="295" s="31" customFormat="1" x14ac:dyDescent="0.35"/>
    <row r="296" s="31" customFormat="1" x14ac:dyDescent="0.35"/>
    <row r="297" s="31" customFormat="1" x14ac:dyDescent="0.35"/>
    <row r="298" s="31" customFormat="1" x14ac:dyDescent="0.35"/>
    <row r="299" s="31" customFormat="1" x14ac:dyDescent="0.35"/>
    <row r="300" s="31" customFormat="1" x14ac:dyDescent="0.35"/>
    <row r="301" s="31" customFormat="1" x14ac:dyDescent="0.35"/>
    <row r="302" s="31" customFormat="1" x14ac:dyDescent="0.35"/>
    <row r="303" s="31" customFormat="1" x14ac:dyDescent="0.35"/>
    <row r="304" s="31" customFormat="1" x14ac:dyDescent="0.35"/>
    <row r="305" s="31" customFormat="1" x14ac:dyDescent="0.35"/>
    <row r="306" s="31" customFormat="1" x14ac:dyDescent="0.35"/>
    <row r="307" s="31" customFormat="1" x14ac:dyDescent="0.35"/>
    <row r="308" s="31" customFormat="1" x14ac:dyDescent="0.35"/>
    <row r="309" s="31" customFormat="1" x14ac:dyDescent="0.35"/>
    <row r="310" s="31" customFormat="1" x14ac:dyDescent="0.35"/>
    <row r="311" s="31" customFormat="1" x14ac:dyDescent="0.35"/>
    <row r="312" s="31" customFormat="1" x14ac:dyDescent="0.35"/>
    <row r="313" s="31" customFormat="1" x14ac:dyDescent="0.35"/>
    <row r="314" s="31" customFormat="1" x14ac:dyDescent="0.35"/>
    <row r="315" s="31" customFormat="1" x14ac:dyDescent="0.35"/>
    <row r="316" s="31" customFormat="1" x14ac:dyDescent="0.35"/>
    <row r="317" s="31" customFormat="1" x14ac:dyDescent="0.35"/>
    <row r="318" s="31" customFormat="1" x14ac:dyDescent="0.35"/>
    <row r="319" s="31" customFormat="1" x14ac:dyDescent="0.35"/>
    <row r="320" s="31" customFormat="1" x14ac:dyDescent="0.35"/>
    <row r="321" s="31" customFormat="1" x14ac:dyDescent="0.35"/>
    <row r="322" s="31" customFormat="1" x14ac:dyDescent="0.35"/>
    <row r="323" s="31" customFormat="1" x14ac:dyDescent="0.35"/>
    <row r="324" s="31" customFormat="1" x14ac:dyDescent="0.35"/>
    <row r="325" s="31" customFormat="1" x14ac:dyDescent="0.35"/>
    <row r="326" s="31" customFormat="1" x14ac:dyDescent="0.35"/>
    <row r="327" s="31" customFormat="1" x14ac:dyDescent="0.35"/>
    <row r="328" s="31" customFormat="1" x14ac:dyDescent="0.35"/>
    <row r="329" s="31" customFormat="1" x14ac:dyDescent="0.35"/>
    <row r="330" s="31" customFormat="1" x14ac:dyDescent="0.35"/>
    <row r="331" s="31" customFormat="1" x14ac:dyDescent="0.35"/>
    <row r="332" s="31" customFormat="1" x14ac:dyDescent="0.35"/>
    <row r="333" s="31" customFormat="1" x14ac:dyDescent="0.35"/>
    <row r="334" s="31" customFormat="1" x14ac:dyDescent="0.35"/>
    <row r="335" s="31" customFormat="1" x14ac:dyDescent="0.35"/>
    <row r="336" s="31" customFormat="1" x14ac:dyDescent="0.35"/>
    <row r="337" s="31" customFormat="1" x14ac:dyDescent="0.35"/>
    <row r="338" s="31" customFormat="1" x14ac:dyDescent="0.35"/>
    <row r="339" s="31" customFormat="1" x14ac:dyDescent="0.35"/>
    <row r="340" s="31" customFormat="1" x14ac:dyDescent="0.35"/>
    <row r="341" s="31" customFormat="1" x14ac:dyDescent="0.35"/>
    <row r="342" s="31" customFormat="1" x14ac:dyDescent="0.35"/>
    <row r="343" s="31" customFormat="1" x14ac:dyDescent="0.35"/>
    <row r="344" s="31" customFormat="1" x14ac:dyDescent="0.35"/>
    <row r="345" s="31" customFormat="1" x14ac:dyDescent="0.35"/>
    <row r="346" s="31" customFormat="1" x14ac:dyDescent="0.35"/>
    <row r="347" s="31" customFormat="1" x14ac:dyDescent="0.35"/>
    <row r="348" s="31" customFormat="1" x14ac:dyDescent="0.35"/>
    <row r="349" s="31" customFormat="1" x14ac:dyDescent="0.35"/>
    <row r="350" s="31" customFormat="1" x14ac:dyDescent="0.35"/>
    <row r="351" s="31" customFormat="1" x14ac:dyDescent="0.35"/>
    <row r="352" s="31" customFormat="1" x14ac:dyDescent="0.35"/>
    <row r="353" s="31" customFormat="1" x14ac:dyDescent="0.35"/>
    <row r="354" s="31" customFormat="1" x14ac:dyDescent="0.35"/>
    <row r="355" s="31" customFormat="1" x14ac:dyDescent="0.35"/>
    <row r="356" s="31" customFormat="1" x14ac:dyDescent="0.35"/>
    <row r="357" s="31" customFormat="1" x14ac:dyDescent="0.35"/>
    <row r="358" s="31" customFormat="1" x14ac:dyDescent="0.35"/>
    <row r="359" s="31" customFormat="1" x14ac:dyDescent="0.35"/>
    <row r="360" s="31" customFormat="1" x14ac:dyDescent="0.35"/>
    <row r="361" s="31" customFormat="1" x14ac:dyDescent="0.35"/>
    <row r="362" s="31" customFormat="1" x14ac:dyDescent="0.35"/>
    <row r="363" s="31" customFormat="1" x14ac:dyDescent="0.35"/>
    <row r="364" s="31" customFormat="1" x14ac:dyDescent="0.35"/>
    <row r="365" s="31" customFormat="1" x14ac:dyDescent="0.35"/>
    <row r="366" s="31" customFormat="1" x14ac:dyDescent="0.35"/>
    <row r="367" s="31" customFormat="1" x14ac:dyDescent="0.35"/>
    <row r="368" s="31" customFormat="1" x14ac:dyDescent="0.35"/>
    <row r="369" s="31" customFormat="1" x14ac:dyDescent="0.35"/>
    <row r="370" s="31" customFormat="1" x14ac:dyDescent="0.35"/>
    <row r="371" s="31" customFormat="1" x14ac:dyDescent="0.35"/>
    <row r="372" s="31" customFormat="1" x14ac:dyDescent="0.35"/>
    <row r="373" s="31" customFormat="1" x14ac:dyDescent="0.35"/>
    <row r="374" s="31" customFormat="1" x14ac:dyDescent="0.35"/>
    <row r="375" s="31" customFormat="1" x14ac:dyDescent="0.35"/>
    <row r="376" s="31" customFormat="1" x14ac:dyDescent="0.35"/>
    <row r="377" s="31" customFormat="1" x14ac:dyDescent="0.35"/>
    <row r="378" s="31" customFormat="1" x14ac:dyDescent="0.35"/>
    <row r="379" s="31" customFormat="1" x14ac:dyDescent="0.35"/>
    <row r="380" s="31" customFormat="1" x14ac:dyDescent="0.35"/>
    <row r="381" s="31" customFormat="1" x14ac:dyDescent="0.35"/>
    <row r="382" s="31" customFormat="1" x14ac:dyDescent="0.35"/>
    <row r="383" s="31" customFormat="1" x14ac:dyDescent="0.35"/>
    <row r="384" s="31" customFormat="1" x14ac:dyDescent="0.35"/>
    <row r="385" s="31" customFormat="1" x14ac:dyDescent="0.35"/>
    <row r="386" s="31" customFormat="1" x14ac:dyDescent="0.35"/>
    <row r="387" s="31" customFormat="1" x14ac:dyDescent="0.35"/>
    <row r="388" s="31" customFormat="1" x14ac:dyDescent="0.35"/>
    <row r="389" s="31" customFormat="1" x14ac:dyDescent="0.35"/>
    <row r="390" s="31" customFormat="1" x14ac:dyDescent="0.35"/>
    <row r="391" s="31" customFormat="1" x14ac:dyDescent="0.35"/>
    <row r="392" s="31" customFormat="1" x14ac:dyDescent="0.35"/>
    <row r="393" s="31" customFormat="1" x14ac:dyDescent="0.35"/>
    <row r="394" s="31" customFormat="1" x14ac:dyDescent="0.35"/>
    <row r="395" s="31" customFormat="1" x14ac:dyDescent="0.35"/>
    <row r="396" s="31" customFormat="1" x14ac:dyDescent="0.35"/>
    <row r="397" s="31" customFormat="1" x14ac:dyDescent="0.35"/>
    <row r="398" s="31" customFormat="1" x14ac:dyDescent="0.35"/>
    <row r="399" s="31" customFormat="1" x14ac:dyDescent="0.35"/>
    <row r="400" s="31" customFormat="1" x14ac:dyDescent="0.35"/>
    <row r="401" s="31" customFormat="1" x14ac:dyDescent="0.35"/>
    <row r="402" s="31" customFormat="1" x14ac:dyDescent="0.35"/>
    <row r="403" s="31" customFormat="1" x14ac:dyDescent="0.35"/>
    <row r="404" s="31" customFormat="1" x14ac:dyDescent="0.35"/>
    <row r="405" s="31" customFormat="1" x14ac:dyDescent="0.35"/>
    <row r="406" s="31" customFormat="1" x14ac:dyDescent="0.35"/>
    <row r="407" s="31" customFormat="1" x14ac:dyDescent="0.35"/>
    <row r="408" s="31" customFormat="1" x14ac:dyDescent="0.35"/>
    <row r="409" s="31" customFormat="1" x14ac:dyDescent="0.35"/>
    <row r="410" s="31" customFormat="1" x14ac:dyDescent="0.35"/>
    <row r="411" s="31" customFormat="1" x14ac:dyDescent="0.35"/>
    <row r="412" s="31" customFormat="1" x14ac:dyDescent="0.35"/>
    <row r="413" s="31" customFormat="1" x14ac:dyDescent="0.35"/>
    <row r="414" s="31" customFormat="1" x14ac:dyDescent="0.35"/>
    <row r="415" s="31" customFormat="1" x14ac:dyDescent="0.35"/>
    <row r="416" s="31" customFormat="1" x14ac:dyDescent="0.35"/>
    <row r="417" s="31" customFormat="1" x14ac:dyDescent="0.35"/>
    <row r="418" s="31" customFormat="1" x14ac:dyDescent="0.35"/>
    <row r="419" s="31" customFormat="1" x14ac:dyDescent="0.35"/>
    <row r="420" s="31" customFormat="1" x14ac:dyDescent="0.35"/>
    <row r="421" s="31" customFormat="1" x14ac:dyDescent="0.35"/>
    <row r="422" s="31" customFormat="1" x14ac:dyDescent="0.35"/>
    <row r="423" s="31" customFormat="1" x14ac:dyDescent="0.35"/>
    <row r="424" s="31" customFormat="1" x14ac:dyDescent="0.35"/>
    <row r="425" s="31" customFormat="1" x14ac:dyDescent="0.35"/>
    <row r="426" s="31" customFormat="1" x14ac:dyDescent="0.35"/>
    <row r="427" s="31" customFormat="1" x14ac:dyDescent="0.35"/>
    <row r="428" s="31" customFormat="1" x14ac:dyDescent="0.35"/>
    <row r="429" s="31" customFormat="1" x14ac:dyDescent="0.35"/>
    <row r="430" s="31" customFormat="1" x14ac:dyDescent="0.35"/>
    <row r="431" s="31" customFormat="1" x14ac:dyDescent="0.35"/>
    <row r="432" s="31" customFormat="1" x14ac:dyDescent="0.35"/>
    <row r="433" s="31" customFormat="1" x14ac:dyDescent="0.35"/>
    <row r="434" s="31" customFormat="1" x14ac:dyDescent="0.35"/>
    <row r="435" s="31" customFormat="1" x14ac:dyDescent="0.35"/>
    <row r="436" s="31" customFormat="1" x14ac:dyDescent="0.35"/>
    <row r="437" s="31" customFormat="1" x14ac:dyDescent="0.35"/>
    <row r="438" s="31" customFormat="1" x14ac:dyDescent="0.35"/>
    <row r="439" s="31" customFormat="1" x14ac:dyDescent="0.35"/>
    <row r="440" s="31" customFormat="1" x14ac:dyDescent="0.35"/>
    <row r="441" s="31" customFormat="1" x14ac:dyDescent="0.35"/>
    <row r="442" s="31" customFormat="1" x14ac:dyDescent="0.35"/>
    <row r="443" s="31" customFormat="1" x14ac:dyDescent="0.35"/>
    <row r="444" s="31" customFormat="1" x14ac:dyDescent="0.35"/>
    <row r="445" s="31" customFormat="1" x14ac:dyDescent="0.35"/>
    <row r="446" s="31" customFormat="1" x14ac:dyDescent="0.35"/>
    <row r="447" s="31" customFormat="1" x14ac:dyDescent="0.35"/>
    <row r="448" s="31" customFormat="1" x14ac:dyDescent="0.35"/>
    <row r="449" s="31" customFormat="1" x14ac:dyDescent="0.35"/>
    <row r="450" s="31" customFormat="1" x14ac:dyDescent="0.35"/>
    <row r="451" s="31" customFormat="1" x14ac:dyDescent="0.35"/>
    <row r="452" s="31" customFormat="1" x14ac:dyDescent="0.35"/>
    <row r="453" s="31" customFormat="1" x14ac:dyDescent="0.35"/>
    <row r="454" s="31" customFormat="1" x14ac:dyDescent="0.35"/>
  </sheetData>
  <mergeCells count="1">
    <mergeCell ref="A9:C14"/>
  </mergeCells>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29"/>
  <sheetViews>
    <sheetView zoomScale="90" zoomScaleNormal="90" workbookViewId="0">
      <selection activeCell="B13" sqref="B13"/>
    </sheetView>
  </sheetViews>
  <sheetFormatPr defaultColWidth="9.1796875" defaultRowHeight="14.5" x14ac:dyDescent="0.35"/>
  <cols>
    <col min="1" max="1" width="22.81640625" style="30" customWidth="1"/>
    <col min="2" max="2" width="11" style="30" customWidth="1"/>
    <col min="3" max="3" width="10.81640625" style="30" bestFit="1" customWidth="1"/>
    <col min="4" max="4" width="12.1796875" style="30" customWidth="1"/>
    <col min="5" max="5" width="11" style="30" customWidth="1"/>
    <col min="6" max="6" width="13" style="30" customWidth="1"/>
    <col min="7" max="7" width="11" style="30" customWidth="1"/>
    <col min="8" max="8" width="8.81640625" style="43" hidden="1" customWidth="1"/>
    <col min="9" max="9" width="6.81640625" style="43" hidden="1" customWidth="1"/>
    <col min="10" max="12" width="9.1796875" style="30"/>
    <col min="13" max="15" width="11.453125" style="30" customWidth="1"/>
    <col min="16" max="16" width="5.453125" style="30" customWidth="1"/>
    <col min="17" max="18" width="9.1796875" style="30"/>
    <col min="19" max="19" width="5.453125" style="30" customWidth="1"/>
    <col min="20" max="20" width="5.81640625" style="30" customWidth="1"/>
    <col min="21" max="21" width="13.453125" style="30" customWidth="1"/>
    <col min="22" max="22" width="11.1796875" style="30" customWidth="1"/>
    <col min="23" max="25" width="9.1796875" style="30"/>
    <col min="26" max="26" width="9.453125" style="30" customWidth="1"/>
    <col min="27" max="27" width="0" style="30" hidden="1" customWidth="1"/>
    <col min="28" max="16384" width="9.1796875" style="30"/>
  </cols>
  <sheetData>
    <row r="1" spans="1:28" x14ac:dyDescent="0.35">
      <c r="A1" s="125" t="s">
        <v>30</v>
      </c>
      <c r="B1" s="125"/>
      <c r="C1" s="125"/>
      <c r="D1" s="125"/>
      <c r="E1" s="125"/>
      <c r="F1" s="125"/>
      <c r="G1" s="125"/>
      <c r="H1" s="125"/>
      <c r="I1" s="125"/>
      <c r="J1" s="125"/>
      <c r="K1" s="125"/>
      <c r="L1" s="125"/>
      <c r="M1" s="125"/>
      <c r="N1" s="125"/>
      <c r="O1" s="125"/>
      <c r="P1" s="126"/>
      <c r="U1" s="31"/>
      <c r="V1" s="31"/>
      <c r="W1" s="31"/>
      <c r="X1" s="31"/>
      <c r="Y1" s="31"/>
      <c r="Z1" s="31"/>
    </row>
    <row r="2" spans="1:28" x14ac:dyDescent="0.35">
      <c r="A2" s="40" t="s">
        <v>31</v>
      </c>
      <c r="B2" s="41"/>
      <c r="C2" s="41"/>
      <c r="D2" s="41"/>
      <c r="E2" s="41"/>
      <c r="F2" s="41"/>
      <c r="G2" s="41"/>
      <c r="H2" s="41"/>
      <c r="I2" s="41"/>
      <c r="J2" s="41"/>
      <c r="K2" s="41"/>
      <c r="L2" s="41"/>
      <c r="M2" s="41"/>
      <c r="N2" s="41"/>
      <c r="O2" s="41"/>
      <c r="P2" s="42"/>
      <c r="U2" s="31"/>
      <c r="V2" s="31"/>
      <c r="W2" s="31"/>
      <c r="X2" s="31"/>
      <c r="Y2" s="31"/>
      <c r="Z2" s="31"/>
      <c r="AA2" s="32" t="s">
        <v>32</v>
      </c>
    </row>
    <row r="3" spans="1:28" ht="12.75" customHeight="1" x14ac:dyDescent="0.35">
      <c r="A3" s="33" t="s">
        <v>33</v>
      </c>
      <c r="B3" s="34"/>
      <c r="C3" s="34"/>
      <c r="D3" s="34"/>
      <c r="E3" s="34"/>
      <c r="F3" s="34"/>
      <c r="G3" s="34"/>
      <c r="H3" s="34"/>
      <c r="I3" s="34"/>
      <c r="J3" s="34"/>
      <c r="K3" s="34"/>
      <c r="L3" s="34"/>
      <c r="M3" s="34"/>
      <c r="N3" s="34"/>
      <c r="O3" s="34"/>
      <c r="P3" s="35"/>
      <c r="U3" s="31"/>
      <c r="V3" s="31"/>
      <c r="W3" s="31"/>
      <c r="X3" s="31"/>
      <c r="Y3" s="31"/>
      <c r="Z3" s="31"/>
      <c r="AA3" s="36" t="e">
        <f>(X3/(V3-Y3))*(SUM($V$3:$V$6)-SUM($Y$3:$Y$6))*Z3</f>
        <v>#DIV/0!</v>
      </c>
    </row>
    <row r="4" spans="1:28" x14ac:dyDescent="0.35">
      <c r="A4" s="33"/>
      <c r="B4" s="34"/>
      <c r="C4" s="34"/>
      <c r="D4" s="34"/>
      <c r="E4" s="34"/>
      <c r="F4" s="34"/>
      <c r="G4" s="34"/>
      <c r="H4" s="34"/>
      <c r="I4" s="34"/>
      <c r="J4" s="34"/>
      <c r="K4" s="34"/>
      <c r="L4" s="34"/>
      <c r="M4" s="34"/>
      <c r="N4" s="34"/>
      <c r="O4" s="34"/>
      <c r="P4" s="35"/>
      <c r="U4" s="31"/>
      <c r="V4" s="31"/>
      <c r="W4" s="31"/>
      <c r="X4" s="31"/>
      <c r="Y4" s="31"/>
      <c r="Z4" s="31"/>
      <c r="AA4" s="36" t="e">
        <f>(X4/(V4-Y4))*(SUM($V$3:$V$6)-SUM($Y$3:$Y$6))*Z4</f>
        <v>#DIV/0!</v>
      </c>
    </row>
    <row r="5" spans="1:28" x14ac:dyDescent="0.35">
      <c r="A5" s="33" t="s">
        <v>34</v>
      </c>
      <c r="B5" s="34"/>
      <c r="C5" s="34"/>
      <c r="D5" s="34"/>
      <c r="E5" s="34"/>
      <c r="F5" s="34"/>
      <c r="G5" s="34"/>
      <c r="H5" s="34"/>
      <c r="I5" s="34"/>
      <c r="J5" s="34"/>
      <c r="K5" s="34"/>
      <c r="L5" s="34"/>
      <c r="M5" s="34"/>
      <c r="N5" s="34"/>
      <c r="O5" s="34"/>
      <c r="P5" s="35"/>
      <c r="U5" s="31"/>
      <c r="V5" s="31"/>
      <c r="W5" s="31"/>
      <c r="X5" s="31"/>
      <c r="Y5" s="31"/>
      <c r="Z5" s="31"/>
      <c r="AA5" s="36" t="e">
        <f>(X5/(V5-Y5))*(SUM($V$3:$V$6)-SUM($Y$3:$Y$6))*Z5</f>
        <v>#DIV/0!</v>
      </c>
    </row>
    <row r="6" spans="1:28" x14ac:dyDescent="0.35">
      <c r="A6" s="33" t="s">
        <v>35</v>
      </c>
      <c r="B6" s="34"/>
      <c r="C6" s="34"/>
      <c r="D6" s="34"/>
      <c r="E6" s="34"/>
      <c r="F6" s="34"/>
      <c r="G6" s="34"/>
      <c r="H6" s="34"/>
      <c r="I6" s="34"/>
      <c r="J6" s="34"/>
      <c r="K6" s="34"/>
      <c r="L6" s="34"/>
      <c r="M6" s="34"/>
      <c r="N6" s="34"/>
      <c r="O6" s="34"/>
      <c r="P6" s="35"/>
      <c r="U6" s="31"/>
      <c r="V6" s="31"/>
      <c r="W6" s="31"/>
      <c r="X6" s="31"/>
      <c r="Y6" s="31"/>
      <c r="Z6" s="31"/>
      <c r="AA6" s="36" t="e">
        <f>(X6/(V6-Y6))*(SUM($V$3:$V$6)-SUM($Y$3:$Y$6))*Z6</f>
        <v>#DIV/0!</v>
      </c>
    </row>
    <row r="7" spans="1:28" x14ac:dyDescent="0.35">
      <c r="A7" s="37"/>
      <c r="B7" s="38"/>
      <c r="C7" s="38"/>
      <c r="D7" s="38"/>
      <c r="E7" s="38"/>
      <c r="F7" s="38"/>
      <c r="G7" s="38"/>
      <c r="H7" s="38"/>
      <c r="I7" s="38"/>
      <c r="J7" s="38"/>
      <c r="K7" s="38"/>
      <c r="L7" s="38"/>
      <c r="M7" s="38"/>
      <c r="N7" s="38"/>
      <c r="O7" s="38"/>
      <c r="P7" s="39"/>
      <c r="U7" s="31"/>
      <c r="V7" s="31"/>
      <c r="W7" s="31"/>
      <c r="X7" s="31"/>
      <c r="Y7" s="31"/>
      <c r="Z7" s="31"/>
    </row>
    <row r="8" spans="1:28" ht="12.75" customHeight="1" x14ac:dyDescent="0.35">
      <c r="A8" s="127"/>
      <c r="B8" s="128"/>
      <c r="C8" s="128"/>
      <c r="D8" s="128"/>
      <c r="E8" s="128"/>
      <c r="F8" s="128"/>
      <c r="G8" s="128"/>
      <c r="H8" s="129"/>
      <c r="I8" s="129"/>
      <c r="J8" s="128"/>
      <c r="K8" s="128"/>
      <c r="L8" s="128"/>
      <c r="M8" s="128"/>
      <c r="N8" s="128"/>
      <c r="O8" s="128"/>
      <c r="P8" s="130"/>
      <c r="Q8" s="43"/>
      <c r="R8" s="31"/>
      <c r="S8" s="31"/>
      <c r="T8" s="31"/>
      <c r="U8" s="31"/>
      <c r="V8" s="31"/>
      <c r="W8" s="31"/>
      <c r="X8" s="31"/>
      <c r="Y8" s="31"/>
      <c r="Z8" s="31"/>
      <c r="AA8" s="31"/>
      <c r="AB8" s="31"/>
    </row>
    <row r="9" spans="1:28" x14ac:dyDescent="0.35">
      <c r="A9" s="44"/>
      <c r="B9" s="131" t="s">
        <v>36</v>
      </c>
      <c r="C9" s="132"/>
      <c r="D9" s="132"/>
      <c r="E9" s="132"/>
      <c r="F9" s="132"/>
      <c r="G9" s="133"/>
      <c r="P9" s="45"/>
      <c r="Q9" s="43"/>
      <c r="R9" s="31"/>
      <c r="S9" s="31"/>
      <c r="T9" s="31"/>
      <c r="U9" s="31"/>
      <c r="V9" s="31"/>
      <c r="W9" s="31"/>
      <c r="X9" s="31"/>
      <c r="Y9" s="31"/>
      <c r="Z9" s="31"/>
      <c r="AA9" s="31"/>
      <c r="AB9" s="31"/>
    </row>
    <row r="10" spans="1:28" x14ac:dyDescent="0.35">
      <c r="A10" s="44"/>
      <c r="B10" s="46" t="s">
        <v>37</v>
      </c>
      <c r="C10" s="47"/>
      <c r="D10" s="47"/>
      <c r="E10" s="47"/>
      <c r="F10" s="47"/>
      <c r="G10" s="48"/>
      <c r="P10" s="45"/>
      <c r="Q10" s="43"/>
      <c r="R10" s="31"/>
      <c r="S10" s="31"/>
      <c r="T10" s="31"/>
      <c r="U10" s="31"/>
      <c r="V10" s="31"/>
      <c r="W10" s="31"/>
      <c r="X10" s="31"/>
      <c r="Y10" s="31"/>
      <c r="Z10" s="31"/>
      <c r="AA10" s="31"/>
      <c r="AB10" s="31"/>
    </row>
    <row r="11" spans="1:28" x14ac:dyDescent="0.35">
      <c r="A11" s="49" t="s">
        <v>38</v>
      </c>
      <c r="B11" s="50" t="s">
        <v>39</v>
      </c>
      <c r="C11" s="51"/>
      <c r="D11" s="52"/>
      <c r="E11" s="52"/>
      <c r="F11" s="52"/>
      <c r="G11" s="53"/>
      <c r="K11" s="134" t="s">
        <v>40</v>
      </c>
      <c r="L11" s="135"/>
      <c r="M11" s="135"/>
      <c r="N11" s="135"/>
      <c r="O11" s="136"/>
      <c r="P11" s="45"/>
      <c r="Q11" s="43"/>
      <c r="R11" s="31"/>
      <c r="S11" s="31"/>
      <c r="T11" s="31"/>
      <c r="U11" s="31"/>
      <c r="V11" s="31"/>
      <c r="W11" s="31"/>
      <c r="X11" s="31"/>
      <c r="Y11" s="31"/>
      <c r="Z11" s="31"/>
      <c r="AA11" s="31"/>
      <c r="AB11" s="31"/>
    </row>
    <row r="12" spans="1:28" ht="39" x14ac:dyDescent="0.35">
      <c r="A12" s="54" t="s">
        <v>41</v>
      </c>
      <c r="B12" s="55" t="s">
        <v>42</v>
      </c>
      <c r="C12" s="56" t="s">
        <v>43</v>
      </c>
      <c r="D12" s="56" t="s">
        <v>44</v>
      </c>
      <c r="E12" s="56" t="s">
        <v>45</v>
      </c>
      <c r="F12" s="56" t="s">
        <v>46</v>
      </c>
      <c r="G12" s="57" t="s">
        <v>47</v>
      </c>
      <c r="K12" s="137" t="s">
        <v>48</v>
      </c>
      <c r="L12" s="138"/>
      <c r="M12" s="139" t="s">
        <v>49</v>
      </c>
      <c r="N12" s="139" t="s">
        <v>50</v>
      </c>
      <c r="O12" s="140" t="s">
        <v>51</v>
      </c>
      <c r="P12" s="45"/>
      <c r="Q12" s="43"/>
      <c r="R12" s="31"/>
      <c r="S12" s="31"/>
      <c r="T12" s="31"/>
      <c r="U12" s="31"/>
      <c r="V12" s="31"/>
      <c r="W12" s="31"/>
      <c r="X12" s="31"/>
      <c r="Y12" s="31"/>
      <c r="Z12" s="31"/>
      <c r="AA12" s="31"/>
      <c r="AB12" s="31"/>
    </row>
    <row r="13" spans="1:28" ht="12.75" customHeight="1" x14ac:dyDescent="0.35">
      <c r="A13" s="49"/>
      <c r="B13" s="87">
        <f>COUNTIF('Gen Test Cases'!I3:I316,"Pass")+COUNTIF('AIX7 Test Cases'!J3:J420,"Pass")</f>
        <v>1</v>
      </c>
      <c r="C13" s="88">
        <f>COUNTIF('Gen Test Cases'!I3:I316,"Fail")+COUNTIF('AIX7 Test Cases'!J3:J420,"Fail")</f>
        <v>1</v>
      </c>
      <c r="D13" s="86">
        <f>COUNTIF('Gen Test Cases'!I3:I316,"Info")+COUNTIF('AIX7 Test Cases'!J3:J420,"Info")</f>
        <v>1</v>
      </c>
      <c r="E13" s="88">
        <f>COUNTIF('Gen Test Cases'!I3:I316,"N/A")+COUNTIF('AIX7 Test Cases'!J3:J420,"N/A")</f>
        <v>1</v>
      </c>
      <c r="F13" s="87">
        <f>B13+C13</f>
        <v>2</v>
      </c>
      <c r="G13" s="95">
        <f>D25/100</f>
        <v>0</v>
      </c>
      <c r="K13" s="141" t="s">
        <v>52</v>
      </c>
      <c r="L13" s="142"/>
      <c r="M13" s="143">
        <f>COUNTA('Gen Test Cases'!I3:I316)+COUNTA('AIX7 Test Cases'!J3:J420)</f>
        <v>4</v>
      </c>
      <c r="N13" s="143">
        <f>O13-M13</f>
        <v>214</v>
      </c>
      <c r="O13" s="144">
        <f>COUNTA('Gen Test Cases'!A3:A316)+COUNTA('AIX7 Test Cases'!A3:A420)</f>
        <v>218</v>
      </c>
      <c r="P13" s="45"/>
      <c r="Q13" s="43"/>
      <c r="R13" s="31"/>
      <c r="S13" s="31"/>
      <c r="T13" s="31"/>
      <c r="U13" s="31"/>
      <c r="V13" s="31"/>
      <c r="W13" s="31"/>
      <c r="X13" s="31"/>
      <c r="Y13" s="31"/>
      <c r="Z13" s="31"/>
      <c r="AA13" s="31"/>
      <c r="AB13" s="31"/>
    </row>
    <row r="14" spans="1:28" ht="12.75" customHeight="1" x14ac:dyDescent="0.35">
      <c r="A14" s="49"/>
      <c r="B14" s="59"/>
      <c r="K14" s="60"/>
      <c r="L14" s="60"/>
      <c r="M14" s="60"/>
      <c r="N14" s="60"/>
      <c r="O14" s="60"/>
      <c r="P14" s="45"/>
      <c r="Q14" s="43"/>
      <c r="R14" s="31"/>
      <c r="S14" s="31"/>
      <c r="T14" s="31"/>
      <c r="U14" s="31"/>
      <c r="V14" s="31"/>
      <c r="W14" s="31"/>
      <c r="X14" s="31"/>
      <c r="Y14" s="31"/>
      <c r="Z14" s="31"/>
      <c r="AA14" s="31"/>
      <c r="AB14" s="31"/>
    </row>
    <row r="15" spans="1:28" x14ac:dyDescent="0.35">
      <c r="A15" s="49"/>
      <c r="B15" s="27" t="s">
        <v>53</v>
      </c>
      <c r="C15" s="145"/>
      <c r="D15" s="145"/>
      <c r="E15" s="145"/>
      <c r="F15" s="145"/>
      <c r="G15" s="146"/>
      <c r="K15" s="60"/>
      <c r="L15" s="60"/>
      <c r="M15" s="60"/>
      <c r="N15" s="60"/>
      <c r="O15" s="60"/>
      <c r="P15" s="45"/>
      <c r="Q15" s="43"/>
      <c r="R15" s="31"/>
      <c r="S15" s="31"/>
      <c r="T15" s="31"/>
      <c r="U15" s="31"/>
      <c r="V15" s="31"/>
      <c r="W15" s="31"/>
      <c r="X15" s="31"/>
      <c r="Y15" s="31"/>
      <c r="Z15" s="31"/>
      <c r="AA15" s="31"/>
      <c r="AB15" s="31"/>
    </row>
    <row r="16" spans="1:28" x14ac:dyDescent="0.35">
      <c r="A16" s="61"/>
      <c r="B16" s="62" t="s">
        <v>54</v>
      </c>
      <c r="C16" s="62" t="s">
        <v>55</v>
      </c>
      <c r="D16" s="62" t="s">
        <v>56</v>
      </c>
      <c r="E16" s="62" t="s">
        <v>57</v>
      </c>
      <c r="F16" s="62" t="s">
        <v>45</v>
      </c>
      <c r="G16" s="62" t="s">
        <v>58</v>
      </c>
      <c r="H16" s="63" t="s">
        <v>59</v>
      </c>
      <c r="I16" s="63" t="s">
        <v>60</v>
      </c>
      <c r="K16" s="64"/>
      <c r="L16" s="64"/>
      <c r="M16" s="64"/>
      <c r="N16" s="64"/>
      <c r="O16" s="64"/>
      <c r="P16" s="45"/>
      <c r="Q16" s="43"/>
      <c r="R16" s="31"/>
      <c r="S16" s="31"/>
      <c r="T16" s="31"/>
      <c r="U16" s="31"/>
      <c r="V16" s="31"/>
      <c r="W16" s="31"/>
      <c r="X16" s="31"/>
      <c r="Y16" s="31"/>
      <c r="Z16" s="31"/>
      <c r="AA16" s="31"/>
      <c r="AB16" s="31"/>
    </row>
    <row r="17" spans="1:28" ht="13.5" customHeight="1" x14ac:dyDescent="0.35">
      <c r="A17" s="61"/>
      <c r="B17" s="65">
        <v>8</v>
      </c>
      <c r="C17" s="77">
        <f>COUNTIF('Gen Test Cases'!AA:AA,B17)+COUNTIF('AIX7 Test Cases'!AB:AB,B17)</f>
        <v>2</v>
      </c>
      <c r="D17" s="58">
        <f>COUNTIFS('Gen Test Cases'!AA:AA,B17,'Gen Test Cases'!I:I,$D$16)+COUNTIFS('AIX7 Test Cases'!AB:AB,B17,'AIX7 Test Cases'!J:J,$D$16)</f>
        <v>0</v>
      </c>
      <c r="E17" s="58">
        <f>COUNTIFS('Gen Test Cases'!AA:AA,B17,'Gen Test Cases'!I:I,$E$16)+COUNTIFS('AIX7 Test Cases'!AB:AB,B17,'AIX7 Test Cases'!J:J,$E$16)</f>
        <v>0</v>
      </c>
      <c r="F17" s="58">
        <f>COUNTIFS('Gen Test Cases'!AA:AA,B17,'Gen Test Cases'!I:I,$F$16)+COUNTIFS('AIX7 Test Cases'!AB:AB,B17,'AIX7 Test Cases'!J:J,$F$16)</f>
        <v>0</v>
      </c>
      <c r="G17" s="85">
        <v>1500</v>
      </c>
      <c r="H17" s="43">
        <f>(C17-F17)*(G17)</f>
        <v>3000</v>
      </c>
      <c r="I17" s="43">
        <f>D17*G17</f>
        <v>0</v>
      </c>
      <c r="J17" s="89">
        <f>D13+N13</f>
        <v>215</v>
      </c>
      <c r="K17" s="90" t="str">
        <f>"WARNING: THERE IS AT LEAST ONE TEST CASE WITH"</f>
        <v>WARNING: THERE IS AT LEAST ONE TEST CASE WITH</v>
      </c>
      <c r="P17" s="45"/>
      <c r="Q17" s="43"/>
      <c r="R17" s="31"/>
      <c r="S17" s="31"/>
      <c r="T17" s="31"/>
      <c r="U17" s="31"/>
      <c r="V17" s="31"/>
      <c r="W17" s="31"/>
      <c r="X17" s="31"/>
      <c r="Y17" s="31"/>
      <c r="Z17" s="31"/>
      <c r="AA17" s="31"/>
      <c r="AB17" s="31"/>
    </row>
    <row r="18" spans="1:28" ht="13.5" customHeight="1" x14ac:dyDescent="0.35">
      <c r="A18" s="61"/>
      <c r="B18" s="65">
        <v>7</v>
      </c>
      <c r="C18" s="77">
        <f>COUNTIF('Gen Test Cases'!AA:AA,B18)+COUNTIF('AIX7 Test Cases'!AB:AB,B18)</f>
        <v>2</v>
      </c>
      <c r="D18" s="58">
        <f>COUNTIFS('Gen Test Cases'!AA:AA,B18,'Gen Test Cases'!I:I,$D$16)+COUNTIFS('AIX7 Test Cases'!AB:AB,B18,'AIX7 Test Cases'!J:J,$D$16)</f>
        <v>0</v>
      </c>
      <c r="E18" s="58">
        <f>COUNTIFS('Gen Test Cases'!AA:AA,B18,'Gen Test Cases'!I:I,$E$16)+COUNTIFS('AIX7 Test Cases'!AB:AB,B18,'AIX7 Test Cases'!J:J,$E$16)</f>
        <v>0</v>
      </c>
      <c r="F18" s="58">
        <f>COUNTIFS('Gen Test Cases'!AA:AA,B18,'Gen Test Cases'!I:I,$F$16)+COUNTIFS('AIX7 Test Cases'!AB:AB,B18,'AIX7 Test Cases'!J:J,$F$16)</f>
        <v>0</v>
      </c>
      <c r="G18" s="85">
        <v>750</v>
      </c>
      <c r="H18" s="43">
        <f t="shared" ref="H18:H24" si="0">(C18-F18)*(G18)</f>
        <v>1500</v>
      </c>
      <c r="I18" s="43">
        <f t="shared" ref="I18:I24" si="1">D18*G18</f>
        <v>0</v>
      </c>
      <c r="K18" s="90" t="str">
        <f>"AN 'INFO' OR BLANK STATUS (SEE ABOVE)"</f>
        <v>AN 'INFO' OR BLANK STATUS (SEE ABOVE)</v>
      </c>
      <c r="P18" s="45"/>
      <c r="Q18" s="43"/>
      <c r="R18" s="31"/>
      <c r="S18" s="31"/>
      <c r="T18" s="31"/>
      <c r="U18" s="31"/>
      <c r="V18" s="31"/>
      <c r="W18" s="31"/>
      <c r="X18" s="31"/>
      <c r="Y18" s="31"/>
      <c r="Z18" s="31"/>
      <c r="AA18" s="31"/>
      <c r="AB18" s="31"/>
    </row>
    <row r="19" spans="1:28" ht="13.5" customHeight="1" x14ac:dyDescent="0.35">
      <c r="A19" s="61"/>
      <c r="B19" s="65">
        <v>6</v>
      </c>
      <c r="C19" s="77">
        <f>COUNTIF('Gen Test Cases'!AA:AA,B19)+COUNTIF('AIX7 Test Cases'!AB:AB,B19)</f>
        <v>20</v>
      </c>
      <c r="D19" s="58">
        <f>COUNTIFS('Gen Test Cases'!AA:AA,B19,'Gen Test Cases'!I:I,$D$16)+COUNTIFS('AIX7 Test Cases'!AB:AB,B19,'AIX7 Test Cases'!J:J,$D$16)</f>
        <v>0</v>
      </c>
      <c r="E19" s="58">
        <f>COUNTIFS('Gen Test Cases'!AA:AA,B19,'Gen Test Cases'!I:I,$E$16)+COUNTIFS('AIX7 Test Cases'!AB:AB,B19,'AIX7 Test Cases'!J:J,$E$16)</f>
        <v>0</v>
      </c>
      <c r="F19" s="58">
        <f>COUNTIFS('Gen Test Cases'!AA:AA,B19,'Gen Test Cases'!I:I,$F$16)+COUNTIFS('AIX7 Test Cases'!AB:AB,B19,'AIX7 Test Cases'!J:J,$F$16)</f>
        <v>0</v>
      </c>
      <c r="G19" s="85">
        <v>100</v>
      </c>
      <c r="H19" s="43">
        <f t="shared" si="0"/>
        <v>2000</v>
      </c>
      <c r="I19" s="43">
        <f t="shared" si="1"/>
        <v>0</v>
      </c>
      <c r="P19" s="45"/>
      <c r="Q19" s="43"/>
      <c r="R19" s="31"/>
      <c r="S19" s="31"/>
      <c r="T19" s="31"/>
      <c r="U19" s="31"/>
      <c r="V19" s="31"/>
      <c r="W19" s="31"/>
      <c r="X19" s="31"/>
      <c r="Y19" s="31"/>
      <c r="Z19" s="31"/>
      <c r="AA19" s="31"/>
      <c r="AB19" s="31"/>
    </row>
    <row r="20" spans="1:28" ht="13.5" customHeight="1" x14ac:dyDescent="0.35">
      <c r="A20" s="61"/>
      <c r="B20" s="65">
        <v>5</v>
      </c>
      <c r="C20" s="77">
        <f>COUNTIF('Gen Test Cases'!AA:AA,B20)+COUNTIF('AIX7 Test Cases'!AB:AB,B20)</f>
        <v>122</v>
      </c>
      <c r="D20" s="58">
        <f>COUNTIFS('Gen Test Cases'!AA:AA,B20,'Gen Test Cases'!I:I,$D$16)+COUNTIFS('AIX7 Test Cases'!AB:AB,B20,'AIX7 Test Cases'!J:J,$D$16)</f>
        <v>0</v>
      </c>
      <c r="E20" s="58">
        <f>COUNTIFS('Gen Test Cases'!AA:AA,B20,'Gen Test Cases'!I:I,$E$16)+COUNTIFS('AIX7 Test Cases'!AB:AB,B20,'AIX7 Test Cases'!J:J,$E$16)</f>
        <v>0</v>
      </c>
      <c r="F20" s="58">
        <f>COUNTIFS('Gen Test Cases'!AA:AA,B20,'Gen Test Cases'!I:I,$F$16)+COUNTIFS('AIX7 Test Cases'!AB:AB,B20,'AIX7 Test Cases'!J:J,$F$16)</f>
        <v>0</v>
      </c>
      <c r="G20" s="85">
        <v>50</v>
      </c>
      <c r="H20" s="43">
        <f t="shared" si="0"/>
        <v>6100</v>
      </c>
      <c r="I20" s="43">
        <f t="shared" si="1"/>
        <v>0</v>
      </c>
      <c r="P20" s="45"/>
      <c r="Q20" s="43"/>
      <c r="R20" s="31"/>
      <c r="S20" s="31"/>
      <c r="T20" s="31"/>
      <c r="U20" s="31"/>
      <c r="V20" s="31"/>
      <c r="W20" s="31"/>
      <c r="X20" s="31"/>
      <c r="Y20" s="31"/>
      <c r="Z20" s="31"/>
      <c r="AA20" s="31"/>
      <c r="AB20" s="31"/>
    </row>
    <row r="21" spans="1:28" ht="13.5" customHeight="1" x14ac:dyDescent="0.35">
      <c r="A21" s="61"/>
      <c r="B21" s="65">
        <v>4</v>
      </c>
      <c r="C21" s="77">
        <f>COUNTIF('Gen Test Cases'!AA:AA,B21)+COUNTIF('AIX7 Test Cases'!AB:AB,B21)</f>
        <v>48</v>
      </c>
      <c r="D21" s="58">
        <f>COUNTIFS('Gen Test Cases'!AA:AA,B21,'Gen Test Cases'!I:I,$D$16)+COUNTIFS('AIX7 Test Cases'!AB:AB,B21,'AIX7 Test Cases'!J:J,$D$16)</f>
        <v>0</v>
      </c>
      <c r="E21" s="58">
        <f>COUNTIFS('Gen Test Cases'!AA:AA,B21,'Gen Test Cases'!I:I,$E$16)+COUNTIFS('AIX7 Test Cases'!AB:AB,B21,'AIX7 Test Cases'!J:J,$E$16)</f>
        <v>0</v>
      </c>
      <c r="F21" s="58">
        <f>COUNTIFS('Gen Test Cases'!AA:AA,B21,'Gen Test Cases'!I:I,$F$16)+COUNTIFS('AIX7 Test Cases'!AB:AB,B21,'AIX7 Test Cases'!J:J,$F$16)</f>
        <v>0</v>
      </c>
      <c r="G21" s="85">
        <v>10</v>
      </c>
      <c r="H21" s="43">
        <f t="shared" si="0"/>
        <v>480</v>
      </c>
      <c r="I21" s="43">
        <f t="shared" si="1"/>
        <v>0</v>
      </c>
      <c r="J21" s="89">
        <f>SUMPRODUCT(--ISERROR('Gen Test Cases'!AA:AA))+SUMPRODUCT(--ISERROR('AIX7 Test Cases'!AB:AB))</f>
        <v>7</v>
      </c>
      <c r="K21" s="90" t="str">
        <f>"WARNING: THERE IS AT LEAST ONE TEST CASE WITH"</f>
        <v>WARNING: THERE IS AT LEAST ONE TEST CASE WITH</v>
      </c>
      <c r="P21" s="45"/>
      <c r="Q21" s="43"/>
      <c r="R21" s="31"/>
      <c r="S21" s="31"/>
      <c r="T21" s="31"/>
      <c r="U21" s="31"/>
      <c r="V21" s="31"/>
      <c r="W21" s="31"/>
      <c r="X21" s="31"/>
      <c r="Y21" s="31"/>
      <c r="Z21" s="31"/>
      <c r="AA21" s="31"/>
      <c r="AB21" s="31"/>
    </row>
    <row r="22" spans="1:28" ht="12.75" customHeight="1" x14ac:dyDescent="0.35">
      <c r="A22" s="61"/>
      <c r="B22" s="65">
        <v>3</v>
      </c>
      <c r="C22" s="77">
        <f>COUNTIF('Gen Test Cases'!AA:AA,B22)+COUNTIF('AIX7 Test Cases'!AB:AB,B22)</f>
        <v>4</v>
      </c>
      <c r="D22" s="58">
        <f>COUNTIFS('Gen Test Cases'!AA:AA,B22,'Gen Test Cases'!I:I,$D$16)+COUNTIFS('AIX7 Test Cases'!AB:AB,B22,'AIX7 Test Cases'!J:J,$D$16)</f>
        <v>0</v>
      </c>
      <c r="E22" s="58">
        <f>COUNTIFS('Gen Test Cases'!AA:AA,B22,'Gen Test Cases'!I:I,$E$16)+COUNTIFS('AIX7 Test Cases'!AB:AB,B22,'AIX7 Test Cases'!J:J,$E$16)</f>
        <v>0</v>
      </c>
      <c r="F22" s="58">
        <f>COUNTIFS('Gen Test Cases'!AA:AA,B22,'Gen Test Cases'!I:I,$F$16)+COUNTIFS('AIX7 Test Cases'!AB:AB,B22,'AIX7 Test Cases'!J:J,$F$16)</f>
        <v>0</v>
      </c>
      <c r="G22" s="85">
        <v>5</v>
      </c>
      <c r="H22" s="43">
        <f t="shared" si="0"/>
        <v>20</v>
      </c>
      <c r="I22" s="43">
        <f t="shared" si="1"/>
        <v>0</v>
      </c>
      <c r="J22" s="11"/>
      <c r="K22" s="90" t="str">
        <f>"MULTIPLE OR INVALID ISSUE CODES (SEE TEST CASES TABS)"</f>
        <v>MULTIPLE OR INVALID ISSUE CODES (SEE TEST CASES TABS)</v>
      </c>
      <c r="P22" s="45"/>
      <c r="Q22" s="43"/>
      <c r="R22" s="31"/>
      <c r="S22" s="31"/>
      <c r="T22" s="31"/>
      <c r="U22" s="31"/>
      <c r="V22" s="31"/>
      <c r="W22" s="31"/>
      <c r="X22" s="31"/>
      <c r="Y22" s="31"/>
      <c r="Z22" s="31"/>
      <c r="AA22" s="31"/>
      <c r="AB22" s="31"/>
    </row>
    <row r="23" spans="1:28" ht="12.75" customHeight="1" x14ac:dyDescent="0.35">
      <c r="A23" s="61"/>
      <c r="B23" s="65">
        <v>2</v>
      </c>
      <c r="C23" s="77">
        <f>COUNTIF('Gen Test Cases'!AA:AA,B23)+COUNTIF('AIX7 Test Cases'!AB:AB,B23)</f>
        <v>6</v>
      </c>
      <c r="D23" s="58">
        <f>COUNTIFS('Gen Test Cases'!AA:AA,B23,'Gen Test Cases'!I:I,$D$16)+COUNTIFS('AIX7 Test Cases'!AB:AB,B23,'AIX7 Test Cases'!J:J,$D$16)</f>
        <v>0</v>
      </c>
      <c r="E23" s="58">
        <f>COUNTIFS('Gen Test Cases'!AA:AA,B23,'Gen Test Cases'!I:I,$E$16)+COUNTIFS('AIX7 Test Cases'!AB:AB,B23,'AIX7 Test Cases'!J:J,$E$16)</f>
        <v>0</v>
      </c>
      <c r="F23" s="58">
        <f>COUNTIFS('Gen Test Cases'!AA:AA,B23,'Gen Test Cases'!I:I,$F$16)+COUNTIFS('AIX7 Test Cases'!AB:AB,B23,'AIX7 Test Cases'!J:J,$F$16)</f>
        <v>0</v>
      </c>
      <c r="G23" s="85">
        <v>2</v>
      </c>
      <c r="H23" s="43">
        <f t="shared" si="0"/>
        <v>12</v>
      </c>
      <c r="I23" s="43">
        <f t="shared" si="1"/>
        <v>0</v>
      </c>
      <c r="P23" s="45"/>
      <c r="Q23" s="43"/>
      <c r="R23" s="31"/>
      <c r="S23" s="31"/>
      <c r="T23" s="31"/>
      <c r="U23" s="31"/>
      <c r="V23" s="31"/>
      <c r="W23" s="31"/>
      <c r="X23" s="31"/>
      <c r="Y23" s="31"/>
      <c r="Z23" s="31"/>
      <c r="AA23" s="31"/>
      <c r="AB23" s="31"/>
    </row>
    <row r="24" spans="1:28" ht="12.75" customHeight="1" x14ac:dyDescent="0.35">
      <c r="A24" s="61"/>
      <c r="B24" s="65">
        <v>1</v>
      </c>
      <c r="C24" s="77">
        <f>COUNTIF('Gen Test Cases'!AA:AA,B24)+COUNTIF('AIX7 Test Cases'!AB:AB,B24)</f>
        <v>6</v>
      </c>
      <c r="D24" s="58">
        <f>COUNTIFS('Gen Test Cases'!AA:AA,B24,'Gen Test Cases'!I:I,$D$16)+COUNTIFS('AIX7 Test Cases'!AB:AB,B24,'AIX7 Test Cases'!J:J,$D$16)</f>
        <v>0</v>
      </c>
      <c r="E24" s="58">
        <f>COUNTIFS('Gen Test Cases'!AA:AA,B24,'Gen Test Cases'!I:I,$E$16)+COUNTIFS('AIX7 Test Cases'!AB:AB,B24,'AIX7 Test Cases'!J:J,$E$16)</f>
        <v>0</v>
      </c>
      <c r="F24" s="58">
        <f>COUNTIFS('Gen Test Cases'!AA:AA,B24,'Gen Test Cases'!I:I,$F$16)+COUNTIFS('AIX7 Test Cases'!AB:AB,B24,'AIX7 Test Cases'!J:J,$F$16)</f>
        <v>0</v>
      </c>
      <c r="G24" s="85">
        <v>1</v>
      </c>
      <c r="H24" s="43">
        <f t="shared" si="0"/>
        <v>6</v>
      </c>
      <c r="I24" s="43">
        <f t="shared" si="1"/>
        <v>0</v>
      </c>
      <c r="P24" s="45"/>
      <c r="Q24" s="43"/>
      <c r="R24" s="31"/>
      <c r="S24" s="31"/>
      <c r="T24" s="31"/>
      <c r="U24" s="31"/>
      <c r="V24" s="31"/>
      <c r="W24" s="31"/>
      <c r="X24" s="31"/>
      <c r="Y24" s="31"/>
      <c r="Z24" s="31"/>
      <c r="AA24" s="31"/>
      <c r="AB24" s="31"/>
    </row>
    <row r="25" spans="1:28" hidden="1" x14ac:dyDescent="0.35">
      <c r="A25" s="61"/>
      <c r="B25" s="76" t="s">
        <v>61</v>
      </c>
      <c r="C25" s="147"/>
      <c r="D25" s="148">
        <f>SUM(I17:I24)/SUM(H17:H24)*100</f>
        <v>0</v>
      </c>
      <c r="P25" s="45"/>
      <c r="Q25" s="43"/>
      <c r="R25" s="31"/>
      <c r="S25" s="31"/>
      <c r="T25" s="31"/>
      <c r="U25" s="31"/>
      <c r="V25" s="31"/>
      <c r="W25" s="31"/>
      <c r="X25" s="31"/>
      <c r="Y25" s="31"/>
      <c r="Z25" s="31"/>
      <c r="AA25" s="31"/>
      <c r="AB25" s="31"/>
    </row>
    <row r="26" spans="1:28" ht="12.75" customHeight="1" x14ac:dyDescent="0.35">
      <c r="A26" s="66"/>
      <c r="B26" s="67"/>
      <c r="C26" s="67"/>
      <c r="D26" s="67"/>
      <c r="E26" s="67"/>
      <c r="F26" s="67"/>
      <c r="G26" s="67"/>
      <c r="H26" s="98"/>
      <c r="I26" s="98"/>
      <c r="J26" s="67"/>
      <c r="K26" s="68"/>
      <c r="L26" s="68"/>
      <c r="M26" s="68"/>
      <c r="N26" s="68"/>
      <c r="O26" s="68"/>
      <c r="P26" s="69"/>
      <c r="Q26" s="43"/>
      <c r="R26" s="31"/>
      <c r="S26" s="31"/>
      <c r="T26" s="31"/>
      <c r="U26" s="31"/>
      <c r="V26" s="31"/>
      <c r="W26" s="31"/>
      <c r="X26" s="31"/>
      <c r="Y26" s="31"/>
      <c r="Z26" s="31"/>
      <c r="AA26" s="31"/>
      <c r="AB26" s="31"/>
    </row>
    <row r="27" spans="1:28" ht="12.75" customHeight="1" x14ac:dyDescent="0.35">
      <c r="A27" s="127"/>
      <c r="B27" s="128"/>
      <c r="C27" s="128"/>
      <c r="D27" s="128"/>
      <c r="E27" s="128"/>
      <c r="F27" s="128"/>
      <c r="G27" s="128"/>
      <c r="H27" s="129"/>
      <c r="I27" s="129"/>
      <c r="J27" s="128"/>
      <c r="K27" s="128"/>
      <c r="L27" s="128"/>
      <c r="M27" s="128"/>
      <c r="N27" s="128"/>
      <c r="O27" s="128"/>
      <c r="P27" s="130"/>
      <c r="Q27" s="43"/>
      <c r="R27" s="31"/>
      <c r="S27" s="31"/>
      <c r="T27" s="31"/>
      <c r="U27" s="31"/>
      <c r="V27" s="31"/>
      <c r="W27" s="31"/>
      <c r="X27" s="31"/>
      <c r="Y27" s="31"/>
      <c r="Z27" s="31"/>
      <c r="AA27" s="31"/>
      <c r="AB27" s="31"/>
    </row>
    <row r="28" spans="1:28" hidden="1" x14ac:dyDescent="0.35">
      <c r="A28" s="61"/>
      <c r="B28" s="76" t="s">
        <v>61</v>
      </c>
      <c r="C28" s="147"/>
      <c r="D28" s="148" t="e">
        <f>SUM(#REF!)/SUM(#REF!)*100</f>
        <v>#REF!</v>
      </c>
      <c r="P28" s="45"/>
      <c r="Q28" s="43"/>
      <c r="R28" s="31"/>
      <c r="S28" s="31"/>
      <c r="T28" s="31"/>
      <c r="U28" s="31"/>
      <c r="V28" s="31"/>
      <c r="W28" s="31"/>
      <c r="X28" s="31"/>
      <c r="Y28" s="31"/>
      <c r="Z28" s="31"/>
      <c r="AA28" s="31"/>
      <c r="AB28" s="31"/>
    </row>
    <row r="29" spans="1:28" ht="12.75" customHeight="1" x14ac:dyDescent="0.35">
      <c r="A29" s="66"/>
      <c r="B29" s="67"/>
      <c r="C29" s="67"/>
      <c r="D29" s="67"/>
      <c r="E29" s="67"/>
      <c r="F29" s="67"/>
      <c r="G29" s="67"/>
      <c r="H29" s="98"/>
      <c r="I29" s="98"/>
      <c r="J29" s="67"/>
      <c r="K29" s="68"/>
      <c r="L29" s="68"/>
      <c r="M29" s="68"/>
      <c r="N29" s="68"/>
      <c r="O29" s="68"/>
      <c r="P29" s="69"/>
      <c r="Q29" s="43"/>
      <c r="R29" s="31"/>
      <c r="S29" s="31"/>
      <c r="T29" s="31"/>
      <c r="U29" s="31"/>
      <c r="V29" s="31"/>
      <c r="W29" s="31"/>
      <c r="X29" s="31"/>
      <c r="Y29" s="31"/>
      <c r="Z29" s="31"/>
      <c r="AA29" s="31"/>
      <c r="AB29" s="31"/>
    </row>
  </sheetData>
  <conditionalFormatting sqref="D13">
    <cfRule type="cellIs" dxfId="12" priority="12" stopIfTrue="1" operator="greaterThan">
      <formula>0</formula>
    </cfRule>
  </conditionalFormatting>
  <conditionalFormatting sqref="K17:K18">
    <cfRule type="expression" dxfId="11" priority="6" stopIfTrue="1">
      <formula>$J$17=0</formula>
    </cfRule>
  </conditionalFormatting>
  <conditionalFormatting sqref="K21:K22">
    <cfRule type="expression" dxfId="10" priority="7" stopIfTrue="1">
      <formula>$J$21=0</formula>
    </cfRule>
  </conditionalFormatting>
  <conditionalFormatting sqref="N13">
    <cfRule type="cellIs" dxfId="9" priority="10" stopIfTrue="1" operator="greaterThan">
      <formula>0</formula>
    </cfRule>
    <cfRule type="cellIs" dxfId="8" priority="11"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82"/>
  <sheetViews>
    <sheetView topLeftCell="A25" zoomScale="90" zoomScaleNormal="90" workbookViewId="0">
      <selection activeCell="D31" sqref="D31:N32"/>
    </sheetView>
  </sheetViews>
  <sheetFormatPr defaultColWidth="11.453125" defaultRowHeight="14.5" x14ac:dyDescent="0.35"/>
  <cols>
    <col min="1" max="13" width="11.453125" style="1" customWidth="1"/>
    <col min="14" max="14" width="9.1796875" style="1" customWidth="1"/>
    <col min="15" max="22" width="11.453125" style="31"/>
  </cols>
  <sheetData>
    <row r="1" spans="1:22" x14ac:dyDescent="0.35">
      <c r="A1" s="149" t="s">
        <v>62</v>
      </c>
      <c r="B1" s="150"/>
      <c r="C1" s="150"/>
      <c r="D1" s="150"/>
      <c r="E1" s="150"/>
      <c r="F1" s="150"/>
      <c r="G1" s="150"/>
      <c r="H1" s="150"/>
      <c r="I1" s="150"/>
      <c r="J1" s="150"/>
      <c r="K1" s="150"/>
      <c r="L1" s="150"/>
      <c r="M1" s="150"/>
      <c r="N1" s="151"/>
    </row>
    <row r="2" spans="1:22" ht="12.75" customHeight="1" x14ac:dyDescent="0.35">
      <c r="A2" s="152" t="s">
        <v>63</v>
      </c>
      <c r="B2" s="153"/>
      <c r="C2" s="153"/>
      <c r="D2" s="153"/>
      <c r="E2" s="153"/>
      <c r="F2" s="153"/>
      <c r="G2" s="153"/>
      <c r="H2" s="153"/>
      <c r="I2" s="153"/>
      <c r="J2" s="153"/>
      <c r="K2" s="153"/>
      <c r="L2" s="153"/>
      <c r="M2" s="153"/>
      <c r="N2" s="154"/>
    </row>
    <row r="3" spans="1:22" s="13" customFormat="1" ht="12.75" customHeight="1" x14ac:dyDescent="0.25">
      <c r="A3" s="301" t="s">
        <v>64</v>
      </c>
      <c r="B3" s="302"/>
      <c r="C3" s="302"/>
      <c r="D3" s="302"/>
      <c r="E3" s="302"/>
      <c r="F3" s="302"/>
      <c r="G3" s="302"/>
      <c r="H3" s="302"/>
      <c r="I3" s="302"/>
      <c r="J3" s="302"/>
      <c r="K3" s="302"/>
      <c r="L3" s="302"/>
      <c r="M3" s="302"/>
      <c r="N3" s="303"/>
      <c r="O3" s="94"/>
      <c r="P3" s="94"/>
      <c r="Q3" s="94"/>
      <c r="R3" s="94"/>
      <c r="S3" s="94"/>
      <c r="T3" s="94"/>
      <c r="U3" s="94"/>
      <c r="V3" s="94"/>
    </row>
    <row r="4" spans="1:22" s="13" customFormat="1" ht="12.5" x14ac:dyDescent="0.25">
      <c r="A4" s="325"/>
      <c r="B4" s="326"/>
      <c r="C4" s="326"/>
      <c r="D4" s="326"/>
      <c r="E4" s="326"/>
      <c r="F4" s="326"/>
      <c r="G4" s="326"/>
      <c r="H4" s="326"/>
      <c r="I4" s="326"/>
      <c r="J4" s="326"/>
      <c r="K4" s="326"/>
      <c r="L4" s="326"/>
      <c r="M4" s="326"/>
      <c r="N4" s="327"/>
      <c r="O4" s="94"/>
      <c r="P4" s="94"/>
      <c r="Q4" s="94"/>
      <c r="R4" s="94"/>
      <c r="S4" s="94"/>
      <c r="T4" s="94"/>
      <c r="U4" s="94"/>
      <c r="V4" s="94"/>
    </row>
    <row r="5" spans="1:22" s="13" customFormat="1" ht="12.5" x14ac:dyDescent="0.25">
      <c r="A5" s="325"/>
      <c r="B5" s="326"/>
      <c r="C5" s="326"/>
      <c r="D5" s="326"/>
      <c r="E5" s="326"/>
      <c r="F5" s="326"/>
      <c r="G5" s="326"/>
      <c r="H5" s="326"/>
      <c r="I5" s="326"/>
      <c r="J5" s="326"/>
      <c r="K5" s="326"/>
      <c r="L5" s="326"/>
      <c r="M5" s="326"/>
      <c r="N5" s="327"/>
      <c r="O5" s="94"/>
      <c r="P5" s="94"/>
      <c r="Q5" s="94"/>
      <c r="R5" s="94"/>
      <c r="S5" s="94"/>
      <c r="T5" s="94"/>
      <c r="U5" s="94"/>
      <c r="V5" s="94"/>
    </row>
    <row r="6" spans="1:22" s="13" customFormat="1" ht="12.5" x14ac:dyDescent="0.25">
      <c r="A6" s="325"/>
      <c r="B6" s="326"/>
      <c r="C6" s="326"/>
      <c r="D6" s="326"/>
      <c r="E6" s="326"/>
      <c r="F6" s="326"/>
      <c r="G6" s="326"/>
      <c r="H6" s="326"/>
      <c r="I6" s="326"/>
      <c r="J6" s="326"/>
      <c r="K6" s="326"/>
      <c r="L6" s="326"/>
      <c r="M6" s="326"/>
      <c r="N6" s="327"/>
      <c r="O6" s="94"/>
      <c r="P6" s="94"/>
      <c r="Q6" s="94"/>
      <c r="R6" s="94"/>
      <c r="S6" s="94"/>
      <c r="T6" s="94"/>
      <c r="U6" s="94"/>
      <c r="V6" s="94"/>
    </row>
    <row r="7" spans="1:22" s="13" customFormat="1" ht="12.5" x14ac:dyDescent="0.25">
      <c r="A7" s="325"/>
      <c r="B7" s="326"/>
      <c r="C7" s="326"/>
      <c r="D7" s="326"/>
      <c r="E7" s="326"/>
      <c r="F7" s="326"/>
      <c r="G7" s="326"/>
      <c r="H7" s="326"/>
      <c r="I7" s="326"/>
      <c r="J7" s="326"/>
      <c r="K7" s="326"/>
      <c r="L7" s="326"/>
      <c r="M7" s="326"/>
      <c r="N7" s="327"/>
      <c r="O7" s="94"/>
      <c r="P7" s="94"/>
      <c r="Q7" s="94"/>
      <c r="R7" s="94"/>
      <c r="S7" s="94"/>
      <c r="T7" s="94"/>
      <c r="U7" s="94"/>
      <c r="V7" s="94"/>
    </row>
    <row r="8" spans="1:22" s="13" customFormat="1" ht="12.5" x14ac:dyDescent="0.25">
      <c r="A8" s="325"/>
      <c r="B8" s="326"/>
      <c r="C8" s="326"/>
      <c r="D8" s="326"/>
      <c r="E8" s="326"/>
      <c r="F8" s="326"/>
      <c r="G8" s="326"/>
      <c r="H8" s="326"/>
      <c r="I8" s="326"/>
      <c r="J8" s="326"/>
      <c r="K8" s="326"/>
      <c r="L8" s="326"/>
      <c r="M8" s="326"/>
      <c r="N8" s="327"/>
      <c r="O8" s="94"/>
      <c r="P8" s="94"/>
      <c r="Q8" s="94"/>
      <c r="R8" s="94"/>
      <c r="S8" s="94"/>
      <c r="T8" s="94"/>
      <c r="U8" s="94"/>
      <c r="V8" s="94"/>
    </row>
    <row r="9" spans="1:22" s="13" customFormat="1" ht="12.5" x14ac:dyDescent="0.25">
      <c r="A9" s="325"/>
      <c r="B9" s="326"/>
      <c r="C9" s="326"/>
      <c r="D9" s="326"/>
      <c r="E9" s="326"/>
      <c r="F9" s="326"/>
      <c r="G9" s="326"/>
      <c r="H9" s="326"/>
      <c r="I9" s="326"/>
      <c r="J9" s="326"/>
      <c r="K9" s="326"/>
      <c r="L9" s="326"/>
      <c r="M9" s="326"/>
      <c r="N9" s="327"/>
      <c r="O9" s="94"/>
      <c r="P9" s="94"/>
      <c r="Q9" s="94"/>
      <c r="R9" s="94"/>
      <c r="S9" s="94"/>
      <c r="T9" s="94"/>
      <c r="U9" s="94"/>
      <c r="V9" s="94"/>
    </row>
    <row r="10" spans="1:22" s="13" customFormat="1" ht="12.5" x14ac:dyDescent="0.25">
      <c r="A10" s="325"/>
      <c r="B10" s="326"/>
      <c r="C10" s="326"/>
      <c r="D10" s="326"/>
      <c r="E10" s="326"/>
      <c r="F10" s="326"/>
      <c r="G10" s="326"/>
      <c r="H10" s="326"/>
      <c r="I10" s="326"/>
      <c r="J10" s="326"/>
      <c r="K10" s="326"/>
      <c r="L10" s="326"/>
      <c r="M10" s="326"/>
      <c r="N10" s="327"/>
      <c r="O10" s="94"/>
      <c r="P10" s="94"/>
      <c r="Q10" s="94"/>
      <c r="R10" s="94"/>
      <c r="S10" s="94"/>
      <c r="T10" s="94"/>
      <c r="U10" s="94"/>
      <c r="V10" s="94"/>
    </row>
    <row r="11" spans="1:22" s="13" customFormat="1" ht="12.5" x14ac:dyDescent="0.25">
      <c r="A11" s="325"/>
      <c r="B11" s="326"/>
      <c r="C11" s="326"/>
      <c r="D11" s="326"/>
      <c r="E11" s="326"/>
      <c r="F11" s="326"/>
      <c r="G11" s="326"/>
      <c r="H11" s="326"/>
      <c r="I11" s="326"/>
      <c r="J11" s="326"/>
      <c r="K11" s="326"/>
      <c r="L11" s="326"/>
      <c r="M11" s="326"/>
      <c r="N11" s="327"/>
      <c r="O11" s="94"/>
      <c r="P11" s="94"/>
      <c r="Q11" s="94"/>
      <c r="R11" s="94"/>
      <c r="S11" s="94"/>
      <c r="T11" s="94"/>
      <c r="U11" s="94"/>
      <c r="V11" s="94"/>
    </row>
    <row r="12" spans="1:22" s="13" customFormat="1" ht="12.5" x14ac:dyDescent="0.25">
      <c r="A12" s="325"/>
      <c r="B12" s="326"/>
      <c r="C12" s="326"/>
      <c r="D12" s="326"/>
      <c r="E12" s="326"/>
      <c r="F12" s="326"/>
      <c r="G12" s="326"/>
      <c r="H12" s="326"/>
      <c r="I12" s="326"/>
      <c r="J12" s="326"/>
      <c r="K12" s="326"/>
      <c r="L12" s="326"/>
      <c r="M12" s="326"/>
      <c r="N12" s="327"/>
      <c r="O12" s="94"/>
      <c r="P12" s="94"/>
      <c r="Q12" s="94"/>
      <c r="R12" s="94"/>
      <c r="S12" s="94"/>
      <c r="T12" s="94"/>
      <c r="U12" s="94"/>
      <c r="V12" s="94"/>
    </row>
    <row r="13" spans="1:22" s="13" customFormat="1" ht="12.5" x14ac:dyDescent="0.25">
      <c r="A13" s="325"/>
      <c r="B13" s="326"/>
      <c r="C13" s="326"/>
      <c r="D13" s="326"/>
      <c r="E13" s="326"/>
      <c r="F13" s="326"/>
      <c r="G13" s="326"/>
      <c r="H13" s="326"/>
      <c r="I13" s="326"/>
      <c r="J13" s="326"/>
      <c r="K13" s="326"/>
      <c r="L13" s="326"/>
      <c r="M13" s="326"/>
      <c r="N13" s="327"/>
      <c r="O13" s="94"/>
      <c r="P13" s="94"/>
      <c r="Q13" s="94"/>
      <c r="R13" s="94"/>
      <c r="S13" s="94"/>
      <c r="T13" s="94"/>
      <c r="U13" s="94"/>
      <c r="V13" s="94"/>
    </row>
    <row r="14" spans="1:22" s="13" customFormat="1" ht="12.5" x14ac:dyDescent="0.25">
      <c r="A14" s="325"/>
      <c r="B14" s="326"/>
      <c r="C14" s="326"/>
      <c r="D14" s="326"/>
      <c r="E14" s="326"/>
      <c r="F14" s="326"/>
      <c r="G14" s="326"/>
      <c r="H14" s="326"/>
      <c r="I14" s="326"/>
      <c r="J14" s="326"/>
      <c r="K14" s="326"/>
      <c r="L14" s="326"/>
      <c r="M14" s="326"/>
      <c r="N14" s="327"/>
      <c r="O14" s="94"/>
      <c r="P14" s="94"/>
      <c r="Q14" s="94"/>
      <c r="R14" s="94"/>
      <c r="S14" s="94"/>
      <c r="T14" s="94"/>
      <c r="U14" s="94"/>
      <c r="V14" s="94"/>
    </row>
    <row r="15" spans="1:22" s="13" customFormat="1" ht="12.5" x14ac:dyDescent="0.25">
      <c r="A15" s="325"/>
      <c r="B15" s="326"/>
      <c r="C15" s="326"/>
      <c r="D15" s="326"/>
      <c r="E15" s="326"/>
      <c r="F15" s="326"/>
      <c r="G15" s="326"/>
      <c r="H15" s="326"/>
      <c r="I15" s="326"/>
      <c r="J15" s="326"/>
      <c r="K15" s="326"/>
      <c r="L15" s="326"/>
      <c r="M15" s="326"/>
      <c r="N15" s="327"/>
      <c r="O15" s="94"/>
      <c r="P15" s="94"/>
      <c r="Q15" s="94"/>
      <c r="R15" s="94"/>
      <c r="S15" s="94"/>
      <c r="T15" s="94"/>
      <c r="U15" s="94"/>
      <c r="V15" s="94"/>
    </row>
    <row r="16" spans="1:22" s="13" customFormat="1" ht="28" customHeight="1" x14ac:dyDescent="0.25">
      <c r="A16" s="325"/>
      <c r="B16" s="326"/>
      <c r="C16" s="326"/>
      <c r="D16" s="326"/>
      <c r="E16" s="326"/>
      <c r="F16" s="326"/>
      <c r="G16" s="326"/>
      <c r="H16" s="326"/>
      <c r="I16" s="326"/>
      <c r="J16" s="326"/>
      <c r="K16" s="326"/>
      <c r="L16" s="326"/>
      <c r="M16" s="326"/>
      <c r="N16" s="327"/>
      <c r="O16" s="94"/>
      <c r="P16" s="94"/>
      <c r="Q16" s="94"/>
      <c r="R16" s="94"/>
      <c r="S16" s="94"/>
      <c r="T16" s="94"/>
      <c r="U16" s="94"/>
      <c r="V16" s="94"/>
    </row>
    <row r="17" spans="1:22" s="13" customFormat="1" ht="60" customHeight="1" x14ac:dyDescent="0.25">
      <c r="A17" s="304"/>
      <c r="B17" s="305"/>
      <c r="C17" s="305"/>
      <c r="D17" s="305"/>
      <c r="E17" s="305"/>
      <c r="F17" s="305"/>
      <c r="G17" s="305"/>
      <c r="H17" s="305"/>
      <c r="I17" s="305"/>
      <c r="J17" s="305"/>
      <c r="K17" s="305"/>
      <c r="L17" s="305"/>
      <c r="M17" s="305"/>
      <c r="N17" s="306"/>
      <c r="O17" s="94"/>
      <c r="P17" s="94"/>
      <c r="Q17" s="94"/>
      <c r="R17" s="94"/>
      <c r="S17" s="94"/>
      <c r="T17" s="94"/>
      <c r="U17" s="94"/>
      <c r="V17" s="94"/>
    </row>
    <row r="18" spans="1:22" s="13" customFormat="1" ht="12.75" customHeight="1" x14ac:dyDescent="0.25">
      <c r="A18" s="155" t="s">
        <v>65</v>
      </c>
      <c r="B18" s="156"/>
      <c r="C18" s="156"/>
      <c r="D18" s="156"/>
      <c r="E18" s="156"/>
      <c r="F18" s="156"/>
      <c r="G18" s="156"/>
      <c r="H18" s="156"/>
      <c r="I18" s="156"/>
      <c r="J18" s="156"/>
      <c r="K18" s="156"/>
      <c r="L18" s="156"/>
      <c r="M18" s="156"/>
      <c r="N18" s="157"/>
      <c r="O18" s="94"/>
      <c r="P18" s="94"/>
      <c r="Q18" s="94"/>
      <c r="R18" s="94"/>
      <c r="S18" s="94"/>
      <c r="T18" s="94"/>
      <c r="U18" s="94"/>
      <c r="V18" s="94"/>
    </row>
    <row r="19" spans="1:22" s="13" customFormat="1" ht="12.75" customHeight="1" x14ac:dyDescent="0.25">
      <c r="A19" s="158" t="s">
        <v>66</v>
      </c>
      <c r="B19" s="159"/>
      <c r="C19" s="160"/>
      <c r="D19" s="337" t="s">
        <v>3733</v>
      </c>
      <c r="E19" s="338"/>
      <c r="F19" s="338"/>
      <c r="G19" s="338"/>
      <c r="H19" s="338"/>
      <c r="I19" s="338"/>
      <c r="J19" s="338"/>
      <c r="K19" s="338"/>
      <c r="L19" s="338"/>
      <c r="M19" s="338"/>
      <c r="N19" s="339"/>
      <c r="O19" s="94"/>
      <c r="P19" s="94"/>
      <c r="Q19" s="94"/>
      <c r="R19" s="94"/>
      <c r="S19" s="94"/>
      <c r="T19" s="94"/>
      <c r="U19" s="94"/>
      <c r="V19" s="94"/>
    </row>
    <row r="20" spans="1:22" s="13" customFormat="1" ht="13" x14ac:dyDescent="0.25">
      <c r="A20" s="14"/>
      <c r="B20" s="15"/>
      <c r="C20" s="16"/>
      <c r="D20" s="340"/>
      <c r="E20" s="341"/>
      <c r="F20" s="341"/>
      <c r="G20" s="341"/>
      <c r="H20" s="341"/>
      <c r="I20" s="341"/>
      <c r="J20" s="341"/>
      <c r="K20" s="341"/>
      <c r="L20" s="341"/>
      <c r="M20" s="341"/>
      <c r="N20" s="342"/>
      <c r="O20" s="94"/>
      <c r="P20" s="94"/>
      <c r="Q20" s="94"/>
      <c r="R20" s="94"/>
      <c r="S20" s="94"/>
      <c r="T20" s="94"/>
      <c r="U20" s="94"/>
      <c r="V20" s="94"/>
    </row>
    <row r="21" spans="1:22" s="13" customFormat="1" ht="12.75" customHeight="1" x14ac:dyDescent="0.25">
      <c r="A21" s="164" t="s">
        <v>67</v>
      </c>
      <c r="B21" s="165"/>
      <c r="C21" s="166"/>
      <c r="D21" s="343" t="s">
        <v>68</v>
      </c>
      <c r="E21" s="320"/>
      <c r="F21" s="320"/>
      <c r="G21" s="320"/>
      <c r="H21" s="320"/>
      <c r="I21" s="320"/>
      <c r="J21" s="320"/>
      <c r="K21" s="320"/>
      <c r="L21" s="320"/>
      <c r="M21" s="320"/>
      <c r="N21" s="321"/>
      <c r="O21" s="94"/>
      <c r="P21" s="94"/>
      <c r="Q21" s="94"/>
      <c r="R21" s="94"/>
      <c r="S21" s="94"/>
      <c r="T21" s="94"/>
      <c r="U21" s="94"/>
      <c r="V21" s="94"/>
    </row>
    <row r="22" spans="1:22" ht="12.75" customHeight="1" x14ac:dyDescent="0.35">
      <c r="A22" s="158" t="s">
        <v>69</v>
      </c>
      <c r="B22" s="159"/>
      <c r="C22" s="160"/>
      <c r="D22" s="161" t="s">
        <v>70</v>
      </c>
      <c r="E22" s="162"/>
      <c r="F22" s="162"/>
      <c r="G22" s="162"/>
      <c r="H22" s="162"/>
      <c r="I22" s="162"/>
      <c r="J22" s="162"/>
      <c r="K22" s="162"/>
      <c r="L22" s="162"/>
      <c r="M22" s="162"/>
      <c r="N22" s="163"/>
    </row>
    <row r="23" spans="1:22" s="13" customFormat="1" ht="12.75" customHeight="1" x14ac:dyDescent="0.25">
      <c r="A23" s="158" t="s">
        <v>71</v>
      </c>
      <c r="B23" s="159"/>
      <c r="C23" s="160"/>
      <c r="D23" s="328" t="s">
        <v>72</v>
      </c>
      <c r="E23" s="329"/>
      <c r="F23" s="329"/>
      <c r="G23" s="329"/>
      <c r="H23" s="329"/>
      <c r="I23" s="329"/>
      <c r="J23" s="329"/>
      <c r="K23" s="329"/>
      <c r="L23" s="329"/>
      <c r="M23" s="329"/>
      <c r="N23" s="330"/>
      <c r="O23" s="94"/>
      <c r="P23" s="94"/>
      <c r="Q23" s="94"/>
      <c r="R23" s="94"/>
      <c r="S23" s="94"/>
      <c r="T23" s="94"/>
      <c r="U23" s="94"/>
      <c r="V23" s="94"/>
    </row>
    <row r="24" spans="1:22" s="13" customFormat="1" ht="13" x14ac:dyDescent="0.25">
      <c r="A24" s="17"/>
      <c r="B24" s="18"/>
      <c r="C24" s="19"/>
      <c r="D24" s="331"/>
      <c r="E24" s="332"/>
      <c r="F24" s="332"/>
      <c r="G24" s="332"/>
      <c r="H24" s="332"/>
      <c r="I24" s="332"/>
      <c r="J24" s="332"/>
      <c r="K24" s="332"/>
      <c r="L24" s="332"/>
      <c r="M24" s="332"/>
      <c r="N24" s="333"/>
      <c r="O24" s="94"/>
      <c r="P24" s="94"/>
      <c r="Q24" s="94"/>
      <c r="R24" s="94"/>
      <c r="S24" s="94"/>
      <c r="T24" s="94"/>
      <c r="U24" s="94"/>
      <c r="V24" s="94"/>
    </row>
    <row r="25" spans="1:22" s="13" customFormat="1" ht="12.75" customHeight="1" x14ac:dyDescent="0.25">
      <c r="A25" s="82" t="s">
        <v>73</v>
      </c>
      <c r="B25" s="170"/>
      <c r="C25" s="171"/>
      <c r="D25" s="344" t="s">
        <v>74</v>
      </c>
      <c r="E25" s="345"/>
      <c r="F25" s="345"/>
      <c r="G25" s="345"/>
      <c r="H25" s="345"/>
      <c r="I25" s="345"/>
      <c r="J25" s="345"/>
      <c r="K25" s="345"/>
      <c r="L25" s="345"/>
      <c r="M25" s="345"/>
      <c r="N25" s="346"/>
      <c r="O25" s="94"/>
      <c r="P25" s="94"/>
      <c r="Q25" s="94"/>
      <c r="R25" s="94"/>
      <c r="S25" s="94"/>
      <c r="T25" s="94"/>
      <c r="U25" s="94"/>
      <c r="V25" s="94"/>
    </row>
    <row r="26" spans="1:22" ht="12.75" customHeight="1" x14ac:dyDescent="0.35">
      <c r="A26" s="17" t="s">
        <v>75</v>
      </c>
      <c r="B26" s="18"/>
      <c r="C26" s="19"/>
      <c r="D26" s="347" t="s">
        <v>3734</v>
      </c>
      <c r="E26" s="348"/>
      <c r="F26" s="348"/>
      <c r="G26" s="348"/>
      <c r="H26" s="348"/>
      <c r="I26" s="348"/>
      <c r="J26" s="348"/>
      <c r="K26" s="348"/>
      <c r="L26" s="348"/>
      <c r="M26" s="348"/>
      <c r="N26" s="349"/>
    </row>
    <row r="27" spans="1:22" x14ac:dyDescent="0.35">
      <c r="A27" s="14"/>
      <c r="B27" s="15"/>
      <c r="C27" s="16"/>
      <c r="D27" s="350"/>
      <c r="E27" s="351"/>
      <c r="F27" s="351"/>
      <c r="G27" s="351"/>
      <c r="H27" s="351"/>
      <c r="I27" s="351"/>
      <c r="J27" s="351"/>
      <c r="K27" s="351"/>
      <c r="L27" s="351"/>
      <c r="M27" s="351"/>
      <c r="N27" s="352"/>
    </row>
    <row r="28" spans="1:22" ht="12.75" customHeight="1" x14ac:dyDescent="0.35">
      <c r="A28" s="158" t="s">
        <v>76</v>
      </c>
      <c r="B28" s="159"/>
      <c r="C28" s="160"/>
      <c r="D28" s="337" t="s">
        <v>3735</v>
      </c>
      <c r="E28" s="338"/>
      <c r="F28" s="338"/>
      <c r="G28" s="338"/>
      <c r="H28" s="338"/>
      <c r="I28" s="338"/>
      <c r="J28" s="338"/>
      <c r="K28" s="338"/>
      <c r="L28" s="338"/>
      <c r="M28" s="338"/>
      <c r="N28" s="339"/>
    </row>
    <row r="29" spans="1:22" x14ac:dyDescent="0.35">
      <c r="A29" s="14"/>
      <c r="B29" s="15"/>
      <c r="C29" s="16"/>
      <c r="D29" s="340"/>
      <c r="E29" s="341"/>
      <c r="F29" s="341"/>
      <c r="G29" s="341"/>
      <c r="H29" s="341"/>
      <c r="I29" s="341"/>
      <c r="J29" s="341"/>
      <c r="K29" s="341"/>
      <c r="L29" s="341"/>
      <c r="M29" s="341"/>
      <c r="N29" s="342"/>
    </row>
    <row r="30" spans="1:22" ht="12.75" customHeight="1" x14ac:dyDescent="0.35">
      <c r="A30" s="164" t="s">
        <v>77</v>
      </c>
      <c r="B30" s="165"/>
      <c r="C30" s="166"/>
      <c r="D30" s="167" t="s">
        <v>78</v>
      </c>
      <c r="E30" s="168"/>
      <c r="F30" s="168"/>
      <c r="G30" s="168"/>
      <c r="H30" s="168"/>
      <c r="I30" s="168"/>
      <c r="J30" s="168"/>
      <c r="K30" s="168"/>
      <c r="L30" s="168"/>
      <c r="M30" s="168"/>
      <c r="N30" s="169"/>
    </row>
    <row r="31" spans="1:22" ht="12.75" customHeight="1" x14ac:dyDescent="0.35">
      <c r="A31" s="158" t="s">
        <v>79</v>
      </c>
      <c r="B31" s="159"/>
      <c r="C31" s="160"/>
      <c r="D31" s="337" t="s">
        <v>3736</v>
      </c>
      <c r="E31" s="338"/>
      <c r="F31" s="338"/>
      <c r="G31" s="338"/>
      <c r="H31" s="338"/>
      <c r="I31" s="338"/>
      <c r="J31" s="338"/>
      <c r="K31" s="338"/>
      <c r="L31" s="338"/>
      <c r="M31" s="338"/>
      <c r="N31" s="339"/>
    </row>
    <row r="32" spans="1:22" x14ac:dyDescent="0.35">
      <c r="A32" s="14"/>
      <c r="B32" s="15"/>
      <c r="C32" s="16"/>
      <c r="D32" s="340"/>
      <c r="E32" s="341"/>
      <c r="F32" s="341"/>
      <c r="G32" s="341"/>
      <c r="H32" s="341"/>
      <c r="I32" s="341"/>
      <c r="J32" s="341"/>
      <c r="K32" s="341"/>
      <c r="L32" s="341"/>
      <c r="M32" s="341"/>
      <c r="N32" s="342"/>
    </row>
    <row r="33" spans="1:14" ht="12.75" customHeight="1" x14ac:dyDescent="0.35">
      <c r="A33" s="158" t="s">
        <v>80</v>
      </c>
      <c r="B33" s="159"/>
      <c r="C33" s="160"/>
      <c r="D33" s="337" t="s">
        <v>3737</v>
      </c>
      <c r="E33" s="338"/>
      <c r="F33" s="338"/>
      <c r="G33" s="338"/>
      <c r="H33" s="338"/>
      <c r="I33" s="338"/>
      <c r="J33" s="338"/>
      <c r="K33" s="338"/>
      <c r="L33" s="338"/>
      <c r="M33" s="338"/>
      <c r="N33" s="339"/>
    </row>
    <row r="34" spans="1:14" x14ac:dyDescent="0.35">
      <c r="A34" s="17"/>
      <c r="B34" s="18"/>
      <c r="C34" s="19"/>
      <c r="D34" s="353"/>
      <c r="E34" s="354"/>
      <c r="F34" s="354"/>
      <c r="G34" s="354"/>
      <c r="H34" s="354"/>
      <c r="I34" s="354"/>
      <c r="J34" s="354"/>
      <c r="K34" s="354"/>
      <c r="L34" s="354"/>
      <c r="M34" s="354"/>
      <c r="N34" s="355"/>
    </row>
    <row r="35" spans="1:14" x14ac:dyDescent="0.35">
      <c r="A35" s="17"/>
      <c r="B35" s="18"/>
      <c r="C35" s="19"/>
      <c r="D35" s="353"/>
      <c r="E35" s="354"/>
      <c r="F35" s="354"/>
      <c r="G35" s="354"/>
      <c r="H35" s="354"/>
      <c r="I35" s="354"/>
      <c r="J35" s="354"/>
      <c r="K35" s="354"/>
      <c r="L35" s="354"/>
      <c r="M35" s="354"/>
      <c r="N35" s="355"/>
    </row>
    <row r="36" spans="1:14" x14ac:dyDescent="0.35">
      <c r="A36" s="17"/>
      <c r="B36" s="18"/>
      <c r="C36" s="19"/>
      <c r="D36" s="353"/>
      <c r="E36" s="354"/>
      <c r="F36" s="354"/>
      <c r="G36" s="354"/>
      <c r="H36" s="354"/>
      <c r="I36" s="354"/>
      <c r="J36" s="354"/>
      <c r="K36" s="354"/>
      <c r="L36" s="354"/>
      <c r="M36" s="354"/>
      <c r="N36" s="355"/>
    </row>
    <row r="37" spans="1:14" x14ac:dyDescent="0.35">
      <c r="A37" s="14"/>
      <c r="B37" s="15"/>
      <c r="C37" s="16"/>
      <c r="D37" s="340"/>
      <c r="E37" s="341"/>
      <c r="F37" s="341"/>
      <c r="G37" s="341"/>
      <c r="H37" s="341"/>
      <c r="I37" s="341"/>
      <c r="J37" s="341"/>
      <c r="K37" s="341"/>
      <c r="L37" s="341"/>
      <c r="M37" s="341"/>
      <c r="N37" s="342"/>
    </row>
    <row r="38" spans="1:14" ht="12.75" customHeight="1" x14ac:dyDescent="0.35">
      <c r="A38" s="158" t="s">
        <v>81</v>
      </c>
      <c r="B38" s="159"/>
      <c r="C38" s="160"/>
      <c r="D38" s="337" t="s">
        <v>3738</v>
      </c>
      <c r="E38" s="338"/>
      <c r="F38" s="338"/>
      <c r="G38" s="338"/>
      <c r="H38" s="338"/>
      <c r="I38" s="338"/>
      <c r="J38" s="338"/>
      <c r="K38" s="338"/>
      <c r="L38" s="338"/>
      <c r="M38" s="338"/>
      <c r="N38" s="339"/>
    </row>
    <row r="39" spans="1:14" x14ac:dyDescent="0.35">
      <c r="A39" s="14"/>
      <c r="B39" s="15"/>
      <c r="C39" s="16"/>
      <c r="D39" s="356"/>
      <c r="E39" s="317"/>
      <c r="F39" s="317"/>
      <c r="G39" s="317"/>
      <c r="H39" s="317"/>
      <c r="I39" s="317"/>
      <c r="J39" s="317"/>
      <c r="K39" s="317"/>
      <c r="L39" s="317"/>
      <c r="M39" s="317"/>
      <c r="N39" s="357"/>
    </row>
    <row r="40" spans="1:14" x14ac:dyDescent="0.35">
      <c r="A40" s="172" t="s">
        <v>82</v>
      </c>
      <c r="B40" s="173"/>
      <c r="C40" s="174"/>
      <c r="D40" s="313" t="s">
        <v>3739</v>
      </c>
      <c r="E40" s="314"/>
      <c r="F40" s="314"/>
      <c r="G40" s="314"/>
      <c r="H40" s="314"/>
      <c r="I40" s="314"/>
      <c r="J40" s="314"/>
      <c r="K40" s="314"/>
      <c r="L40" s="314"/>
      <c r="M40" s="314"/>
      <c r="N40" s="315"/>
    </row>
    <row r="41" spans="1:14" ht="27.75" customHeight="1" x14ac:dyDescent="0.35">
      <c r="A41" s="74"/>
      <c r="B41" s="18"/>
      <c r="C41" s="75"/>
      <c r="D41" s="334"/>
      <c r="E41" s="335"/>
      <c r="F41" s="335"/>
      <c r="G41" s="335"/>
      <c r="H41" s="335"/>
      <c r="I41" s="335"/>
      <c r="J41" s="335"/>
      <c r="K41" s="335"/>
      <c r="L41" s="335"/>
      <c r="M41" s="335"/>
      <c r="N41" s="336"/>
    </row>
    <row r="42" spans="1:14" ht="12.75" customHeight="1" x14ac:dyDescent="0.35">
      <c r="A42" s="83" t="s">
        <v>83</v>
      </c>
      <c r="B42" s="170"/>
      <c r="C42" s="175"/>
      <c r="D42" s="319" t="s">
        <v>84</v>
      </c>
      <c r="E42" s="320"/>
      <c r="F42" s="320"/>
      <c r="G42" s="320"/>
      <c r="H42" s="320"/>
      <c r="I42" s="320"/>
      <c r="J42" s="320"/>
      <c r="K42" s="320"/>
      <c r="L42" s="320"/>
      <c r="M42" s="320"/>
      <c r="N42" s="321"/>
    </row>
    <row r="43" spans="1:14" ht="12.75" customHeight="1" x14ac:dyDescent="0.35">
      <c r="A43" s="82" t="s">
        <v>85</v>
      </c>
      <c r="B43" s="170"/>
      <c r="C43" s="175"/>
      <c r="D43" s="322" t="s">
        <v>86</v>
      </c>
      <c r="E43" s="323"/>
      <c r="F43" s="323"/>
      <c r="G43" s="323"/>
      <c r="H43" s="323"/>
      <c r="I43" s="323"/>
      <c r="J43" s="323"/>
      <c r="K43" s="323"/>
      <c r="L43" s="323"/>
      <c r="M43" s="323"/>
      <c r="N43" s="324"/>
    </row>
    <row r="44" spans="1:14" ht="12.75" customHeight="1" x14ac:dyDescent="0.35">
      <c r="A44" s="307" t="s">
        <v>87</v>
      </c>
      <c r="B44" s="308"/>
      <c r="C44" s="309"/>
      <c r="D44" s="313" t="s">
        <v>88</v>
      </c>
      <c r="E44" s="314"/>
      <c r="F44" s="314"/>
      <c r="G44" s="314"/>
      <c r="H44" s="314"/>
      <c r="I44" s="314"/>
      <c r="J44" s="314"/>
      <c r="K44" s="314"/>
      <c r="L44" s="314"/>
      <c r="M44" s="314"/>
      <c r="N44" s="315"/>
    </row>
    <row r="45" spans="1:14" ht="12.75" customHeight="1" x14ac:dyDescent="0.35">
      <c r="A45" s="310"/>
      <c r="B45" s="311"/>
      <c r="C45" s="312"/>
      <c r="D45" s="316"/>
      <c r="E45" s="317"/>
      <c r="F45" s="317"/>
      <c r="G45" s="317"/>
      <c r="H45" s="317"/>
      <c r="I45" s="317"/>
      <c r="J45" s="317"/>
      <c r="K45" s="317"/>
      <c r="L45" s="317"/>
      <c r="M45" s="317"/>
      <c r="N45" s="318"/>
    </row>
    <row r="46" spans="1:14" ht="12.75" customHeight="1" x14ac:dyDescent="0.35">
      <c r="A46" s="307" t="s">
        <v>89</v>
      </c>
      <c r="B46" s="308"/>
      <c r="C46" s="309"/>
      <c r="D46" s="313" t="s">
        <v>3740</v>
      </c>
      <c r="E46" s="314"/>
      <c r="F46" s="314"/>
      <c r="G46" s="314"/>
      <c r="H46" s="314"/>
      <c r="I46" s="314"/>
      <c r="J46" s="314"/>
      <c r="K46" s="314"/>
      <c r="L46" s="314"/>
      <c r="M46" s="314"/>
      <c r="N46" s="315"/>
    </row>
    <row r="47" spans="1:14" ht="12.75" customHeight="1" x14ac:dyDescent="0.35">
      <c r="A47" s="310"/>
      <c r="B47" s="311"/>
      <c r="C47" s="312"/>
      <c r="D47" s="316"/>
      <c r="E47" s="317"/>
      <c r="F47" s="317"/>
      <c r="G47" s="317"/>
      <c r="H47" s="317"/>
      <c r="I47" s="317"/>
      <c r="J47" s="317"/>
      <c r="K47" s="317"/>
      <c r="L47" s="317"/>
      <c r="M47" s="317"/>
      <c r="N47" s="318"/>
    </row>
    <row r="48" spans="1:14" ht="12.75" customHeight="1" x14ac:dyDescent="0.35">
      <c r="A48" s="172" t="s">
        <v>90</v>
      </c>
      <c r="B48" s="173"/>
      <c r="C48" s="174"/>
      <c r="D48" s="301" t="s">
        <v>3741</v>
      </c>
      <c r="E48" s="302"/>
      <c r="F48" s="302"/>
      <c r="G48" s="302"/>
      <c r="H48" s="302"/>
      <c r="I48" s="302"/>
      <c r="J48" s="302"/>
      <c r="K48" s="302"/>
      <c r="L48" s="302"/>
      <c r="M48" s="302"/>
      <c r="N48" s="303"/>
    </row>
    <row r="49" spans="1:14" ht="12.75" customHeight="1" x14ac:dyDescent="0.35">
      <c r="A49" s="91"/>
      <c r="B49" s="92"/>
      <c r="C49" s="93"/>
      <c r="D49" s="304"/>
      <c r="E49" s="305"/>
      <c r="F49" s="305"/>
      <c r="G49" s="305"/>
      <c r="H49" s="305"/>
      <c r="I49" s="305"/>
      <c r="J49" s="305"/>
      <c r="K49" s="305"/>
      <c r="L49" s="305"/>
      <c r="M49" s="305"/>
      <c r="N49" s="306"/>
    </row>
    <row r="50" spans="1:14" ht="12.75" customHeight="1" x14ac:dyDescent="0.35">
      <c r="A50" s="31"/>
      <c r="B50" s="31"/>
      <c r="C50" s="31"/>
      <c r="D50" s="31"/>
      <c r="E50" s="31"/>
      <c r="F50" s="31"/>
      <c r="G50" s="31"/>
      <c r="H50" s="31"/>
      <c r="I50" s="31"/>
      <c r="J50" s="31"/>
      <c r="K50" s="31"/>
      <c r="L50" s="31"/>
      <c r="M50" s="31"/>
      <c r="N50" s="31"/>
    </row>
    <row r="51" spans="1:14" ht="12.75" customHeight="1" x14ac:dyDescent="0.35">
      <c r="A51" s="31"/>
      <c r="B51" s="31"/>
      <c r="C51" s="31"/>
      <c r="D51" s="31"/>
      <c r="E51" s="31"/>
      <c r="F51" s="31"/>
      <c r="G51" s="31"/>
      <c r="H51" s="31"/>
      <c r="I51" s="31"/>
      <c r="J51" s="31"/>
      <c r="K51" s="31"/>
      <c r="L51" s="31"/>
      <c r="M51" s="31"/>
      <c r="N51" s="31"/>
    </row>
    <row r="52" spans="1:14" ht="12.75" customHeight="1" x14ac:dyDescent="0.35">
      <c r="A52" s="31"/>
      <c r="B52" s="31"/>
      <c r="C52" s="31"/>
      <c r="D52" s="31"/>
      <c r="E52" s="31"/>
      <c r="F52" s="31"/>
      <c r="G52" s="31"/>
      <c r="H52" s="31"/>
      <c r="I52" s="31"/>
      <c r="J52" s="31"/>
      <c r="K52" s="31"/>
      <c r="L52" s="31"/>
      <c r="M52" s="31"/>
      <c r="N52" s="31"/>
    </row>
    <row r="53" spans="1:14" ht="12.75" customHeight="1" x14ac:dyDescent="0.35">
      <c r="A53" s="31"/>
      <c r="B53" s="31"/>
      <c r="C53" s="31"/>
      <c r="D53" s="31"/>
      <c r="E53" s="31"/>
      <c r="F53" s="31"/>
      <c r="G53" s="31"/>
      <c r="H53" s="31"/>
      <c r="I53" s="31"/>
      <c r="J53" s="31"/>
      <c r="K53" s="31"/>
      <c r="L53" s="31"/>
      <c r="M53" s="31"/>
      <c r="N53" s="31"/>
    </row>
    <row r="54" spans="1:14" ht="12.75" customHeight="1" x14ac:dyDescent="0.35">
      <c r="A54" s="31"/>
      <c r="B54" s="31"/>
      <c r="C54" s="31"/>
      <c r="D54" s="31"/>
      <c r="E54" s="31"/>
      <c r="F54" s="31"/>
      <c r="G54" s="31"/>
      <c r="H54" s="31"/>
      <c r="I54" s="31"/>
      <c r="J54" s="31"/>
      <c r="K54" s="31"/>
      <c r="L54" s="31"/>
      <c r="M54" s="31"/>
      <c r="N54" s="31"/>
    </row>
    <row r="55" spans="1:14" ht="12.75" customHeight="1" x14ac:dyDescent="0.35">
      <c r="A55" s="31"/>
      <c r="B55" s="31"/>
      <c r="C55" s="31"/>
      <c r="D55" s="31"/>
      <c r="E55" s="31"/>
      <c r="F55" s="31"/>
      <c r="G55" s="31"/>
      <c r="H55" s="31"/>
      <c r="I55" s="31"/>
      <c r="J55" s="31"/>
      <c r="K55" s="31"/>
      <c r="L55" s="31"/>
      <c r="M55" s="31"/>
      <c r="N55" s="31"/>
    </row>
    <row r="56" spans="1:14" ht="12.75" customHeight="1" x14ac:dyDescent="0.35">
      <c r="A56" s="31"/>
      <c r="B56" s="31"/>
      <c r="C56" s="31"/>
      <c r="D56" s="31"/>
      <c r="E56" s="31"/>
      <c r="F56" s="31"/>
      <c r="G56" s="31"/>
      <c r="H56" s="31"/>
      <c r="I56" s="31"/>
      <c r="J56" s="31"/>
      <c r="K56" s="31"/>
      <c r="L56" s="31"/>
      <c r="M56" s="31"/>
      <c r="N56" s="31"/>
    </row>
    <row r="57" spans="1:14" ht="12.75" customHeight="1" x14ac:dyDescent="0.35">
      <c r="A57" s="31"/>
      <c r="B57" s="31"/>
      <c r="C57" s="31"/>
      <c r="D57" s="31"/>
      <c r="E57" s="31"/>
      <c r="F57" s="31"/>
      <c r="G57" s="31"/>
      <c r="H57" s="31"/>
      <c r="I57" s="31"/>
      <c r="J57" s="31"/>
      <c r="K57" s="31"/>
      <c r="L57" s="31"/>
      <c r="M57" s="31"/>
      <c r="N57" s="31"/>
    </row>
    <row r="58" spans="1:14" ht="12.75" customHeight="1" x14ac:dyDescent="0.35">
      <c r="A58" s="31"/>
      <c r="B58" s="31"/>
      <c r="C58" s="31"/>
      <c r="D58" s="31"/>
      <c r="E58" s="31"/>
      <c r="F58" s="31"/>
      <c r="G58" s="31"/>
      <c r="H58" s="31"/>
      <c r="I58" s="31"/>
      <c r="J58" s="31"/>
      <c r="K58" s="31"/>
      <c r="L58" s="31"/>
      <c r="M58" s="31"/>
      <c r="N58" s="31"/>
    </row>
    <row r="59" spans="1:14" ht="12.75" customHeight="1" x14ac:dyDescent="0.35">
      <c r="A59" s="31"/>
      <c r="B59" s="31"/>
      <c r="C59" s="31"/>
      <c r="D59" s="31"/>
      <c r="E59" s="31"/>
      <c r="F59" s="31"/>
      <c r="G59" s="31"/>
      <c r="H59" s="31"/>
      <c r="I59" s="31"/>
      <c r="J59" s="31"/>
      <c r="K59" s="31"/>
      <c r="L59" s="31"/>
      <c r="M59" s="31"/>
      <c r="N59" s="31"/>
    </row>
    <row r="60" spans="1:14" ht="12.75" customHeight="1" x14ac:dyDescent="0.35">
      <c r="A60" s="31"/>
      <c r="B60" s="31"/>
      <c r="C60" s="31"/>
      <c r="D60" s="31"/>
      <c r="E60" s="31"/>
      <c r="F60" s="31"/>
      <c r="G60" s="31"/>
      <c r="H60" s="31"/>
      <c r="I60" s="31"/>
      <c r="J60" s="31"/>
      <c r="K60" s="31"/>
      <c r="L60" s="31"/>
      <c r="M60" s="31"/>
      <c r="N60" s="31"/>
    </row>
    <row r="61" spans="1:14" ht="12.75" customHeight="1" x14ac:dyDescent="0.35">
      <c r="A61" s="31"/>
      <c r="B61" s="31"/>
      <c r="C61" s="31"/>
      <c r="D61" s="31"/>
      <c r="E61" s="31"/>
      <c r="F61" s="31"/>
      <c r="G61" s="31"/>
      <c r="H61" s="31"/>
      <c r="I61" s="31"/>
      <c r="J61" s="31"/>
      <c r="K61" s="31"/>
      <c r="L61" s="31"/>
      <c r="M61" s="31"/>
      <c r="N61" s="31"/>
    </row>
    <row r="62" spans="1:14" ht="12.75" customHeight="1" x14ac:dyDescent="0.35">
      <c r="A62" s="31"/>
      <c r="B62" s="31"/>
      <c r="C62" s="31"/>
      <c r="D62" s="31"/>
      <c r="E62" s="31"/>
      <c r="F62" s="31"/>
      <c r="G62" s="31"/>
      <c r="H62" s="31"/>
      <c r="I62" s="31"/>
      <c r="J62" s="31"/>
      <c r="K62" s="31"/>
      <c r="L62" s="31"/>
      <c r="M62" s="31"/>
      <c r="N62" s="31"/>
    </row>
    <row r="63" spans="1:14" ht="12.75" customHeight="1" x14ac:dyDescent="0.35"/>
    <row r="64" spans="1:1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sheetData>
  <mergeCells count="18">
    <mergeCell ref="D42:N42"/>
    <mergeCell ref="D43:N43"/>
    <mergeCell ref="A3:N17"/>
    <mergeCell ref="D23:N24"/>
    <mergeCell ref="D40:N41"/>
    <mergeCell ref="D19:N20"/>
    <mergeCell ref="D21:N21"/>
    <mergeCell ref="D25:N25"/>
    <mergeCell ref="D26:N27"/>
    <mergeCell ref="D28:N29"/>
    <mergeCell ref="D31:N32"/>
    <mergeCell ref="D33:N37"/>
    <mergeCell ref="D38:N39"/>
    <mergeCell ref="D48:N49"/>
    <mergeCell ref="A44:C45"/>
    <mergeCell ref="D44:N45"/>
    <mergeCell ref="A46:C47"/>
    <mergeCell ref="D46:N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4"/>
  <sheetViews>
    <sheetView zoomScale="110" zoomScaleNormal="110" workbookViewId="0">
      <pane xSplit="1" ySplit="2" topLeftCell="B8" activePane="bottomRight" state="frozen"/>
      <selection pane="topRight" activeCell="B1" sqref="B1"/>
      <selection pane="bottomLeft" activeCell="A3" sqref="A3"/>
      <selection pane="bottomRight" activeCell="D11" sqref="D11"/>
    </sheetView>
  </sheetViews>
  <sheetFormatPr defaultColWidth="0" defaultRowHeight="14.5" zeroHeight="1" x14ac:dyDescent="0.35"/>
  <cols>
    <col min="1" max="1" width="11.81640625" customWidth="1"/>
    <col min="2" max="2" width="11.1796875" customWidth="1"/>
    <col min="3" max="3" width="23" customWidth="1"/>
    <col min="4" max="4" width="20.453125" customWidth="1"/>
    <col min="5" max="5" width="28.453125" customWidth="1"/>
    <col min="6" max="6" width="51.453125" customWidth="1"/>
    <col min="7" max="7" width="32" customWidth="1"/>
    <col min="8" max="8" width="20.1796875" customWidth="1"/>
    <col min="9" max="9" width="12.81640625" customWidth="1"/>
    <col min="10" max="10" width="48.453125" customWidth="1"/>
    <col min="11" max="11" width="14.81640625" customWidth="1"/>
    <col min="12" max="12" width="21.81640625" style="28" customWidth="1"/>
    <col min="13" max="13" width="89.81640625" customWidth="1"/>
    <col min="14" max="19" width="9.1796875" hidden="1" customWidth="1"/>
    <col min="20" max="26" width="8.81640625" hidden="1" customWidth="1"/>
    <col min="27" max="27" width="20" hidden="1" customWidth="1"/>
    <col min="28" max="16384" width="8.81640625" hidden="1"/>
  </cols>
  <sheetData>
    <row r="1" spans="1:27" s="1" customFormat="1" x14ac:dyDescent="0.35">
      <c r="A1" s="149" t="s">
        <v>55</v>
      </c>
      <c r="B1" s="150"/>
      <c r="C1" s="150"/>
      <c r="D1" s="150"/>
      <c r="E1" s="150"/>
      <c r="F1" s="150"/>
      <c r="G1" s="150"/>
      <c r="H1" s="150"/>
      <c r="I1" s="150"/>
      <c r="J1" s="150"/>
      <c r="K1" s="176"/>
      <c r="L1" s="96"/>
      <c r="M1" s="96"/>
      <c r="N1" s="97"/>
      <c r="O1" s="97"/>
      <c r="P1" s="97"/>
      <c r="Q1" s="97"/>
      <c r="R1" s="97"/>
      <c r="S1" s="97"/>
      <c r="T1" s="97"/>
      <c r="Y1" s="11"/>
      <c r="AA1" s="150"/>
    </row>
    <row r="2" spans="1:27" ht="33.75" customHeight="1" x14ac:dyDescent="0.35">
      <c r="A2" s="212" t="s">
        <v>91</v>
      </c>
      <c r="B2" s="212" t="s">
        <v>92</v>
      </c>
      <c r="C2" s="212" t="s">
        <v>93</v>
      </c>
      <c r="D2" s="212" t="s">
        <v>94</v>
      </c>
      <c r="E2" s="212" t="s">
        <v>95</v>
      </c>
      <c r="F2" s="212" t="s">
        <v>96</v>
      </c>
      <c r="G2" s="212" t="s">
        <v>97</v>
      </c>
      <c r="H2" s="212" t="s">
        <v>98</v>
      </c>
      <c r="I2" s="212" t="s">
        <v>99</v>
      </c>
      <c r="J2" s="212" t="s">
        <v>100</v>
      </c>
      <c r="K2" s="226" t="s">
        <v>101</v>
      </c>
      <c r="L2" s="213" t="s">
        <v>102</v>
      </c>
      <c r="M2" s="215" t="s">
        <v>103</v>
      </c>
      <c r="AA2" s="70" t="s">
        <v>104</v>
      </c>
    </row>
    <row r="3" spans="1:27" ht="113" x14ac:dyDescent="0.35">
      <c r="A3" s="216" t="s">
        <v>105</v>
      </c>
      <c r="B3" s="216" t="s">
        <v>106</v>
      </c>
      <c r="C3" s="216" t="s">
        <v>107</v>
      </c>
      <c r="D3" s="216" t="s">
        <v>108</v>
      </c>
      <c r="E3" s="227" t="s">
        <v>109</v>
      </c>
      <c r="F3" s="217" t="s">
        <v>110</v>
      </c>
      <c r="G3" s="217" t="s">
        <v>111</v>
      </c>
      <c r="H3" s="217"/>
      <c r="I3" s="218"/>
      <c r="J3" s="228" t="s">
        <v>112</v>
      </c>
      <c r="K3" s="216" t="s">
        <v>113</v>
      </c>
      <c r="L3" s="216" t="s">
        <v>114</v>
      </c>
      <c r="M3" s="229" t="s">
        <v>115</v>
      </c>
      <c r="AA3" s="81" t="e">
        <f>IF(OR(I3="Fail",ISBLANK(I3)),INDEX('Issue Code Table'!C:C,MATCH(L:L,'Issue Code Table'!A:A,0)),IF(K3="Critical",6,IF(K3="Significant",5,IF(K3="Moderate",3,2))))</f>
        <v>#N/A</v>
      </c>
    </row>
    <row r="4" spans="1:27" ht="137.5" x14ac:dyDescent="0.35">
      <c r="A4" s="219" t="s">
        <v>116</v>
      </c>
      <c r="B4" s="219" t="s">
        <v>117</v>
      </c>
      <c r="C4" s="219" t="s">
        <v>118</v>
      </c>
      <c r="D4" s="220" t="s">
        <v>119</v>
      </c>
      <c r="E4" s="230" t="s">
        <v>120</v>
      </c>
      <c r="F4" s="230" t="s">
        <v>121</v>
      </c>
      <c r="G4" s="230" t="s">
        <v>122</v>
      </c>
      <c r="H4" s="220"/>
      <c r="I4" s="221"/>
      <c r="J4" s="219" t="s">
        <v>123</v>
      </c>
      <c r="K4" s="219" t="s">
        <v>124</v>
      </c>
      <c r="L4" s="219" t="s">
        <v>125</v>
      </c>
      <c r="M4" s="231" t="s">
        <v>126</v>
      </c>
      <c r="AA4" s="81" t="e">
        <f>IF(OR(I4="Fail",ISBLANK(I4)),INDEX('Issue Code Table'!C:C,MATCH(L:L,'Issue Code Table'!A:A,0)),IF(K4="Critical",6,IF(K4="Significant",5,IF(K4="Moderate",3,2))))</f>
        <v>#N/A</v>
      </c>
    </row>
    <row r="5" spans="1:27" ht="114.65" customHeight="1" x14ac:dyDescent="0.35">
      <c r="A5" s="216" t="s">
        <v>127</v>
      </c>
      <c r="B5" s="216" t="s">
        <v>128</v>
      </c>
      <c r="C5" s="216" t="s">
        <v>129</v>
      </c>
      <c r="D5" s="216" t="s">
        <v>130</v>
      </c>
      <c r="E5" s="216" t="s">
        <v>131</v>
      </c>
      <c r="F5" s="216" t="s">
        <v>132</v>
      </c>
      <c r="G5" s="216" t="s">
        <v>133</v>
      </c>
      <c r="H5" s="217"/>
      <c r="I5" s="218"/>
      <c r="J5" s="216" t="s">
        <v>134</v>
      </c>
      <c r="K5" s="216" t="s">
        <v>135</v>
      </c>
      <c r="L5" s="216" t="s">
        <v>136</v>
      </c>
      <c r="M5" s="229" t="s">
        <v>137</v>
      </c>
      <c r="AA5" s="81">
        <f>IF(OR(I5="Fail",ISBLANK(I5)),INDEX('Issue Code Table'!C:C,MATCH(L:L,'Issue Code Table'!A:A,0)),IF(K5="Critical",6,IF(K5="Significant",5,IF(K5="Moderate",3,2))))</f>
        <v>2</v>
      </c>
    </row>
    <row r="6" spans="1:27" ht="301.5" x14ac:dyDescent="0.35">
      <c r="A6" s="219" t="s">
        <v>138</v>
      </c>
      <c r="B6" s="219" t="s">
        <v>139</v>
      </c>
      <c r="C6" s="219" t="s">
        <v>140</v>
      </c>
      <c r="D6" s="219" t="s">
        <v>130</v>
      </c>
      <c r="E6" s="219" t="s">
        <v>141</v>
      </c>
      <c r="F6" s="219" t="s">
        <v>142</v>
      </c>
      <c r="G6" s="219" t="s">
        <v>143</v>
      </c>
      <c r="H6" s="220"/>
      <c r="I6" s="221"/>
      <c r="J6" s="219" t="s">
        <v>144</v>
      </c>
      <c r="K6" s="232" t="s">
        <v>124</v>
      </c>
      <c r="L6" s="233" t="s">
        <v>145</v>
      </c>
      <c r="M6" s="231" t="s">
        <v>146</v>
      </c>
      <c r="N6" s="72"/>
      <c r="AA6" s="81" t="e">
        <f>IF(OR(I6="Fail",ISBLANK(I6)),INDEX('Issue Code Table'!C:C,MATCH(L:L,'Issue Code Table'!A:A,0)),IF(K6="Critical",6,IF(K6="Significant",5,IF(K6="Moderate",3,2))))</f>
        <v>#N/A</v>
      </c>
    </row>
    <row r="7" spans="1:27" ht="75.75" customHeight="1" x14ac:dyDescent="0.35">
      <c r="A7" s="216" t="s">
        <v>147</v>
      </c>
      <c r="B7" s="216" t="s">
        <v>148</v>
      </c>
      <c r="C7" s="216" t="s">
        <v>149</v>
      </c>
      <c r="D7" s="216" t="s">
        <v>130</v>
      </c>
      <c r="E7" s="216" t="s">
        <v>150</v>
      </c>
      <c r="F7" s="216" t="s">
        <v>151</v>
      </c>
      <c r="G7" s="216" t="s">
        <v>152</v>
      </c>
      <c r="H7" s="217"/>
      <c r="I7" s="218"/>
      <c r="J7" s="234"/>
      <c r="K7" s="235" t="s">
        <v>124</v>
      </c>
      <c r="L7" s="216" t="s">
        <v>153</v>
      </c>
      <c r="M7" s="236" t="s">
        <v>154</v>
      </c>
      <c r="N7" s="72"/>
      <c r="AA7" s="81">
        <f>IF(OR(I7="Fail",ISBLANK(I7)),INDEX('Issue Code Table'!C:C,MATCH(L:L,'Issue Code Table'!A:A,0)),IF(K7="Critical",6,IF(K7="Significant",5,IF(K7="Moderate",3,2))))</f>
        <v>6</v>
      </c>
    </row>
    <row r="8" spans="1:27" ht="186" customHeight="1" x14ac:dyDescent="0.35">
      <c r="A8" s="219" t="s">
        <v>155</v>
      </c>
      <c r="B8" s="219" t="s">
        <v>156</v>
      </c>
      <c r="C8" s="219" t="s">
        <v>157</v>
      </c>
      <c r="D8" s="219" t="s">
        <v>130</v>
      </c>
      <c r="E8" s="219" t="s">
        <v>158</v>
      </c>
      <c r="F8" s="219" t="s">
        <v>159</v>
      </c>
      <c r="G8" s="219" t="s">
        <v>160</v>
      </c>
      <c r="H8" s="220"/>
      <c r="I8" s="221"/>
      <c r="J8" s="219" t="s">
        <v>134</v>
      </c>
      <c r="K8" s="219" t="s">
        <v>135</v>
      </c>
      <c r="L8" s="219" t="s">
        <v>161</v>
      </c>
      <c r="M8" s="237" t="s">
        <v>162</v>
      </c>
      <c r="AA8" s="81" t="e">
        <f>IF(OR(I8="Fail",ISBLANK(I8)),INDEX('Issue Code Table'!C:C,MATCH(L:L,'Issue Code Table'!A:A,0)),IF(K8="Critical",6,IF(K8="Significant",5,IF(K8="Moderate",3,2))))</f>
        <v>#N/A</v>
      </c>
    </row>
    <row r="9" spans="1:27" ht="125.25" customHeight="1" x14ac:dyDescent="0.35">
      <c r="A9" s="216" t="s">
        <v>163</v>
      </c>
      <c r="B9" s="216" t="s">
        <v>164</v>
      </c>
      <c r="C9" s="216" t="s">
        <v>165</v>
      </c>
      <c r="D9" s="216" t="s">
        <v>166</v>
      </c>
      <c r="E9" s="216" t="s">
        <v>167</v>
      </c>
      <c r="F9" s="216" t="s">
        <v>168</v>
      </c>
      <c r="G9" s="216" t="s">
        <v>169</v>
      </c>
      <c r="H9" s="217"/>
      <c r="I9" s="218"/>
      <c r="J9" s="216" t="s">
        <v>134</v>
      </c>
      <c r="K9" s="216" t="s">
        <v>135</v>
      </c>
      <c r="L9" s="216" t="s">
        <v>170</v>
      </c>
      <c r="M9" s="229" t="s">
        <v>171</v>
      </c>
      <c r="AA9" s="81" t="e">
        <f>IF(OR(I9="Fail",ISBLANK(I9)),INDEX('Issue Code Table'!C:C,MATCH(L:L,'Issue Code Table'!A:A,0)),IF(K9="Critical",6,IF(K9="Significant",5,IF(K9="Moderate",3,2))))</f>
        <v>#N/A</v>
      </c>
    </row>
    <row r="10" spans="1:27" ht="50" x14ac:dyDescent="0.35">
      <c r="A10" s="219" t="s">
        <v>172</v>
      </c>
      <c r="B10" s="219" t="s">
        <v>173</v>
      </c>
      <c r="C10" s="219" t="s">
        <v>174</v>
      </c>
      <c r="D10" s="219" t="s">
        <v>130</v>
      </c>
      <c r="E10" s="219" t="s">
        <v>175</v>
      </c>
      <c r="F10" s="219" t="s">
        <v>176</v>
      </c>
      <c r="G10" s="219" t="s">
        <v>177</v>
      </c>
      <c r="H10" s="220"/>
      <c r="I10" s="221"/>
      <c r="J10" s="219" t="s">
        <v>134</v>
      </c>
      <c r="K10" s="219" t="s">
        <v>124</v>
      </c>
      <c r="L10" s="219" t="s">
        <v>178</v>
      </c>
      <c r="M10" s="237" t="s">
        <v>179</v>
      </c>
      <c r="AA10" s="81">
        <f>IF(OR(I10="Fail",ISBLANK(I10)),INDEX('Issue Code Table'!C:C,MATCH(L:L,'Issue Code Table'!A:A,0)),IF(K10="Critical",6,IF(K10="Significant",5,IF(K10="Moderate",3,2))))</f>
        <v>4</v>
      </c>
    </row>
    <row r="11" spans="1:27" ht="144.75" customHeight="1" x14ac:dyDescent="0.35">
      <c r="A11" s="216" t="s">
        <v>180</v>
      </c>
      <c r="B11" s="216" t="s">
        <v>181</v>
      </c>
      <c r="C11" s="216" t="s">
        <v>182</v>
      </c>
      <c r="D11" s="216" t="s">
        <v>183</v>
      </c>
      <c r="E11" s="216" t="s">
        <v>184</v>
      </c>
      <c r="F11" s="216" t="s">
        <v>185</v>
      </c>
      <c r="G11" s="216" t="s">
        <v>186</v>
      </c>
      <c r="H11" s="217"/>
      <c r="I11" s="218"/>
      <c r="J11" s="216" t="s">
        <v>187</v>
      </c>
      <c r="K11" s="216" t="s">
        <v>124</v>
      </c>
      <c r="L11" s="216" t="s">
        <v>188</v>
      </c>
      <c r="M11" s="229" t="s">
        <v>189</v>
      </c>
      <c r="AA11" s="81"/>
    </row>
    <row r="12" spans="1:27" ht="144.75" customHeight="1" x14ac:dyDescent="0.35">
      <c r="A12" s="219" t="s">
        <v>190</v>
      </c>
      <c r="B12" s="219" t="s">
        <v>191</v>
      </c>
      <c r="C12" s="219" t="s">
        <v>192</v>
      </c>
      <c r="D12" s="219" t="s">
        <v>130</v>
      </c>
      <c r="E12" s="219" t="s">
        <v>193</v>
      </c>
      <c r="F12" s="219" t="s">
        <v>194</v>
      </c>
      <c r="G12" s="219" t="s">
        <v>195</v>
      </c>
      <c r="H12" s="220"/>
      <c r="I12" s="221"/>
      <c r="J12" s="219" t="s">
        <v>134</v>
      </c>
      <c r="K12" s="219" t="s">
        <v>124</v>
      </c>
      <c r="L12" s="219" t="s">
        <v>196</v>
      </c>
      <c r="M12" s="237" t="s">
        <v>197</v>
      </c>
      <c r="AA12" s="81">
        <f>IF(OR(I12="Fail",ISBLANK(I12)),INDEX('Issue Code Table'!C:C,MATCH(L:L,'Issue Code Table'!A:A,0)),IF(K12="Critical",6,IF(K12="Significant",5,IF(K12="Moderate",3,2))))</f>
        <v>5</v>
      </c>
    </row>
    <row r="13" spans="1:27" ht="135.75" customHeight="1" x14ac:dyDescent="0.35">
      <c r="A13" s="222" t="s">
        <v>198</v>
      </c>
      <c r="B13" s="222" t="s">
        <v>199</v>
      </c>
      <c r="C13" s="222" t="s">
        <v>200</v>
      </c>
      <c r="D13" s="222" t="s">
        <v>130</v>
      </c>
      <c r="E13" s="223" t="s">
        <v>201</v>
      </c>
      <c r="F13" s="223" t="s">
        <v>202</v>
      </c>
      <c r="G13" s="223" t="s">
        <v>203</v>
      </c>
      <c r="H13" s="223"/>
      <c r="I13" s="224"/>
      <c r="J13" s="222" t="s">
        <v>134</v>
      </c>
      <c r="K13" s="222" t="s">
        <v>135</v>
      </c>
      <c r="L13" s="222" t="s">
        <v>204</v>
      </c>
      <c r="M13" s="238" t="s">
        <v>205</v>
      </c>
      <c r="N13" s="72"/>
      <c r="O13" s="72"/>
      <c r="P13" s="72"/>
      <c r="Q13" s="72"/>
      <c r="R13" s="72"/>
      <c r="S13" s="72"/>
      <c r="AA13" s="81">
        <f>IF(OR(I13="Fail",ISBLANK(I13)),INDEX('Issue Code Table'!C:C,MATCH(L:L,'Issue Code Table'!A:A,0)),IF(K13="Critical",6,IF(K13="Significant",5,IF(K13="Moderate",3,2))))</f>
        <v>2</v>
      </c>
    </row>
    <row r="14" spans="1:27" x14ac:dyDescent="0.35">
      <c r="A14" s="71"/>
      <c r="B14" s="177" t="s">
        <v>206</v>
      </c>
      <c r="C14" s="71"/>
      <c r="D14" s="71"/>
      <c r="E14" s="71"/>
      <c r="F14" s="71"/>
      <c r="G14" s="71"/>
      <c r="H14" s="71"/>
      <c r="I14" s="71"/>
      <c r="J14" s="71"/>
      <c r="K14" s="71"/>
      <c r="L14" s="71"/>
      <c r="M14" s="71"/>
      <c r="AA14" s="71"/>
    </row>
    <row r="15" spans="1:27" hidden="1" x14ac:dyDescent="0.35">
      <c r="G15" s="25" t="s">
        <v>56</v>
      </c>
    </row>
    <row r="16" spans="1:27" hidden="1" x14ac:dyDescent="0.35">
      <c r="G16" s="25" t="s">
        <v>57</v>
      </c>
    </row>
    <row r="17" spans="7:7" hidden="1" x14ac:dyDescent="0.35">
      <c r="G17" s="25" t="s">
        <v>45</v>
      </c>
    </row>
    <row r="18" spans="7:7" hidden="1" x14ac:dyDescent="0.35">
      <c r="G18" s="25" t="s">
        <v>207</v>
      </c>
    </row>
    <row r="20" spans="7:7" hidden="1" x14ac:dyDescent="0.35">
      <c r="G20" s="25" t="s">
        <v>208</v>
      </c>
    </row>
    <row r="21" spans="7:7" hidden="1" x14ac:dyDescent="0.35">
      <c r="G21" s="25" t="s">
        <v>113</v>
      </c>
    </row>
    <row r="22" spans="7:7" hidden="1" x14ac:dyDescent="0.35">
      <c r="G22" s="25" t="s">
        <v>124</v>
      </c>
    </row>
    <row r="23" spans="7:7" hidden="1" x14ac:dyDescent="0.35">
      <c r="G23" s="25" t="s">
        <v>135</v>
      </c>
    </row>
    <row r="24" spans="7:7" hidden="1" x14ac:dyDescent="0.35">
      <c r="G24" s="25" t="s">
        <v>209</v>
      </c>
    </row>
  </sheetData>
  <protectedRanges>
    <protectedRange password="E1A2" sqref="AA2" name="Range1"/>
    <protectedRange password="E1A2" sqref="L2:M2" name="Range1_1"/>
    <protectedRange password="E1A2" sqref="AA3:AA13" name="Range1_1_1"/>
    <protectedRange password="E1A2" sqref="L4:M4" name="Range1_2"/>
    <protectedRange password="E1A2" sqref="N6:N7" name="Range1_3"/>
    <protectedRange password="E1A2" sqref="M6" name="Range1_1_2"/>
  </protectedRanges>
  <autoFilter ref="A2:M2" xr:uid="{00000000-0001-0000-0300-000000000000}"/>
  <phoneticPr fontId="12" type="noConversion"/>
  <conditionalFormatting sqref="I3:I13">
    <cfRule type="cellIs" dxfId="7" priority="8" stopIfTrue="1" operator="equal">
      <formula>"Info"</formula>
    </cfRule>
    <cfRule type="cellIs" dxfId="6" priority="12" stopIfTrue="1" operator="equal">
      <formula>"Fail"</formula>
    </cfRule>
    <cfRule type="cellIs" dxfId="5" priority="13" stopIfTrue="1" operator="equal">
      <formula>"Pass"</formula>
    </cfRule>
  </conditionalFormatting>
  <conditionalFormatting sqref="L3:L13">
    <cfRule type="expression" dxfId="4" priority="11" stopIfTrue="1">
      <formula>ISERROR(AA3)</formula>
    </cfRule>
  </conditionalFormatting>
  <dataValidations count="2">
    <dataValidation type="list" allowBlank="1" showInputMessage="1" showErrorMessage="1" sqref="I3:I13" xr:uid="{00000000-0002-0000-0300-000000000000}">
      <formula1>$G$15:$G$18</formula1>
    </dataValidation>
    <dataValidation type="list" allowBlank="1" showInputMessage="1" showErrorMessage="1" sqref="K3:K13" xr:uid="{00000000-0002-0000-0300-000001000000}">
      <formula1>$G$21:$G$24</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sheetPr>
  <dimension ref="A1:AB222"/>
  <sheetViews>
    <sheetView tabSelected="1"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ColWidth="9.1796875" defaultRowHeight="14.5" zeroHeight="1" x14ac:dyDescent="0.35"/>
  <cols>
    <col min="1" max="1" width="12.81640625" style="29" customWidth="1"/>
    <col min="2" max="2" width="10" style="29" customWidth="1"/>
    <col min="3" max="3" width="21.453125" style="24" customWidth="1"/>
    <col min="4" max="4" width="15.81640625" style="29" customWidth="1"/>
    <col min="5" max="5" width="16.1796875" style="29" customWidth="1"/>
    <col min="6" max="6" width="37.1796875" style="29" customWidth="1"/>
    <col min="7" max="7" width="48.81640625" style="29" customWidth="1"/>
    <col min="8" max="8" width="42" style="29" customWidth="1"/>
    <col min="9" max="9" width="25.81640625" style="29" customWidth="1"/>
    <col min="10" max="10" width="12.1796875" style="29" customWidth="1"/>
    <col min="11" max="11" width="39.81640625" style="29" hidden="1" customWidth="1"/>
    <col min="12" max="12" width="23" style="29" customWidth="1"/>
    <col min="13" max="13" width="14.1796875" style="28" customWidth="1"/>
    <col min="14" max="14" width="23.453125" style="29" customWidth="1"/>
    <col min="15" max="15" width="39.1796875" style="29" customWidth="1"/>
    <col min="16" max="16" width="4" style="29" customWidth="1"/>
    <col min="17" max="17" width="27.81640625" style="29" customWidth="1"/>
    <col min="18" max="18" width="23" style="29" customWidth="1"/>
    <col min="19" max="20" width="43.81640625" style="29" customWidth="1"/>
    <col min="21" max="21" width="70.453125" style="29" customWidth="1"/>
    <col min="22" max="22" width="65.453125" style="29" hidden="1" customWidth="1"/>
    <col min="23" max="23" width="46.54296875" style="28" hidden="1" customWidth="1"/>
    <col min="24" max="24" width="10.81640625" style="28" hidden="1" customWidth="1"/>
    <col min="25" max="25" width="11.54296875" style="28" hidden="1" customWidth="1"/>
    <col min="26" max="26" width="12" style="29" hidden="1" customWidth="1"/>
    <col min="27" max="27" width="8" style="28" hidden="1" customWidth="1"/>
    <col min="28" max="28" width="26.453125" style="29" hidden="1" customWidth="1"/>
    <col min="29" max="16384" width="9.1796875" style="29"/>
  </cols>
  <sheetData>
    <row r="1" spans="1:28" s="269" customFormat="1" x14ac:dyDescent="0.35">
      <c r="A1" s="265" t="s">
        <v>55</v>
      </c>
      <c r="B1" s="266"/>
      <c r="C1" s="266"/>
      <c r="D1" s="266"/>
      <c r="E1" s="266"/>
      <c r="F1" s="266"/>
      <c r="G1" s="266"/>
      <c r="H1" s="266"/>
      <c r="I1" s="266"/>
      <c r="J1" s="266"/>
      <c r="K1" s="267"/>
      <c r="L1" s="268"/>
      <c r="M1" s="268"/>
      <c r="N1" s="268"/>
      <c r="O1" s="268"/>
      <c r="P1" s="268"/>
      <c r="Q1" s="268"/>
      <c r="R1" s="268"/>
      <c r="S1" s="268"/>
      <c r="T1" s="268"/>
      <c r="U1" s="268"/>
      <c r="V1" s="268"/>
      <c r="W1" s="268"/>
      <c r="X1" s="266"/>
      <c r="Y1" s="266"/>
      <c r="Z1" s="266"/>
      <c r="AA1" s="266"/>
      <c r="AB1" s="266"/>
    </row>
    <row r="2" spans="1:28" ht="32.25" customHeight="1" x14ac:dyDescent="0.25">
      <c r="A2" s="239" t="s">
        <v>91</v>
      </c>
      <c r="B2" s="239" t="s">
        <v>92</v>
      </c>
      <c r="C2" s="239" t="s">
        <v>93</v>
      </c>
      <c r="D2" s="239" t="s">
        <v>94</v>
      </c>
      <c r="E2" s="239" t="s">
        <v>210</v>
      </c>
      <c r="F2" s="239" t="s">
        <v>95</v>
      </c>
      <c r="G2" s="239" t="s">
        <v>96</v>
      </c>
      <c r="H2" s="239" t="s">
        <v>97</v>
      </c>
      <c r="I2" s="239" t="s">
        <v>98</v>
      </c>
      <c r="J2" s="239" t="s">
        <v>99</v>
      </c>
      <c r="K2" s="240" t="s">
        <v>211</v>
      </c>
      <c r="L2" s="239" t="s">
        <v>100</v>
      </c>
      <c r="M2" s="241" t="s">
        <v>101</v>
      </c>
      <c r="N2" s="241" t="s">
        <v>102</v>
      </c>
      <c r="O2" s="214" t="s">
        <v>103</v>
      </c>
      <c r="P2" s="270"/>
      <c r="Q2" s="239" t="s">
        <v>212</v>
      </c>
      <c r="R2" s="239" t="s">
        <v>213</v>
      </c>
      <c r="S2" s="239" t="s">
        <v>214</v>
      </c>
      <c r="T2" s="239" t="s">
        <v>3720</v>
      </c>
      <c r="U2" s="239" t="s">
        <v>215</v>
      </c>
      <c r="V2" s="242" t="s">
        <v>216</v>
      </c>
      <c r="W2" s="242" t="s">
        <v>3721</v>
      </c>
      <c r="X2" s="271"/>
      <c r="Y2" s="272"/>
      <c r="Z2" s="270"/>
      <c r="AA2" s="272"/>
      <c r="AB2" s="243" t="s">
        <v>104</v>
      </c>
    </row>
    <row r="3" spans="1:28" ht="287.5" x14ac:dyDescent="0.35">
      <c r="A3" s="244" t="s">
        <v>217</v>
      </c>
      <c r="B3" s="244" t="s">
        <v>218</v>
      </c>
      <c r="C3" s="245" t="s">
        <v>219</v>
      </c>
      <c r="D3" s="244" t="s">
        <v>183</v>
      </c>
      <c r="E3" s="244" t="s">
        <v>220</v>
      </c>
      <c r="F3" s="244" t="s">
        <v>221</v>
      </c>
      <c r="G3" s="244" t="s">
        <v>222</v>
      </c>
      <c r="H3" s="244" t="s">
        <v>223</v>
      </c>
      <c r="I3" s="246"/>
      <c r="J3" s="247"/>
      <c r="K3" s="248" t="s">
        <v>224</v>
      </c>
      <c r="L3" s="248"/>
      <c r="M3" s="248" t="s">
        <v>135</v>
      </c>
      <c r="N3" s="249" t="s">
        <v>225</v>
      </c>
      <c r="O3" s="250" t="s">
        <v>226</v>
      </c>
      <c r="P3" s="273"/>
      <c r="Q3" s="248" t="s">
        <v>227</v>
      </c>
      <c r="R3" s="248" t="s">
        <v>228</v>
      </c>
      <c r="S3" s="244" t="s">
        <v>229</v>
      </c>
      <c r="T3" s="244" t="s">
        <v>3684</v>
      </c>
      <c r="U3" s="294" t="s">
        <v>3797</v>
      </c>
      <c r="V3" s="244" t="s">
        <v>230</v>
      </c>
      <c r="W3" s="244" t="s">
        <v>231</v>
      </c>
      <c r="X3" s="274"/>
      <c r="Y3" s="275"/>
      <c r="Z3" s="276"/>
      <c r="AA3" s="275"/>
      <c r="AB3" s="277">
        <f>IF(OR(J3="Fail",ISBLANK(J3)),INDEX('Issue Code Table'!C:C,MATCH(N:N,'Issue Code Table'!A:A,0)),IF(M3="Critical",6,IF(M3="Significant",5,IF(M3="Moderate",3,2))))</f>
        <v>3</v>
      </c>
    </row>
    <row r="4" spans="1:28" ht="200" x14ac:dyDescent="0.35">
      <c r="A4" s="251" t="s">
        <v>232</v>
      </c>
      <c r="B4" s="251" t="s">
        <v>191</v>
      </c>
      <c r="C4" s="252" t="s">
        <v>192</v>
      </c>
      <c r="D4" s="251" t="s">
        <v>233</v>
      </c>
      <c r="E4" s="251" t="s">
        <v>234</v>
      </c>
      <c r="F4" s="251" t="s">
        <v>235</v>
      </c>
      <c r="G4" s="251" t="s">
        <v>236</v>
      </c>
      <c r="H4" s="251" t="s">
        <v>237</v>
      </c>
      <c r="I4" s="253"/>
      <c r="J4" s="254"/>
      <c r="K4" s="255" t="s">
        <v>238</v>
      </c>
      <c r="L4" s="255"/>
      <c r="M4" s="255" t="s">
        <v>124</v>
      </c>
      <c r="N4" s="256" t="s">
        <v>239</v>
      </c>
      <c r="O4" s="257" t="s">
        <v>240</v>
      </c>
      <c r="P4" s="278"/>
      <c r="Q4" s="255" t="s">
        <v>227</v>
      </c>
      <c r="R4" s="255" t="s">
        <v>241</v>
      </c>
      <c r="S4" s="251" t="s">
        <v>242</v>
      </c>
      <c r="T4" s="251" t="s">
        <v>3685</v>
      </c>
      <c r="U4" s="251" t="s">
        <v>243</v>
      </c>
      <c r="V4" s="251" t="s">
        <v>244</v>
      </c>
      <c r="W4" s="251" t="s">
        <v>245</v>
      </c>
      <c r="X4" s="279"/>
      <c r="Y4" s="280"/>
      <c r="Z4" s="281"/>
      <c r="AA4" s="280"/>
      <c r="AB4" s="282">
        <f>IF(OR(J4="Fail",ISBLANK(J4)),INDEX('Issue Code Table'!C:C,MATCH(N:N,'Issue Code Table'!A:A,0)),IF(M4="Critical",6,IF(M4="Significant",5,IF(M4="Moderate",3,2))))</f>
        <v>5</v>
      </c>
    </row>
    <row r="5" spans="1:28" ht="409.5" x14ac:dyDescent="0.35">
      <c r="A5" s="244" t="s">
        <v>246</v>
      </c>
      <c r="B5" s="244" t="s">
        <v>247</v>
      </c>
      <c r="C5" s="245" t="s">
        <v>248</v>
      </c>
      <c r="D5" s="244" t="s">
        <v>233</v>
      </c>
      <c r="E5" s="244" t="s">
        <v>249</v>
      </c>
      <c r="F5" s="244" t="s">
        <v>250</v>
      </c>
      <c r="G5" s="244" t="s">
        <v>251</v>
      </c>
      <c r="H5" s="244" t="s">
        <v>252</v>
      </c>
      <c r="I5" s="246"/>
      <c r="J5" s="247"/>
      <c r="K5" s="248" t="s">
        <v>253</v>
      </c>
      <c r="L5" s="248"/>
      <c r="M5" s="248" t="s">
        <v>135</v>
      </c>
      <c r="N5" s="249" t="s">
        <v>254</v>
      </c>
      <c r="O5" s="250" t="s">
        <v>255</v>
      </c>
      <c r="P5" s="273"/>
      <c r="Q5" s="248" t="s">
        <v>256</v>
      </c>
      <c r="R5" s="248" t="s">
        <v>257</v>
      </c>
      <c r="S5" s="244" t="s">
        <v>258</v>
      </c>
      <c r="T5" s="244" t="s">
        <v>3686</v>
      </c>
      <c r="U5" s="244" t="s">
        <v>259</v>
      </c>
      <c r="V5" s="244" t="s">
        <v>260</v>
      </c>
      <c r="W5" s="244" t="s">
        <v>261</v>
      </c>
      <c r="X5" s="274"/>
      <c r="Y5" s="275"/>
      <c r="Z5" s="276"/>
      <c r="AA5" s="275"/>
      <c r="AB5" s="277">
        <f>IF(OR(J5="Fail",ISBLANK(J5)),INDEX('Issue Code Table'!C:C,MATCH(N:N,'Issue Code Table'!A:A,0)),IF(M5="Critical",6,IF(M5="Significant",5,IF(M5="Moderate",3,2))))</f>
        <v>4</v>
      </c>
    </row>
    <row r="6" spans="1:28" ht="175" x14ac:dyDescent="0.35">
      <c r="A6" s="251" t="s">
        <v>262</v>
      </c>
      <c r="B6" s="251" t="s">
        <v>263</v>
      </c>
      <c r="C6" s="252" t="s">
        <v>264</v>
      </c>
      <c r="D6" s="251" t="s">
        <v>183</v>
      </c>
      <c r="E6" s="251" t="s">
        <v>265</v>
      </c>
      <c r="F6" s="251" t="s">
        <v>266</v>
      </c>
      <c r="G6" s="251" t="s">
        <v>267</v>
      </c>
      <c r="H6" s="251" t="s">
        <v>268</v>
      </c>
      <c r="I6" s="253"/>
      <c r="J6" s="254"/>
      <c r="K6" s="255" t="s">
        <v>269</v>
      </c>
      <c r="L6" s="255"/>
      <c r="M6" s="255" t="s">
        <v>124</v>
      </c>
      <c r="N6" s="256" t="s">
        <v>270</v>
      </c>
      <c r="O6" s="257" t="s">
        <v>271</v>
      </c>
      <c r="P6" s="278"/>
      <c r="Q6" s="255" t="s">
        <v>272</v>
      </c>
      <c r="R6" s="255" t="s">
        <v>273</v>
      </c>
      <c r="S6" s="251" t="s">
        <v>274</v>
      </c>
      <c r="T6" s="251"/>
      <c r="U6" s="251" t="s">
        <v>275</v>
      </c>
      <c r="V6" s="251" t="s">
        <v>276</v>
      </c>
      <c r="W6" s="251" t="s">
        <v>277</v>
      </c>
      <c r="X6" s="279"/>
      <c r="Y6" s="280"/>
      <c r="Z6" s="281"/>
      <c r="AA6" s="280"/>
      <c r="AB6" s="282">
        <f>IF(OR(J6="Fail",ISBLANK(J6)),INDEX('Issue Code Table'!C:C,MATCH(N:N,'Issue Code Table'!A:A,0)),IF(M6="Critical",6,IF(M6="Significant",5,IF(M6="Moderate",3,2))))</f>
        <v>4</v>
      </c>
    </row>
    <row r="7" spans="1:28" ht="362.5" x14ac:dyDescent="0.35">
      <c r="A7" s="244" t="s">
        <v>278</v>
      </c>
      <c r="B7" s="244" t="s">
        <v>263</v>
      </c>
      <c r="C7" s="245" t="s">
        <v>264</v>
      </c>
      <c r="D7" s="244" t="s">
        <v>183</v>
      </c>
      <c r="E7" s="244" t="s">
        <v>279</v>
      </c>
      <c r="F7" s="244" t="s">
        <v>280</v>
      </c>
      <c r="G7" s="244" t="s">
        <v>281</v>
      </c>
      <c r="H7" s="244" t="s">
        <v>282</v>
      </c>
      <c r="I7" s="246"/>
      <c r="J7" s="247"/>
      <c r="K7" s="248" t="s">
        <v>283</v>
      </c>
      <c r="L7" s="248"/>
      <c r="M7" s="248" t="s">
        <v>124</v>
      </c>
      <c r="N7" s="249" t="s">
        <v>270</v>
      </c>
      <c r="O7" s="250" t="s">
        <v>271</v>
      </c>
      <c r="P7" s="273"/>
      <c r="Q7" s="248" t="s">
        <v>272</v>
      </c>
      <c r="R7" s="248" t="s">
        <v>284</v>
      </c>
      <c r="S7" s="244" t="s">
        <v>285</v>
      </c>
      <c r="T7" s="244" t="s">
        <v>3687</v>
      </c>
      <c r="U7" s="294" t="s">
        <v>3796</v>
      </c>
      <c r="V7" s="244" t="s">
        <v>286</v>
      </c>
      <c r="W7" s="244" t="s">
        <v>287</v>
      </c>
      <c r="X7" s="274"/>
      <c r="Y7" s="275"/>
      <c r="Z7" s="276"/>
      <c r="AA7" s="275"/>
      <c r="AB7" s="277">
        <f>IF(OR(J7="Fail",ISBLANK(J7)),INDEX('Issue Code Table'!C:C,MATCH(N:N,'Issue Code Table'!A:A,0)),IF(M7="Critical",6,IF(M7="Significant",5,IF(M7="Moderate",3,2))))</f>
        <v>4</v>
      </c>
    </row>
    <row r="8" spans="1:28" ht="287.5" x14ac:dyDescent="0.35">
      <c r="A8" s="251" t="s">
        <v>288</v>
      </c>
      <c r="B8" s="251" t="s">
        <v>263</v>
      </c>
      <c r="C8" s="252" t="s">
        <v>264</v>
      </c>
      <c r="D8" s="251" t="s">
        <v>183</v>
      </c>
      <c r="E8" s="251" t="s">
        <v>289</v>
      </c>
      <c r="F8" s="251" t="s">
        <v>290</v>
      </c>
      <c r="G8" s="251" t="s">
        <v>291</v>
      </c>
      <c r="H8" s="251" t="s">
        <v>292</v>
      </c>
      <c r="I8" s="253"/>
      <c r="J8" s="254"/>
      <c r="K8" s="255" t="s">
        <v>293</v>
      </c>
      <c r="L8" s="255"/>
      <c r="M8" s="255" t="s">
        <v>124</v>
      </c>
      <c r="N8" s="256" t="s">
        <v>270</v>
      </c>
      <c r="O8" s="257" t="s">
        <v>271</v>
      </c>
      <c r="P8" s="278"/>
      <c r="Q8" s="255" t="s">
        <v>272</v>
      </c>
      <c r="R8" s="255" t="s">
        <v>294</v>
      </c>
      <c r="S8" s="251" t="s">
        <v>295</v>
      </c>
      <c r="T8" s="251"/>
      <c r="U8" s="251" t="s">
        <v>296</v>
      </c>
      <c r="V8" s="251" t="s">
        <v>297</v>
      </c>
      <c r="W8" s="251" t="s">
        <v>298</v>
      </c>
      <c r="X8" s="279"/>
      <c r="Y8" s="280"/>
      <c r="Z8" s="281"/>
      <c r="AA8" s="280"/>
      <c r="AB8" s="282">
        <f>IF(OR(J8="Fail",ISBLANK(J8)),INDEX('Issue Code Table'!C:C,MATCH(N:N,'Issue Code Table'!A:A,0)),IF(M8="Critical",6,IF(M8="Significant",5,IF(M8="Moderate",3,2))))</f>
        <v>4</v>
      </c>
    </row>
    <row r="9" spans="1:28" ht="300" x14ac:dyDescent="0.35">
      <c r="A9" s="244" t="s">
        <v>299</v>
      </c>
      <c r="B9" s="244" t="s">
        <v>263</v>
      </c>
      <c r="C9" s="245" t="s">
        <v>264</v>
      </c>
      <c r="D9" s="244" t="s">
        <v>183</v>
      </c>
      <c r="E9" s="244" t="s">
        <v>300</v>
      </c>
      <c r="F9" s="244" t="s">
        <v>301</v>
      </c>
      <c r="G9" s="244" t="s">
        <v>302</v>
      </c>
      <c r="H9" s="244" t="s">
        <v>303</v>
      </c>
      <c r="I9" s="246"/>
      <c r="J9" s="247"/>
      <c r="K9" s="248" t="s">
        <v>304</v>
      </c>
      <c r="L9" s="248"/>
      <c r="M9" s="248" t="s">
        <v>124</v>
      </c>
      <c r="N9" s="249" t="s">
        <v>270</v>
      </c>
      <c r="O9" s="250" t="s">
        <v>271</v>
      </c>
      <c r="P9" s="273"/>
      <c r="Q9" s="248" t="s">
        <v>272</v>
      </c>
      <c r="R9" s="248" t="s">
        <v>305</v>
      </c>
      <c r="S9" s="244" t="s">
        <v>306</v>
      </c>
      <c r="T9" s="244"/>
      <c r="U9" s="244" t="s">
        <v>307</v>
      </c>
      <c r="V9" s="244" t="s">
        <v>308</v>
      </c>
      <c r="W9" s="244" t="s">
        <v>309</v>
      </c>
      <c r="X9" s="274"/>
      <c r="Y9" s="275"/>
      <c r="Z9" s="276"/>
      <c r="AA9" s="275"/>
      <c r="AB9" s="277">
        <f>IF(OR(J9="Fail",ISBLANK(J9)),INDEX('Issue Code Table'!C:C,MATCH(N:N,'Issue Code Table'!A:A,0)),IF(M9="Critical",6,IF(M9="Significant",5,IF(M9="Moderate",3,2))))</f>
        <v>4</v>
      </c>
    </row>
    <row r="10" spans="1:28" ht="175" x14ac:dyDescent="0.35">
      <c r="A10" s="251" t="s">
        <v>310</v>
      </c>
      <c r="B10" s="251" t="s">
        <v>263</v>
      </c>
      <c r="C10" s="252" t="s">
        <v>264</v>
      </c>
      <c r="D10" s="251" t="s">
        <v>233</v>
      </c>
      <c r="E10" s="251" t="s">
        <v>311</v>
      </c>
      <c r="F10" s="251" t="s">
        <v>312</v>
      </c>
      <c r="G10" s="251" t="s">
        <v>313</v>
      </c>
      <c r="H10" s="251" t="s">
        <v>314</v>
      </c>
      <c r="I10" s="253"/>
      <c r="J10" s="254"/>
      <c r="K10" s="255" t="s">
        <v>315</v>
      </c>
      <c r="L10" s="255"/>
      <c r="M10" s="255" t="s">
        <v>124</v>
      </c>
      <c r="N10" s="256" t="s">
        <v>270</v>
      </c>
      <c r="O10" s="257" t="s">
        <v>271</v>
      </c>
      <c r="P10" s="278"/>
      <c r="Q10" s="255" t="s">
        <v>272</v>
      </c>
      <c r="R10" s="255" t="s">
        <v>316</v>
      </c>
      <c r="S10" s="251" t="s">
        <v>317</v>
      </c>
      <c r="T10" s="251"/>
      <c r="U10" s="251" t="s">
        <v>318</v>
      </c>
      <c r="V10" s="251" t="s">
        <v>319</v>
      </c>
      <c r="W10" s="251" t="s">
        <v>320</v>
      </c>
      <c r="X10" s="279"/>
      <c r="Y10" s="280"/>
      <c r="Z10" s="281"/>
      <c r="AA10" s="280"/>
      <c r="AB10" s="282">
        <f>IF(OR(J10="Fail",ISBLANK(J10)),INDEX('Issue Code Table'!C:C,MATCH(N:N,'Issue Code Table'!A:A,0)),IF(M10="Critical",6,IF(M10="Significant",5,IF(M10="Moderate",3,2))))</f>
        <v>4</v>
      </c>
    </row>
    <row r="11" spans="1:28" ht="262.5" x14ac:dyDescent="0.35">
      <c r="A11" s="244" t="s">
        <v>321</v>
      </c>
      <c r="B11" s="244" t="s">
        <v>322</v>
      </c>
      <c r="C11" s="245" t="s">
        <v>323</v>
      </c>
      <c r="D11" s="244" t="s">
        <v>233</v>
      </c>
      <c r="E11" s="244" t="s">
        <v>324</v>
      </c>
      <c r="F11" s="244" t="s">
        <v>325</v>
      </c>
      <c r="G11" s="244" t="s">
        <v>326</v>
      </c>
      <c r="H11" s="244" t="s">
        <v>327</v>
      </c>
      <c r="I11" s="246"/>
      <c r="J11" s="247"/>
      <c r="K11" s="248" t="s">
        <v>327</v>
      </c>
      <c r="L11" s="248"/>
      <c r="M11" s="248" t="s">
        <v>135</v>
      </c>
      <c r="N11" s="249" t="s">
        <v>270</v>
      </c>
      <c r="O11" s="250" t="s">
        <v>271</v>
      </c>
      <c r="P11" s="273"/>
      <c r="Q11" s="248" t="s">
        <v>272</v>
      </c>
      <c r="R11" s="248" t="s">
        <v>328</v>
      </c>
      <c r="S11" s="244" t="s">
        <v>329</v>
      </c>
      <c r="T11" s="244"/>
      <c r="U11" s="244" t="s">
        <v>330</v>
      </c>
      <c r="V11" s="244" t="s">
        <v>331</v>
      </c>
      <c r="W11" s="244" t="s">
        <v>332</v>
      </c>
      <c r="X11" s="274"/>
      <c r="Y11" s="275"/>
      <c r="Z11" s="276"/>
      <c r="AA11" s="275"/>
      <c r="AB11" s="277">
        <f>IF(OR(J11="Fail",ISBLANK(J11)),INDEX('Issue Code Table'!C:C,MATCH(N:N,'Issue Code Table'!A:A,0)),IF(M11="Critical",6,IF(M11="Significant",5,IF(M11="Moderate",3,2))))</f>
        <v>4</v>
      </c>
    </row>
    <row r="12" spans="1:28" ht="87.5" x14ac:dyDescent="0.35">
      <c r="A12" s="251" t="s">
        <v>333</v>
      </c>
      <c r="B12" s="251" t="s">
        <v>263</v>
      </c>
      <c r="C12" s="252" t="s">
        <v>264</v>
      </c>
      <c r="D12" s="251" t="s">
        <v>233</v>
      </c>
      <c r="E12" s="251" t="s">
        <v>334</v>
      </c>
      <c r="F12" s="251" t="s">
        <v>335</v>
      </c>
      <c r="G12" s="251" t="s">
        <v>336</v>
      </c>
      <c r="H12" s="251" t="s">
        <v>337</v>
      </c>
      <c r="I12" s="253"/>
      <c r="J12" s="254"/>
      <c r="K12" s="255" t="s">
        <v>338</v>
      </c>
      <c r="L12" s="255"/>
      <c r="M12" s="255" t="s">
        <v>124</v>
      </c>
      <c r="N12" s="256" t="s">
        <v>270</v>
      </c>
      <c r="O12" s="257" t="s">
        <v>271</v>
      </c>
      <c r="P12" s="278"/>
      <c r="Q12" s="255" t="s">
        <v>339</v>
      </c>
      <c r="R12" s="255" t="s">
        <v>340</v>
      </c>
      <c r="S12" s="251" t="s">
        <v>341</v>
      </c>
      <c r="T12" s="251" t="s">
        <v>3688</v>
      </c>
      <c r="U12" s="251" t="s">
        <v>342</v>
      </c>
      <c r="V12" s="251" t="s">
        <v>343</v>
      </c>
      <c r="W12" s="251" t="s">
        <v>344</v>
      </c>
      <c r="X12" s="279"/>
      <c r="Y12" s="280"/>
      <c r="Z12" s="281"/>
      <c r="AA12" s="280"/>
      <c r="AB12" s="282">
        <f>IF(OR(J12="Fail",ISBLANK(J12)),INDEX('Issue Code Table'!C:C,MATCH(N:N,'Issue Code Table'!A:A,0)),IF(M12="Critical",6,IF(M12="Significant",5,IF(M12="Moderate",3,2))))</f>
        <v>4</v>
      </c>
    </row>
    <row r="13" spans="1:28" ht="150" x14ac:dyDescent="0.35">
      <c r="A13" s="244" t="s">
        <v>345</v>
      </c>
      <c r="B13" s="244" t="s">
        <v>263</v>
      </c>
      <c r="C13" s="245" t="s">
        <v>264</v>
      </c>
      <c r="D13" s="244" t="s">
        <v>233</v>
      </c>
      <c r="E13" s="244" t="s">
        <v>346</v>
      </c>
      <c r="F13" s="244" t="s">
        <v>347</v>
      </c>
      <c r="G13" s="244" t="s">
        <v>348</v>
      </c>
      <c r="H13" s="244" t="s">
        <v>349</v>
      </c>
      <c r="I13" s="246"/>
      <c r="J13" s="247"/>
      <c r="K13" s="248" t="s">
        <v>350</v>
      </c>
      <c r="L13" s="248"/>
      <c r="M13" s="248" t="s">
        <v>124</v>
      </c>
      <c r="N13" s="249" t="s">
        <v>270</v>
      </c>
      <c r="O13" s="250" t="s">
        <v>271</v>
      </c>
      <c r="P13" s="273"/>
      <c r="Q13" s="248" t="s">
        <v>339</v>
      </c>
      <c r="R13" s="248" t="s">
        <v>351</v>
      </c>
      <c r="S13" s="244" t="s">
        <v>352</v>
      </c>
      <c r="T13" s="244"/>
      <c r="U13" s="244" t="s">
        <v>353</v>
      </c>
      <c r="V13" s="244" t="s">
        <v>354</v>
      </c>
      <c r="W13" s="244" t="s">
        <v>355</v>
      </c>
      <c r="X13" s="274"/>
      <c r="Y13" s="275"/>
      <c r="Z13" s="276"/>
      <c r="AA13" s="275"/>
      <c r="AB13" s="277">
        <f>IF(OR(J13="Fail",ISBLANK(J13)),INDEX('Issue Code Table'!C:C,MATCH(N:N,'Issue Code Table'!A:A,0)),IF(M13="Critical",6,IF(M13="Significant",5,IF(M13="Moderate",3,2))))</f>
        <v>4</v>
      </c>
    </row>
    <row r="14" spans="1:28" ht="150" x14ac:dyDescent="0.35">
      <c r="A14" s="251" t="s">
        <v>356</v>
      </c>
      <c r="B14" s="251" t="s">
        <v>263</v>
      </c>
      <c r="C14" s="252" t="s">
        <v>264</v>
      </c>
      <c r="D14" s="251" t="s">
        <v>233</v>
      </c>
      <c r="E14" s="251" t="s">
        <v>357</v>
      </c>
      <c r="F14" s="251" t="s">
        <v>358</v>
      </c>
      <c r="G14" s="251" t="s">
        <v>359</v>
      </c>
      <c r="H14" s="251" t="s">
        <v>360</v>
      </c>
      <c r="I14" s="253"/>
      <c r="J14" s="254"/>
      <c r="K14" s="255" t="s">
        <v>361</v>
      </c>
      <c r="L14" s="255"/>
      <c r="M14" s="255" t="s">
        <v>124</v>
      </c>
      <c r="N14" s="256" t="s">
        <v>270</v>
      </c>
      <c r="O14" s="257" t="s">
        <v>271</v>
      </c>
      <c r="P14" s="278"/>
      <c r="Q14" s="255" t="s">
        <v>339</v>
      </c>
      <c r="R14" s="255" t="s">
        <v>362</v>
      </c>
      <c r="S14" s="251" t="s">
        <v>363</v>
      </c>
      <c r="T14" s="251"/>
      <c r="U14" s="251" t="s">
        <v>364</v>
      </c>
      <c r="V14" s="251" t="s">
        <v>365</v>
      </c>
      <c r="W14" s="251" t="s">
        <v>366</v>
      </c>
      <c r="X14" s="279"/>
      <c r="Y14" s="280"/>
      <c r="Z14" s="281"/>
      <c r="AA14" s="280"/>
      <c r="AB14" s="282">
        <f>IF(OR(J14="Fail",ISBLANK(J14)),INDEX('Issue Code Table'!C:C,MATCH(N:N,'Issue Code Table'!A:A,0)),IF(M14="Critical",6,IF(M14="Significant",5,IF(M14="Moderate",3,2))))</f>
        <v>4</v>
      </c>
    </row>
    <row r="15" spans="1:28" ht="409.5" x14ac:dyDescent="0.35">
      <c r="A15" s="244" t="s">
        <v>367</v>
      </c>
      <c r="B15" s="244" t="s">
        <v>263</v>
      </c>
      <c r="C15" s="245" t="s">
        <v>264</v>
      </c>
      <c r="D15" s="244" t="s">
        <v>233</v>
      </c>
      <c r="E15" s="244" t="s">
        <v>368</v>
      </c>
      <c r="F15" s="244" t="s">
        <v>369</v>
      </c>
      <c r="G15" s="244" t="s">
        <v>370</v>
      </c>
      <c r="H15" s="244" t="s">
        <v>371</v>
      </c>
      <c r="I15" s="246"/>
      <c r="J15" s="247"/>
      <c r="K15" s="248" t="s">
        <v>372</v>
      </c>
      <c r="L15" s="248"/>
      <c r="M15" s="248" t="s">
        <v>124</v>
      </c>
      <c r="N15" s="249" t="s">
        <v>270</v>
      </c>
      <c r="O15" s="250" t="s">
        <v>271</v>
      </c>
      <c r="P15" s="273"/>
      <c r="Q15" s="248" t="s">
        <v>339</v>
      </c>
      <c r="R15" s="248" t="s">
        <v>373</v>
      </c>
      <c r="S15" s="244" t="s">
        <v>374</v>
      </c>
      <c r="T15" s="244" t="s">
        <v>3798</v>
      </c>
      <c r="U15" s="244" t="s">
        <v>375</v>
      </c>
      <c r="V15" s="244" t="s">
        <v>376</v>
      </c>
      <c r="W15" s="244" t="s">
        <v>377</v>
      </c>
      <c r="X15" s="274"/>
      <c r="Y15" s="275"/>
      <c r="Z15" s="276"/>
      <c r="AA15" s="275"/>
      <c r="AB15" s="277">
        <f>IF(OR(J15="Fail",ISBLANK(J15)),INDEX('Issue Code Table'!C:C,MATCH(N:N,'Issue Code Table'!A:A,0)),IF(M15="Critical",6,IF(M15="Significant",5,IF(M15="Moderate",3,2))))</f>
        <v>4</v>
      </c>
    </row>
    <row r="16" spans="1:28" ht="125" x14ac:dyDescent="0.35">
      <c r="A16" s="251" t="s">
        <v>378</v>
      </c>
      <c r="B16" s="251" t="s">
        <v>263</v>
      </c>
      <c r="C16" s="252" t="s">
        <v>264</v>
      </c>
      <c r="D16" s="251" t="s">
        <v>233</v>
      </c>
      <c r="E16" s="251" t="s">
        <v>379</v>
      </c>
      <c r="F16" s="251" t="s">
        <v>380</v>
      </c>
      <c r="G16" s="251" t="s">
        <v>381</v>
      </c>
      <c r="H16" s="251" t="s">
        <v>382</v>
      </c>
      <c r="I16" s="253"/>
      <c r="J16" s="254"/>
      <c r="K16" s="255" t="s">
        <v>383</v>
      </c>
      <c r="L16" s="255"/>
      <c r="M16" s="255" t="s">
        <v>124</v>
      </c>
      <c r="N16" s="256" t="s">
        <v>270</v>
      </c>
      <c r="O16" s="257" t="s">
        <v>271</v>
      </c>
      <c r="P16" s="278"/>
      <c r="Q16" s="255" t="s">
        <v>339</v>
      </c>
      <c r="R16" s="255" t="s">
        <v>384</v>
      </c>
      <c r="S16" s="251" t="s">
        <v>385</v>
      </c>
      <c r="T16" s="251"/>
      <c r="U16" s="251" t="s">
        <v>386</v>
      </c>
      <c r="V16" s="251" t="s">
        <v>387</v>
      </c>
      <c r="W16" s="251" t="s">
        <v>388</v>
      </c>
      <c r="X16" s="279"/>
      <c r="Y16" s="280"/>
      <c r="Z16" s="281"/>
      <c r="AA16" s="280"/>
      <c r="AB16" s="282">
        <f>IF(OR(J16="Fail",ISBLANK(J16)),INDEX('Issue Code Table'!C:C,MATCH(N:N,'Issue Code Table'!A:A,0)),IF(M16="Critical",6,IF(M16="Significant",5,IF(M16="Moderate",3,2))))</f>
        <v>4</v>
      </c>
    </row>
    <row r="17" spans="1:28" ht="125" x14ac:dyDescent="0.35">
      <c r="A17" s="244" t="s">
        <v>389</v>
      </c>
      <c r="B17" s="244" t="s">
        <v>263</v>
      </c>
      <c r="C17" s="245" t="s">
        <v>264</v>
      </c>
      <c r="D17" s="244" t="s">
        <v>233</v>
      </c>
      <c r="E17" s="244" t="s">
        <v>390</v>
      </c>
      <c r="F17" s="244" t="s">
        <v>391</v>
      </c>
      <c r="G17" s="244" t="s">
        <v>392</v>
      </c>
      <c r="H17" s="244" t="s">
        <v>393</v>
      </c>
      <c r="I17" s="246"/>
      <c r="J17" s="247"/>
      <c r="K17" s="248" t="s">
        <v>394</v>
      </c>
      <c r="L17" s="248"/>
      <c r="M17" s="248" t="s">
        <v>124</v>
      </c>
      <c r="N17" s="249" t="s">
        <v>270</v>
      </c>
      <c r="O17" s="250" t="s">
        <v>271</v>
      </c>
      <c r="P17" s="273"/>
      <c r="Q17" s="248" t="s">
        <v>339</v>
      </c>
      <c r="R17" s="248" t="s">
        <v>395</v>
      </c>
      <c r="S17" s="244" t="s">
        <v>396</v>
      </c>
      <c r="T17" s="244"/>
      <c r="U17" s="244" t="s">
        <v>397</v>
      </c>
      <c r="V17" s="244" t="s">
        <v>398</v>
      </c>
      <c r="W17" s="244" t="s">
        <v>399</v>
      </c>
      <c r="X17" s="274"/>
      <c r="Y17" s="275"/>
      <c r="Z17" s="276"/>
      <c r="AA17" s="275"/>
      <c r="AB17" s="277">
        <f>IF(OR(J17="Fail",ISBLANK(J17)),INDEX('Issue Code Table'!C:C,MATCH(N:N,'Issue Code Table'!A:A,0)),IF(M17="Critical",6,IF(M17="Significant",5,IF(M17="Moderate",3,2))))</f>
        <v>4</v>
      </c>
    </row>
    <row r="18" spans="1:28" ht="125" x14ac:dyDescent="0.35">
      <c r="A18" s="251" t="s">
        <v>400</v>
      </c>
      <c r="B18" s="251" t="s">
        <v>263</v>
      </c>
      <c r="C18" s="252" t="s">
        <v>264</v>
      </c>
      <c r="D18" s="251" t="s">
        <v>233</v>
      </c>
      <c r="E18" s="251" t="s">
        <v>401</v>
      </c>
      <c r="F18" s="251" t="s">
        <v>402</v>
      </c>
      <c r="G18" s="251" t="s">
        <v>403</v>
      </c>
      <c r="H18" s="251" t="s">
        <v>404</v>
      </c>
      <c r="I18" s="253"/>
      <c r="J18" s="254"/>
      <c r="K18" s="255" t="s">
        <v>405</v>
      </c>
      <c r="L18" s="255"/>
      <c r="M18" s="255" t="s">
        <v>124</v>
      </c>
      <c r="N18" s="256" t="s">
        <v>270</v>
      </c>
      <c r="O18" s="257" t="s">
        <v>271</v>
      </c>
      <c r="P18" s="278"/>
      <c r="Q18" s="255" t="s">
        <v>339</v>
      </c>
      <c r="R18" s="255" t="s">
        <v>406</v>
      </c>
      <c r="S18" s="251" t="s">
        <v>407</v>
      </c>
      <c r="T18" s="251"/>
      <c r="U18" s="251" t="s">
        <v>408</v>
      </c>
      <c r="V18" s="251" t="s">
        <v>409</v>
      </c>
      <c r="W18" s="251" t="s">
        <v>410</v>
      </c>
      <c r="X18" s="279"/>
      <c r="Y18" s="280"/>
      <c r="Z18" s="281"/>
      <c r="AA18" s="280"/>
      <c r="AB18" s="282">
        <f>IF(OR(J18="Fail",ISBLANK(J18)),INDEX('Issue Code Table'!C:C,MATCH(N:N,'Issue Code Table'!A:A,0)),IF(M18="Critical",6,IF(M18="Significant",5,IF(M18="Moderate",3,2))))</f>
        <v>4</v>
      </c>
    </row>
    <row r="19" spans="1:28" ht="112.5" x14ac:dyDescent="0.35">
      <c r="A19" s="244" t="s">
        <v>411</v>
      </c>
      <c r="B19" s="244" t="s">
        <v>263</v>
      </c>
      <c r="C19" s="245" t="s">
        <v>264</v>
      </c>
      <c r="D19" s="244" t="s">
        <v>233</v>
      </c>
      <c r="E19" s="244" t="s">
        <v>412</v>
      </c>
      <c r="F19" s="244" t="s">
        <v>413</v>
      </c>
      <c r="G19" s="244" t="s">
        <v>414</v>
      </c>
      <c r="H19" s="244" t="s">
        <v>415</v>
      </c>
      <c r="I19" s="246"/>
      <c r="J19" s="247"/>
      <c r="K19" s="248" t="s">
        <v>416</v>
      </c>
      <c r="L19" s="248"/>
      <c r="M19" s="248" t="s">
        <v>124</v>
      </c>
      <c r="N19" s="249" t="s">
        <v>270</v>
      </c>
      <c r="O19" s="250" t="s">
        <v>271</v>
      </c>
      <c r="P19" s="273"/>
      <c r="Q19" s="248" t="s">
        <v>339</v>
      </c>
      <c r="R19" s="248" t="s">
        <v>417</v>
      </c>
      <c r="S19" s="244" t="s">
        <v>418</v>
      </c>
      <c r="T19" s="244"/>
      <c r="U19" s="244" t="s">
        <v>419</v>
      </c>
      <c r="V19" s="244" t="s">
        <v>420</v>
      </c>
      <c r="W19" s="244" t="s">
        <v>421</v>
      </c>
      <c r="X19" s="274"/>
      <c r="Y19" s="275"/>
      <c r="Z19" s="276"/>
      <c r="AA19" s="275"/>
      <c r="AB19" s="277">
        <f>IF(OR(J19="Fail",ISBLANK(J19)),INDEX('Issue Code Table'!C:C,MATCH(N:N,'Issue Code Table'!A:A,0)),IF(M19="Critical",6,IF(M19="Significant",5,IF(M19="Moderate",3,2))))</f>
        <v>4</v>
      </c>
    </row>
    <row r="20" spans="1:28" ht="112.5" x14ac:dyDescent="0.35">
      <c r="A20" s="251" t="s">
        <v>422</v>
      </c>
      <c r="B20" s="251" t="s">
        <v>263</v>
      </c>
      <c r="C20" s="252" t="s">
        <v>264</v>
      </c>
      <c r="D20" s="251" t="s">
        <v>233</v>
      </c>
      <c r="E20" s="251" t="s">
        <v>423</v>
      </c>
      <c r="F20" s="251" t="s">
        <v>424</v>
      </c>
      <c r="G20" s="251" t="s">
        <v>425</v>
      </c>
      <c r="H20" s="251" t="s">
        <v>426</v>
      </c>
      <c r="I20" s="253"/>
      <c r="J20" s="254"/>
      <c r="K20" s="255" t="s">
        <v>427</v>
      </c>
      <c r="L20" s="255"/>
      <c r="M20" s="255" t="s">
        <v>124</v>
      </c>
      <c r="N20" s="256" t="s">
        <v>270</v>
      </c>
      <c r="O20" s="257" t="s">
        <v>271</v>
      </c>
      <c r="P20" s="278"/>
      <c r="Q20" s="255" t="s">
        <v>339</v>
      </c>
      <c r="R20" s="255" t="s">
        <v>428</v>
      </c>
      <c r="S20" s="251" t="s">
        <v>429</v>
      </c>
      <c r="T20" s="251"/>
      <c r="U20" s="251" t="s">
        <v>430</v>
      </c>
      <c r="V20" s="251" t="s">
        <v>431</v>
      </c>
      <c r="W20" s="251" t="s">
        <v>432</v>
      </c>
      <c r="X20" s="279"/>
      <c r="Y20" s="280"/>
      <c r="Z20" s="281"/>
      <c r="AA20" s="280"/>
      <c r="AB20" s="282">
        <f>IF(OR(J20="Fail",ISBLANK(J20)),INDEX('Issue Code Table'!C:C,MATCH(N:N,'Issue Code Table'!A:A,0)),IF(M20="Critical",6,IF(M20="Significant",5,IF(M20="Moderate",3,2))))</f>
        <v>4</v>
      </c>
    </row>
    <row r="21" spans="1:28" ht="112.5" x14ac:dyDescent="0.35">
      <c r="A21" s="244" t="s">
        <v>433</v>
      </c>
      <c r="B21" s="244" t="s">
        <v>263</v>
      </c>
      <c r="C21" s="245" t="s">
        <v>264</v>
      </c>
      <c r="D21" s="244" t="s">
        <v>233</v>
      </c>
      <c r="E21" s="244" t="s">
        <v>434</v>
      </c>
      <c r="F21" s="244" t="s">
        <v>435</v>
      </c>
      <c r="G21" s="244" t="s">
        <v>436</v>
      </c>
      <c r="H21" s="244" t="s">
        <v>437</v>
      </c>
      <c r="I21" s="246"/>
      <c r="J21" s="247"/>
      <c r="K21" s="248" t="s">
        <v>438</v>
      </c>
      <c r="L21" s="248"/>
      <c r="M21" s="248" t="s">
        <v>124</v>
      </c>
      <c r="N21" s="249" t="s">
        <v>270</v>
      </c>
      <c r="O21" s="250" t="s">
        <v>271</v>
      </c>
      <c r="P21" s="273"/>
      <c r="Q21" s="248" t="s">
        <v>339</v>
      </c>
      <c r="R21" s="248" t="s">
        <v>439</v>
      </c>
      <c r="S21" s="244" t="s">
        <v>440</v>
      </c>
      <c r="T21" s="244"/>
      <c r="U21" s="244" t="s">
        <v>441</v>
      </c>
      <c r="V21" s="244" t="s">
        <v>442</v>
      </c>
      <c r="W21" s="244" t="s">
        <v>443</v>
      </c>
      <c r="X21" s="274"/>
      <c r="Y21" s="275"/>
      <c r="Z21" s="276"/>
      <c r="AA21" s="275"/>
      <c r="AB21" s="277">
        <f>IF(OR(J21="Fail",ISBLANK(J21)),INDEX('Issue Code Table'!C:C,MATCH(N:N,'Issue Code Table'!A:A,0)),IF(M21="Critical",6,IF(M21="Significant",5,IF(M21="Moderate",3,2))))</f>
        <v>4</v>
      </c>
    </row>
    <row r="22" spans="1:28" ht="112.5" x14ac:dyDescent="0.35">
      <c r="A22" s="251" t="s">
        <v>444</v>
      </c>
      <c r="B22" s="251" t="s">
        <v>263</v>
      </c>
      <c r="C22" s="252" t="s">
        <v>264</v>
      </c>
      <c r="D22" s="251" t="s">
        <v>233</v>
      </c>
      <c r="E22" s="251" t="s">
        <v>445</v>
      </c>
      <c r="F22" s="251" t="s">
        <v>446</v>
      </c>
      <c r="G22" s="251" t="s">
        <v>447</v>
      </c>
      <c r="H22" s="251" t="s">
        <v>448</v>
      </c>
      <c r="I22" s="253"/>
      <c r="J22" s="254"/>
      <c r="K22" s="255" t="s">
        <v>449</v>
      </c>
      <c r="L22" s="255"/>
      <c r="M22" s="255" t="s">
        <v>124</v>
      </c>
      <c r="N22" s="256" t="s">
        <v>270</v>
      </c>
      <c r="O22" s="257" t="s">
        <v>271</v>
      </c>
      <c r="P22" s="278"/>
      <c r="Q22" s="255" t="s">
        <v>339</v>
      </c>
      <c r="R22" s="255" t="s">
        <v>450</v>
      </c>
      <c r="S22" s="251" t="s">
        <v>451</v>
      </c>
      <c r="T22" s="251"/>
      <c r="U22" s="251" t="s">
        <v>452</v>
      </c>
      <c r="V22" s="251" t="s">
        <v>453</v>
      </c>
      <c r="W22" s="251" t="s">
        <v>454</v>
      </c>
      <c r="X22" s="279"/>
      <c r="Y22" s="280"/>
      <c r="Z22" s="281"/>
      <c r="AA22" s="280"/>
      <c r="AB22" s="282">
        <f>IF(OR(J22="Fail",ISBLANK(J22)),INDEX('Issue Code Table'!C:C,MATCH(N:N,'Issue Code Table'!A:A,0)),IF(M22="Critical",6,IF(M22="Significant",5,IF(M22="Moderate",3,2))))</f>
        <v>4</v>
      </c>
    </row>
    <row r="23" spans="1:28" ht="409.5" x14ac:dyDescent="0.35">
      <c r="A23" s="244" t="s">
        <v>455</v>
      </c>
      <c r="B23" s="244" t="s">
        <v>263</v>
      </c>
      <c r="C23" s="245" t="s">
        <v>264</v>
      </c>
      <c r="D23" s="244" t="s">
        <v>233</v>
      </c>
      <c r="E23" s="244" t="s">
        <v>456</v>
      </c>
      <c r="F23" s="244" t="s">
        <v>457</v>
      </c>
      <c r="G23" s="244" t="s">
        <v>458</v>
      </c>
      <c r="H23" s="244" t="s">
        <v>459</v>
      </c>
      <c r="I23" s="246"/>
      <c r="J23" s="247"/>
      <c r="K23" s="248" t="s">
        <v>460</v>
      </c>
      <c r="L23" s="248"/>
      <c r="M23" s="248" t="s">
        <v>124</v>
      </c>
      <c r="N23" s="249" t="s">
        <v>461</v>
      </c>
      <c r="O23" s="250" t="s">
        <v>462</v>
      </c>
      <c r="P23" s="273"/>
      <c r="Q23" s="248" t="s">
        <v>339</v>
      </c>
      <c r="R23" s="248" t="s">
        <v>463</v>
      </c>
      <c r="S23" s="244" t="s">
        <v>464</v>
      </c>
      <c r="T23" s="244"/>
      <c r="U23" s="244" t="s">
        <v>465</v>
      </c>
      <c r="V23" s="244" t="s">
        <v>466</v>
      </c>
      <c r="W23" s="244" t="s">
        <v>467</v>
      </c>
      <c r="X23" s="274"/>
      <c r="Y23" s="275"/>
      <c r="Z23" s="276"/>
      <c r="AA23" s="275"/>
      <c r="AB23" s="277">
        <f>IF(OR(J23="Fail",ISBLANK(J23)),INDEX('Issue Code Table'!C:C,MATCH(N:N,'Issue Code Table'!A:A,0)),IF(M23="Critical",6,IF(M23="Significant",5,IF(M23="Moderate",3,2))))</f>
        <v>5</v>
      </c>
    </row>
    <row r="24" spans="1:28" ht="350" x14ac:dyDescent="0.35">
      <c r="A24" s="251" t="s">
        <v>468</v>
      </c>
      <c r="B24" s="251" t="s">
        <v>263</v>
      </c>
      <c r="C24" s="252" t="s">
        <v>264</v>
      </c>
      <c r="D24" s="251" t="s">
        <v>233</v>
      </c>
      <c r="E24" s="251" t="s">
        <v>469</v>
      </c>
      <c r="F24" s="251" t="s">
        <v>470</v>
      </c>
      <c r="G24" s="251" t="s">
        <v>471</v>
      </c>
      <c r="H24" s="251" t="s">
        <v>472</v>
      </c>
      <c r="I24" s="253"/>
      <c r="J24" s="254"/>
      <c r="K24" s="255" t="s">
        <v>473</v>
      </c>
      <c r="L24" s="255"/>
      <c r="M24" s="255" t="s">
        <v>124</v>
      </c>
      <c r="N24" s="256" t="s">
        <v>270</v>
      </c>
      <c r="O24" s="257" t="s">
        <v>271</v>
      </c>
      <c r="P24" s="278"/>
      <c r="Q24" s="255" t="s">
        <v>339</v>
      </c>
      <c r="R24" s="255" t="s">
        <v>474</v>
      </c>
      <c r="S24" s="251" t="s">
        <v>475</v>
      </c>
      <c r="T24" s="251"/>
      <c r="U24" s="251" t="s">
        <v>476</v>
      </c>
      <c r="V24" s="251" t="s">
        <v>477</v>
      </c>
      <c r="W24" s="251" t="s">
        <v>478</v>
      </c>
      <c r="X24" s="279"/>
      <c r="Y24" s="280"/>
      <c r="Z24" s="281"/>
      <c r="AA24" s="280"/>
      <c r="AB24" s="282">
        <f>IF(OR(J24="Fail",ISBLANK(J24)),INDEX('Issue Code Table'!C:C,MATCH(N:N,'Issue Code Table'!A:A,0)),IF(M24="Critical",6,IF(M24="Significant",5,IF(M24="Moderate",3,2))))</f>
        <v>4</v>
      </c>
    </row>
    <row r="25" spans="1:28" ht="387.5" x14ac:dyDescent="0.35">
      <c r="A25" s="244" t="s">
        <v>479</v>
      </c>
      <c r="B25" s="244" t="s">
        <v>263</v>
      </c>
      <c r="C25" s="245" t="s">
        <v>264</v>
      </c>
      <c r="D25" s="244" t="s">
        <v>183</v>
      </c>
      <c r="E25" s="244" t="s">
        <v>480</v>
      </c>
      <c r="F25" s="244" t="s">
        <v>481</v>
      </c>
      <c r="G25" s="244" t="s">
        <v>482</v>
      </c>
      <c r="H25" s="244" t="s">
        <v>483</v>
      </c>
      <c r="I25" s="246"/>
      <c r="J25" s="247"/>
      <c r="K25" s="248" t="s">
        <v>484</v>
      </c>
      <c r="L25" s="248"/>
      <c r="M25" s="248" t="s">
        <v>124</v>
      </c>
      <c r="N25" s="249" t="s">
        <v>239</v>
      </c>
      <c r="O25" s="250" t="s">
        <v>240</v>
      </c>
      <c r="P25" s="273"/>
      <c r="Q25" s="248" t="s">
        <v>339</v>
      </c>
      <c r="R25" s="248" t="s">
        <v>485</v>
      </c>
      <c r="S25" s="244" t="s">
        <v>486</v>
      </c>
      <c r="T25" s="244"/>
      <c r="U25" s="244" t="s">
        <v>487</v>
      </c>
      <c r="V25" s="244" t="s">
        <v>488</v>
      </c>
      <c r="W25" s="244" t="s">
        <v>489</v>
      </c>
      <c r="X25" s="274"/>
      <c r="Y25" s="275"/>
      <c r="Z25" s="276"/>
      <c r="AA25" s="275"/>
      <c r="AB25" s="277">
        <f>IF(OR(J25="Fail",ISBLANK(J25)),INDEX('Issue Code Table'!C:C,MATCH(N:N,'Issue Code Table'!A:A,0)),IF(M25="Critical",6,IF(M25="Significant",5,IF(M25="Moderate",3,2))))</f>
        <v>5</v>
      </c>
    </row>
    <row r="26" spans="1:28" ht="112.5" x14ac:dyDescent="0.35">
      <c r="A26" s="251" t="s">
        <v>490</v>
      </c>
      <c r="B26" s="251" t="s">
        <v>263</v>
      </c>
      <c r="C26" s="252" t="s">
        <v>264</v>
      </c>
      <c r="D26" s="251" t="s">
        <v>233</v>
      </c>
      <c r="E26" s="251" t="s">
        <v>491</v>
      </c>
      <c r="F26" s="251" t="s">
        <v>492</v>
      </c>
      <c r="G26" s="251" t="s">
        <v>493</v>
      </c>
      <c r="H26" s="251" t="s">
        <v>494</v>
      </c>
      <c r="I26" s="253"/>
      <c r="J26" s="254"/>
      <c r="K26" s="255" t="s">
        <v>495</v>
      </c>
      <c r="L26" s="255"/>
      <c r="M26" s="255" t="s">
        <v>124</v>
      </c>
      <c r="N26" s="256" t="s">
        <v>270</v>
      </c>
      <c r="O26" s="257" t="s">
        <v>271</v>
      </c>
      <c r="P26" s="278"/>
      <c r="Q26" s="255" t="s">
        <v>339</v>
      </c>
      <c r="R26" s="255" t="s">
        <v>496</v>
      </c>
      <c r="S26" s="251" t="s">
        <v>497</v>
      </c>
      <c r="T26" s="251"/>
      <c r="U26" s="251" t="s">
        <v>498</v>
      </c>
      <c r="V26" s="251" t="s">
        <v>499</v>
      </c>
      <c r="W26" s="251" t="s">
        <v>500</v>
      </c>
      <c r="X26" s="279"/>
      <c r="Y26" s="280"/>
      <c r="Z26" s="281"/>
      <c r="AA26" s="280"/>
      <c r="AB26" s="282">
        <f>IF(OR(J26="Fail",ISBLANK(J26)),INDEX('Issue Code Table'!C:C,MATCH(N:N,'Issue Code Table'!A:A,0)),IF(M26="Critical",6,IF(M26="Significant",5,IF(M26="Moderate",3,2))))</f>
        <v>4</v>
      </c>
    </row>
    <row r="27" spans="1:28" ht="125" x14ac:dyDescent="0.35">
      <c r="A27" s="244" t="s">
        <v>501</v>
      </c>
      <c r="B27" s="244" t="s">
        <v>263</v>
      </c>
      <c r="C27" s="245" t="s">
        <v>264</v>
      </c>
      <c r="D27" s="244" t="s">
        <v>233</v>
      </c>
      <c r="E27" s="244" t="s">
        <v>502</v>
      </c>
      <c r="F27" s="244" t="s">
        <v>503</v>
      </c>
      <c r="G27" s="244" t="s">
        <v>504</v>
      </c>
      <c r="H27" s="244" t="s">
        <v>505</v>
      </c>
      <c r="I27" s="246"/>
      <c r="J27" s="247"/>
      <c r="K27" s="248" t="s">
        <v>506</v>
      </c>
      <c r="L27" s="248"/>
      <c r="M27" s="248" t="s">
        <v>124</v>
      </c>
      <c r="N27" s="249" t="s">
        <v>270</v>
      </c>
      <c r="O27" s="250" t="s">
        <v>271</v>
      </c>
      <c r="P27" s="273"/>
      <c r="Q27" s="248" t="s">
        <v>339</v>
      </c>
      <c r="R27" s="248" t="s">
        <v>507</v>
      </c>
      <c r="S27" s="244" t="s">
        <v>508</v>
      </c>
      <c r="T27" s="244"/>
      <c r="U27" s="244" t="s">
        <v>509</v>
      </c>
      <c r="V27" s="244" t="s">
        <v>510</v>
      </c>
      <c r="W27" s="244" t="s">
        <v>511</v>
      </c>
      <c r="X27" s="274"/>
      <c r="Y27" s="275"/>
      <c r="Z27" s="276"/>
      <c r="AA27" s="275"/>
      <c r="AB27" s="277">
        <f>IF(OR(J27="Fail",ISBLANK(J27)),INDEX('Issue Code Table'!C:C,MATCH(N:N,'Issue Code Table'!A:A,0)),IF(M27="Critical",6,IF(M27="Significant",5,IF(M27="Moderate",3,2))))</f>
        <v>4</v>
      </c>
    </row>
    <row r="28" spans="1:28" ht="137.5" x14ac:dyDescent="0.35">
      <c r="A28" s="251" t="s">
        <v>512</v>
      </c>
      <c r="B28" s="251" t="s">
        <v>263</v>
      </c>
      <c r="C28" s="252" t="s">
        <v>264</v>
      </c>
      <c r="D28" s="251" t="s">
        <v>233</v>
      </c>
      <c r="E28" s="251" t="s">
        <v>513</v>
      </c>
      <c r="F28" s="251" t="s">
        <v>514</v>
      </c>
      <c r="G28" s="251" t="s">
        <v>515</v>
      </c>
      <c r="H28" s="251" t="s">
        <v>516</v>
      </c>
      <c r="I28" s="253"/>
      <c r="J28" s="254"/>
      <c r="K28" s="255" t="s">
        <v>517</v>
      </c>
      <c r="L28" s="255"/>
      <c r="M28" s="255" t="s">
        <v>124</v>
      </c>
      <c r="N28" s="256" t="s">
        <v>270</v>
      </c>
      <c r="O28" s="257" t="s">
        <v>271</v>
      </c>
      <c r="P28" s="278"/>
      <c r="Q28" s="255" t="s">
        <v>339</v>
      </c>
      <c r="R28" s="255" t="s">
        <v>518</v>
      </c>
      <c r="S28" s="251" t="s">
        <v>519</v>
      </c>
      <c r="T28" s="251"/>
      <c r="U28" s="251" t="s">
        <v>520</v>
      </c>
      <c r="V28" s="251" t="s">
        <v>521</v>
      </c>
      <c r="W28" s="251" t="s">
        <v>522</v>
      </c>
      <c r="X28" s="279"/>
      <c r="Y28" s="280"/>
      <c r="Z28" s="281"/>
      <c r="AA28" s="280"/>
      <c r="AB28" s="282">
        <f>IF(OR(J28="Fail",ISBLANK(J28)),INDEX('Issue Code Table'!C:C,MATCH(N:N,'Issue Code Table'!A:A,0)),IF(M28="Critical",6,IF(M28="Significant",5,IF(M28="Moderate",3,2))))</f>
        <v>4</v>
      </c>
    </row>
    <row r="29" spans="1:28" ht="125" x14ac:dyDescent="0.35">
      <c r="A29" s="244" t="s">
        <v>523</v>
      </c>
      <c r="B29" s="244" t="s">
        <v>263</v>
      </c>
      <c r="C29" s="245" t="s">
        <v>264</v>
      </c>
      <c r="D29" s="244" t="s">
        <v>233</v>
      </c>
      <c r="E29" s="244" t="s">
        <v>524</v>
      </c>
      <c r="F29" s="244" t="s">
        <v>525</v>
      </c>
      <c r="G29" s="244" t="s">
        <v>526</v>
      </c>
      <c r="H29" s="244" t="s">
        <v>527</v>
      </c>
      <c r="I29" s="246"/>
      <c r="J29" s="247"/>
      <c r="K29" s="248" t="s">
        <v>528</v>
      </c>
      <c r="L29" s="248"/>
      <c r="M29" s="248" t="s">
        <v>124</v>
      </c>
      <c r="N29" s="249" t="s">
        <v>270</v>
      </c>
      <c r="O29" s="250" t="s">
        <v>271</v>
      </c>
      <c r="P29" s="273"/>
      <c r="Q29" s="248" t="s">
        <v>339</v>
      </c>
      <c r="R29" s="248" t="s">
        <v>529</v>
      </c>
      <c r="S29" s="244" t="s">
        <v>530</v>
      </c>
      <c r="T29" s="244"/>
      <c r="U29" s="244" t="s">
        <v>531</v>
      </c>
      <c r="V29" s="244" t="s">
        <v>532</v>
      </c>
      <c r="W29" s="244" t="s">
        <v>533</v>
      </c>
      <c r="X29" s="274"/>
      <c r="Y29" s="275"/>
      <c r="Z29" s="276"/>
      <c r="AA29" s="275"/>
      <c r="AB29" s="277">
        <f>IF(OR(J29="Fail",ISBLANK(J29)),INDEX('Issue Code Table'!C:C,MATCH(N:N,'Issue Code Table'!A:A,0)),IF(M29="Critical",6,IF(M29="Significant",5,IF(M29="Moderate",3,2))))</f>
        <v>4</v>
      </c>
    </row>
    <row r="30" spans="1:28" ht="125" x14ac:dyDescent="0.35">
      <c r="A30" s="251" t="s">
        <v>534</v>
      </c>
      <c r="B30" s="251" t="s">
        <v>263</v>
      </c>
      <c r="C30" s="252" t="s">
        <v>264</v>
      </c>
      <c r="D30" s="251" t="s">
        <v>233</v>
      </c>
      <c r="E30" s="251" t="s">
        <v>535</v>
      </c>
      <c r="F30" s="251" t="s">
        <v>536</v>
      </c>
      <c r="G30" s="251" t="s">
        <v>537</v>
      </c>
      <c r="H30" s="251" t="s">
        <v>538</v>
      </c>
      <c r="I30" s="253"/>
      <c r="J30" s="254"/>
      <c r="K30" s="255" t="s">
        <v>539</v>
      </c>
      <c r="L30" s="255"/>
      <c r="M30" s="255" t="s">
        <v>124</v>
      </c>
      <c r="N30" s="256" t="s">
        <v>270</v>
      </c>
      <c r="O30" s="257" t="s">
        <v>271</v>
      </c>
      <c r="P30" s="278"/>
      <c r="Q30" s="255" t="s">
        <v>339</v>
      </c>
      <c r="R30" s="255" t="s">
        <v>540</v>
      </c>
      <c r="S30" s="251" t="s">
        <v>541</v>
      </c>
      <c r="T30" s="251"/>
      <c r="U30" s="251" t="s">
        <v>542</v>
      </c>
      <c r="V30" s="251" t="s">
        <v>543</v>
      </c>
      <c r="W30" s="251" t="s">
        <v>544</v>
      </c>
      <c r="X30" s="279"/>
      <c r="Y30" s="280"/>
      <c r="Z30" s="281"/>
      <c r="AA30" s="280"/>
      <c r="AB30" s="282">
        <f>IF(OR(J30="Fail",ISBLANK(J30)),INDEX('Issue Code Table'!C:C,MATCH(N:N,'Issue Code Table'!A:A,0)),IF(M30="Critical",6,IF(M30="Significant",5,IF(M30="Moderate",3,2))))</f>
        <v>4</v>
      </c>
    </row>
    <row r="31" spans="1:28" ht="337.5" x14ac:dyDescent="0.35">
      <c r="A31" s="244" t="s">
        <v>545</v>
      </c>
      <c r="B31" s="244" t="s">
        <v>263</v>
      </c>
      <c r="C31" s="245" t="s">
        <v>264</v>
      </c>
      <c r="D31" s="244" t="s">
        <v>233</v>
      </c>
      <c r="E31" s="244" t="s">
        <v>546</v>
      </c>
      <c r="F31" s="244" t="s">
        <v>547</v>
      </c>
      <c r="G31" s="244" t="s">
        <v>548</v>
      </c>
      <c r="H31" s="244" t="s">
        <v>549</v>
      </c>
      <c r="I31" s="246"/>
      <c r="J31" s="247"/>
      <c r="K31" s="248" t="s">
        <v>550</v>
      </c>
      <c r="L31" s="248"/>
      <c r="M31" s="248" t="s">
        <v>124</v>
      </c>
      <c r="N31" s="249" t="s">
        <v>551</v>
      </c>
      <c r="O31" s="250" t="s">
        <v>552</v>
      </c>
      <c r="P31" s="273"/>
      <c r="Q31" s="248" t="s">
        <v>553</v>
      </c>
      <c r="R31" s="248" t="s">
        <v>554</v>
      </c>
      <c r="S31" s="244" t="s">
        <v>555</v>
      </c>
      <c r="T31" s="244" t="s">
        <v>3689</v>
      </c>
      <c r="U31" s="244" t="s">
        <v>556</v>
      </c>
      <c r="V31" s="244" t="s">
        <v>557</v>
      </c>
      <c r="W31" s="244" t="s">
        <v>558</v>
      </c>
      <c r="X31" s="274"/>
      <c r="Y31" s="275"/>
      <c r="Z31" s="276"/>
      <c r="AA31" s="275"/>
      <c r="AB31" s="277">
        <f>IF(OR(J31="Fail",ISBLANK(J31)),INDEX('Issue Code Table'!C:C,MATCH(N:N,'Issue Code Table'!A:A,0)),IF(M31="Critical",6,IF(M31="Significant",5,IF(M31="Moderate",3,2))))</f>
        <v>1</v>
      </c>
    </row>
    <row r="32" spans="1:28" ht="409.5" x14ac:dyDescent="0.35">
      <c r="A32" s="251" t="s">
        <v>559</v>
      </c>
      <c r="B32" s="251" t="s">
        <v>560</v>
      </c>
      <c r="C32" s="252" t="s">
        <v>561</v>
      </c>
      <c r="D32" s="251" t="s">
        <v>233</v>
      </c>
      <c r="E32" s="251" t="s">
        <v>562</v>
      </c>
      <c r="F32" s="251" t="s">
        <v>563</v>
      </c>
      <c r="G32" s="251" t="s">
        <v>564</v>
      </c>
      <c r="H32" s="251" t="s">
        <v>565</v>
      </c>
      <c r="I32" s="253"/>
      <c r="J32" s="254"/>
      <c r="K32" s="255" t="s">
        <v>566</v>
      </c>
      <c r="L32" s="255"/>
      <c r="M32" s="255" t="s">
        <v>135</v>
      </c>
      <c r="N32" s="256" t="s">
        <v>270</v>
      </c>
      <c r="O32" s="257" t="s">
        <v>271</v>
      </c>
      <c r="P32" s="278"/>
      <c r="Q32" s="255" t="s">
        <v>553</v>
      </c>
      <c r="R32" s="255" t="s">
        <v>567</v>
      </c>
      <c r="S32" s="251" t="s">
        <v>568</v>
      </c>
      <c r="T32" s="251" t="s">
        <v>3690</v>
      </c>
      <c r="U32" s="251" t="s">
        <v>569</v>
      </c>
      <c r="V32" s="251" t="s">
        <v>570</v>
      </c>
      <c r="W32" s="251" t="s">
        <v>571</v>
      </c>
      <c r="X32" s="279"/>
      <c r="Y32" s="280"/>
      <c r="Z32" s="281"/>
      <c r="AA32" s="280"/>
      <c r="AB32" s="282">
        <f>IF(OR(J32="Fail",ISBLANK(J32)),INDEX('Issue Code Table'!C:C,MATCH(N:N,'Issue Code Table'!A:A,0)),IF(M32="Critical",6,IF(M32="Significant",5,IF(M32="Moderate",3,2))))</f>
        <v>4</v>
      </c>
    </row>
    <row r="33" spans="1:28" ht="409.5" x14ac:dyDescent="0.35">
      <c r="A33" s="244" t="s">
        <v>572</v>
      </c>
      <c r="B33" s="244" t="s">
        <v>263</v>
      </c>
      <c r="C33" s="245" t="s">
        <v>264</v>
      </c>
      <c r="D33" s="244" t="s">
        <v>233</v>
      </c>
      <c r="E33" s="244" t="s">
        <v>573</v>
      </c>
      <c r="F33" s="244" t="s">
        <v>574</v>
      </c>
      <c r="G33" s="244" t="s">
        <v>575</v>
      </c>
      <c r="H33" s="244" t="s">
        <v>576</v>
      </c>
      <c r="I33" s="246"/>
      <c r="J33" s="247"/>
      <c r="K33" s="248" t="s">
        <v>577</v>
      </c>
      <c r="L33" s="248"/>
      <c r="M33" s="248" t="s">
        <v>124</v>
      </c>
      <c r="N33" s="249" t="s">
        <v>270</v>
      </c>
      <c r="O33" s="250" t="s">
        <v>271</v>
      </c>
      <c r="P33" s="273"/>
      <c r="Q33" s="248" t="s">
        <v>553</v>
      </c>
      <c r="R33" s="248" t="s">
        <v>578</v>
      </c>
      <c r="S33" s="244" t="s">
        <v>579</v>
      </c>
      <c r="T33" s="244" t="s">
        <v>3691</v>
      </c>
      <c r="U33" s="244" t="s">
        <v>580</v>
      </c>
      <c r="V33" s="244" t="s">
        <v>581</v>
      </c>
      <c r="W33" s="244" t="s">
        <v>582</v>
      </c>
      <c r="X33" s="274"/>
      <c r="Y33" s="275"/>
      <c r="Z33" s="276"/>
      <c r="AA33" s="275"/>
      <c r="AB33" s="277">
        <f>IF(OR(J33="Fail",ISBLANK(J33)),INDEX('Issue Code Table'!C:C,MATCH(N:N,'Issue Code Table'!A:A,0)),IF(M33="Critical",6,IF(M33="Significant",5,IF(M33="Moderate",3,2))))</f>
        <v>4</v>
      </c>
    </row>
    <row r="34" spans="1:28" ht="362.5" x14ac:dyDescent="0.35">
      <c r="A34" s="251" t="s">
        <v>583</v>
      </c>
      <c r="B34" s="251" t="s">
        <v>263</v>
      </c>
      <c r="C34" s="252" t="s">
        <v>264</v>
      </c>
      <c r="D34" s="251" t="s">
        <v>233</v>
      </c>
      <c r="E34" s="251" t="s">
        <v>584</v>
      </c>
      <c r="F34" s="251" t="s">
        <v>585</v>
      </c>
      <c r="G34" s="251" t="s">
        <v>586</v>
      </c>
      <c r="H34" s="251" t="s">
        <v>587</v>
      </c>
      <c r="I34" s="253"/>
      <c r="J34" s="254"/>
      <c r="K34" s="255" t="s">
        <v>588</v>
      </c>
      <c r="L34" s="255"/>
      <c r="M34" s="255" t="s">
        <v>124</v>
      </c>
      <c r="N34" s="256" t="s">
        <v>270</v>
      </c>
      <c r="O34" s="257" t="s">
        <v>271</v>
      </c>
      <c r="P34" s="278"/>
      <c r="Q34" s="255" t="s">
        <v>553</v>
      </c>
      <c r="R34" s="255" t="s">
        <v>589</v>
      </c>
      <c r="S34" s="251" t="s">
        <v>590</v>
      </c>
      <c r="T34" s="251"/>
      <c r="U34" s="251" t="s">
        <v>591</v>
      </c>
      <c r="V34" s="251" t="s">
        <v>592</v>
      </c>
      <c r="W34" s="251" t="s">
        <v>593</v>
      </c>
      <c r="X34" s="279"/>
      <c r="Y34" s="280"/>
      <c r="Z34" s="281"/>
      <c r="AA34" s="280"/>
      <c r="AB34" s="282">
        <f>IF(OR(J34="Fail",ISBLANK(J34)),INDEX('Issue Code Table'!C:C,MATCH(N:N,'Issue Code Table'!A:A,0)),IF(M34="Critical",6,IF(M34="Significant",5,IF(M34="Moderate",3,2))))</f>
        <v>4</v>
      </c>
    </row>
    <row r="35" spans="1:28" ht="325" x14ac:dyDescent="0.35">
      <c r="A35" s="244" t="s">
        <v>594</v>
      </c>
      <c r="B35" s="244" t="s">
        <v>263</v>
      </c>
      <c r="C35" s="245" t="s">
        <v>264</v>
      </c>
      <c r="D35" s="244" t="s">
        <v>233</v>
      </c>
      <c r="E35" s="244" t="s">
        <v>595</v>
      </c>
      <c r="F35" s="244" t="s">
        <v>596</v>
      </c>
      <c r="G35" s="244" t="s">
        <v>597</v>
      </c>
      <c r="H35" s="244" t="s">
        <v>598</v>
      </c>
      <c r="I35" s="246"/>
      <c r="J35" s="247"/>
      <c r="K35" s="248" t="s">
        <v>599</v>
      </c>
      <c r="L35" s="248"/>
      <c r="M35" s="248" t="s">
        <v>124</v>
      </c>
      <c r="N35" s="249" t="s">
        <v>270</v>
      </c>
      <c r="O35" s="250" t="s">
        <v>271</v>
      </c>
      <c r="P35" s="273"/>
      <c r="Q35" s="248" t="s">
        <v>553</v>
      </c>
      <c r="R35" s="248" t="s">
        <v>600</v>
      </c>
      <c r="S35" s="244" t="s">
        <v>601</v>
      </c>
      <c r="T35" s="244"/>
      <c r="U35" s="244" t="s">
        <v>602</v>
      </c>
      <c r="V35" s="244" t="s">
        <v>603</v>
      </c>
      <c r="W35" s="244" t="s">
        <v>604</v>
      </c>
      <c r="X35" s="274"/>
      <c r="Y35" s="275"/>
      <c r="Z35" s="276"/>
      <c r="AA35" s="275"/>
      <c r="AB35" s="277">
        <f>IF(OR(J35="Fail",ISBLANK(J35)),INDEX('Issue Code Table'!C:C,MATCH(N:N,'Issue Code Table'!A:A,0)),IF(M35="Critical",6,IF(M35="Significant",5,IF(M35="Moderate",3,2))))</f>
        <v>4</v>
      </c>
    </row>
    <row r="36" spans="1:28" ht="112.5" x14ac:dyDescent="0.35">
      <c r="A36" s="251" t="s">
        <v>605</v>
      </c>
      <c r="B36" s="251" t="s">
        <v>263</v>
      </c>
      <c r="C36" s="252" t="s">
        <v>264</v>
      </c>
      <c r="D36" s="251" t="s">
        <v>233</v>
      </c>
      <c r="E36" s="251" t="s">
        <v>606</v>
      </c>
      <c r="F36" s="251" t="s">
        <v>607</v>
      </c>
      <c r="G36" s="251" t="s">
        <v>608</v>
      </c>
      <c r="H36" s="251" t="s">
        <v>609</v>
      </c>
      <c r="I36" s="253"/>
      <c r="J36" s="254"/>
      <c r="K36" s="255" t="s">
        <v>610</v>
      </c>
      <c r="L36" s="255"/>
      <c r="M36" s="255" t="s">
        <v>124</v>
      </c>
      <c r="N36" s="256" t="s">
        <v>270</v>
      </c>
      <c r="O36" s="257" t="s">
        <v>271</v>
      </c>
      <c r="P36" s="278"/>
      <c r="Q36" s="255" t="s">
        <v>553</v>
      </c>
      <c r="R36" s="255" t="s">
        <v>611</v>
      </c>
      <c r="S36" s="251" t="s">
        <v>612</v>
      </c>
      <c r="T36" s="251"/>
      <c r="U36" s="251" t="s">
        <v>613</v>
      </c>
      <c r="V36" s="251" t="s">
        <v>614</v>
      </c>
      <c r="W36" s="251" t="s">
        <v>615</v>
      </c>
      <c r="X36" s="279"/>
      <c r="Y36" s="280"/>
      <c r="Z36" s="281"/>
      <c r="AA36" s="280"/>
      <c r="AB36" s="282">
        <f>IF(OR(J36="Fail",ISBLANK(J36)),INDEX('Issue Code Table'!C:C,MATCH(N:N,'Issue Code Table'!A:A,0)),IF(M36="Critical",6,IF(M36="Significant",5,IF(M36="Moderate",3,2))))</f>
        <v>4</v>
      </c>
    </row>
    <row r="37" spans="1:28" ht="125" x14ac:dyDescent="0.35">
      <c r="A37" s="244" t="s">
        <v>616</v>
      </c>
      <c r="B37" s="244" t="s">
        <v>263</v>
      </c>
      <c r="C37" s="245" t="s">
        <v>264</v>
      </c>
      <c r="D37" s="244" t="s">
        <v>233</v>
      </c>
      <c r="E37" s="244" t="s">
        <v>617</v>
      </c>
      <c r="F37" s="244" t="s">
        <v>618</v>
      </c>
      <c r="G37" s="244" t="s">
        <v>619</v>
      </c>
      <c r="H37" s="244" t="s">
        <v>620</v>
      </c>
      <c r="I37" s="246"/>
      <c r="J37" s="247"/>
      <c r="K37" s="248" t="s">
        <v>621</v>
      </c>
      <c r="L37" s="248"/>
      <c r="M37" s="248" t="s">
        <v>124</v>
      </c>
      <c r="N37" s="249" t="s">
        <v>270</v>
      </c>
      <c r="O37" s="250" t="s">
        <v>271</v>
      </c>
      <c r="P37" s="273"/>
      <c r="Q37" s="248" t="s">
        <v>553</v>
      </c>
      <c r="R37" s="248" t="s">
        <v>622</v>
      </c>
      <c r="S37" s="244" t="s">
        <v>623</v>
      </c>
      <c r="T37" s="244"/>
      <c r="U37" s="244" t="s">
        <v>624</v>
      </c>
      <c r="V37" s="244" t="s">
        <v>625</v>
      </c>
      <c r="W37" s="244" t="s">
        <v>626</v>
      </c>
      <c r="X37" s="274"/>
      <c r="Y37" s="275"/>
      <c r="Z37" s="276"/>
      <c r="AA37" s="275"/>
      <c r="AB37" s="277">
        <f>IF(OR(J37="Fail",ISBLANK(J37)),INDEX('Issue Code Table'!C:C,MATCH(N:N,'Issue Code Table'!A:A,0)),IF(M37="Critical",6,IF(M37="Significant",5,IF(M37="Moderate",3,2))))</f>
        <v>4</v>
      </c>
    </row>
    <row r="38" spans="1:28" ht="150" x14ac:dyDescent="0.35">
      <c r="A38" s="251" t="s">
        <v>627</v>
      </c>
      <c r="B38" s="251" t="s">
        <v>263</v>
      </c>
      <c r="C38" s="252" t="s">
        <v>264</v>
      </c>
      <c r="D38" s="251" t="s">
        <v>233</v>
      </c>
      <c r="E38" s="251" t="s">
        <v>628</v>
      </c>
      <c r="F38" s="251" t="s">
        <v>629</v>
      </c>
      <c r="G38" s="251" t="s">
        <v>630</v>
      </c>
      <c r="H38" s="251" t="s">
        <v>631</v>
      </c>
      <c r="I38" s="253"/>
      <c r="J38" s="254"/>
      <c r="K38" s="255" t="s">
        <v>632</v>
      </c>
      <c r="L38" s="255"/>
      <c r="M38" s="255" t="s">
        <v>124</v>
      </c>
      <c r="N38" s="256" t="s">
        <v>270</v>
      </c>
      <c r="O38" s="257" t="s">
        <v>271</v>
      </c>
      <c r="P38" s="278"/>
      <c r="Q38" s="255" t="s">
        <v>553</v>
      </c>
      <c r="R38" s="255" t="s">
        <v>633</v>
      </c>
      <c r="S38" s="251" t="s">
        <v>634</v>
      </c>
      <c r="T38" s="251"/>
      <c r="U38" s="251" t="s">
        <v>635</v>
      </c>
      <c r="V38" s="251" t="s">
        <v>636</v>
      </c>
      <c r="W38" s="251" t="s">
        <v>637</v>
      </c>
      <c r="X38" s="279"/>
      <c r="Y38" s="280"/>
      <c r="Z38" s="281"/>
      <c r="AA38" s="280"/>
      <c r="AB38" s="282">
        <f>IF(OR(J38="Fail",ISBLANK(J38)),INDEX('Issue Code Table'!C:C,MATCH(N:N,'Issue Code Table'!A:A,0)),IF(M38="Critical",6,IF(M38="Significant",5,IF(M38="Moderate",3,2))))</f>
        <v>4</v>
      </c>
    </row>
    <row r="39" spans="1:28" ht="409.5" x14ac:dyDescent="0.35">
      <c r="A39" s="244" t="s">
        <v>638</v>
      </c>
      <c r="B39" s="244" t="s">
        <v>263</v>
      </c>
      <c r="C39" s="245" t="s">
        <v>264</v>
      </c>
      <c r="D39" s="244" t="s">
        <v>233</v>
      </c>
      <c r="E39" s="244" t="s">
        <v>639</v>
      </c>
      <c r="F39" s="244" t="s">
        <v>640</v>
      </c>
      <c r="G39" s="244" t="s">
        <v>641</v>
      </c>
      <c r="H39" s="244" t="s">
        <v>642</v>
      </c>
      <c r="I39" s="246"/>
      <c r="J39" s="247"/>
      <c r="K39" s="248" t="s">
        <v>643</v>
      </c>
      <c r="L39" s="248"/>
      <c r="M39" s="248" t="s">
        <v>124</v>
      </c>
      <c r="N39" s="249" t="s">
        <v>644</v>
      </c>
      <c r="O39" s="250" t="s">
        <v>645</v>
      </c>
      <c r="P39" s="273"/>
      <c r="Q39" s="248" t="s">
        <v>553</v>
      </c>
      <c r="R39" s="248" t="s">
        <v>646</v>
      </c>
      <c r="S39" s="244" t="s">
        <v>647</v>
      </c>
      <c r="T39" s="244"/>
      <c r="U39" s="244" t="s">
        <v>648</v>
      </c>
      <c r="V39" s="244" t="s">
        <v>649</v>
      </c>
      <c r="W39" s="244" t="s">
        <v>650</v>
      </c>
      <c r="X39" s="274"/>
      <c r="Y39" s="275"/>
      <c r="Z39" s="276"/>
      <c r="AA39" s="275"/>
      <c r="AB39" s="277">
        <f>IF(OR(J39="Fail",ISBLANK(J39)),INDEX('Issue Code Table'!C:C,MATCH(N:N,'Issue Code Table'!A:A,0)),IF(M39="Critical",6,IF(M39="Significant",5,IF(M39="Moderate",3,2))))</f>
        <v>5</v>
      </c>
    </row>
    <row r="40" spans="1:28" ht="237.5" x14ac:dyDescent="0.35">
      <c r="A40" s="251" t="s">
        <v>651</v>
      </c>
      <c r="B40" s="251" t="s">
        <v>263</v>
      </c>
      <c r="C40" s="252" t="s">
        <v>264</v>
      </c>
      <c r="D40" s="251" t="s">
        <v>233</v>
      </c>
      <c r="E40" s="251" t="s">
        <v>652</v>
      </c>
      <c r="F40" s="251" t="s">
        <v>653</v>
      </c>
      <c r="G40" s="251" t="s">
        <v>654</v>
      </c>
      <c r="H40" s="251" t="s">
        <v>655</v>
      </c>
      <c r="I40" s="253"/>
      <c r="J40" s="254"/>
      <c r="K40" s="255" t="s">
        <v>656</v>
      </c>
      <c r="L40" s="255"/>
      <c r="M40" s="255" t="s">
        <v>124</v>
      </c>
      <c r="N40" s="256" t="s">
        <v>644</v>
      </c>
      <c r="O40" s="257" t="s">
        <v>645</v>
      </c>
      <c r="P40" s="278"/>
      <c r="Q40" s="255" t="s">
        <v>553</v>
      </c>
      <c r="R40" s="255" t="s">
        <v>657</v>
      </c>
      <c r="S40" s="251" t="s">
        <v>658</v>
      </c>
      <c r="T40" s="251"/>
      <c r="U40" s="251" t="s">
        <v>659</v>
      </c>
      <c r="V40" s="251" t="s">
        <v>660</v>
      </c>
      <c r="W40" s="251" t="s">
        <v>661</v>
      </c>
      <c r="X40" s="279"/>
      <c r="Y40" s="280"/>
      <c r="Z40" s="281"/>
      <c r="AA40" s="280"/>
      <c r="AB40" s="282">
        <f>IF(OR(J40="Fail",ISBLANK(J40)),INDEX('Issue Code Table'!C:C,MATCH(N:N,'Issue Code Table'!A:A,0)),IF(M40="Critical",6,IF(M40="Significant",5,IF(M40="Moderate",3,2))))</f>
        <v>5</v>
      </c>
    </row>
    <row r="41" spans="1:28" ht="300" x14ac:dyDescent="0.35">
      <c r="A41" s="244" t="s">
        <v>662</v>
      </c>
      <c r="B41" s="244" t="s">
        <v>191</v>
      </c>
      <c r="C41" s="245" t="s">
        <v>192</v>
      </c>
      <c r="D41" s="244" t="s">
        <v>233</v>
      </c>
      <c r="E41" s="244" t="s">
        <v>663</v>
      </c>
      <c r="F41" s="244" t="s">
        <v>664</v>
      </c>
      <c r="G41" s="244" t="s">
        <v>665</v>
      </c>
      <c r="H41" s="244" t="s">
        <v>666</v>
      </c>
      <c r="I41" s="246"/>
      <c r="J41" s="247"/>
      <c r="K41" s="248" t="s">
        <v>666</v>
      </c>
      <c r="L41" s="248"/>
      <c r="M41" s="248" t="s">
        <v>124</v>
      </c>
      <c r="N41" s="249" t="s">
        <v>239</v>
      </c>
      <c r="O41" s="250" t="s">
        <v>240</v>
      </c>
      <c r="P41" s="273"/>
      <c r="Q41" s="248" t="s">
        <v>667</v>
      </c>
      <c r="R41" s="248" t="s">
        <v>668</v>
      </c>
      <c r="S41" s="244" t="s">
        <v>669</v>
      </c>
      <c r="T41" s="244" t="s">
        <v>3692</v>
      </c>
      <c r="U41" s="244" t="s">
        <v>670</v>
      </c>
      <c r="V41" s="244" t="s">
        <v>671</v>
      </c>
      <c r="W41" s="244" t="s">
        <v>672</v>
      </c>
      <c r="X41" s="274"/>
      <c r="Y41" s="275"/>
      <c r="Z41" s="276"/>
      <c r="AA41" s="275"/>
      <c r="AB41" s="277">
        <f>IF(OR(J41="Fail",ISBLANK(J41)),INDEX('Issue Code Table'!C:C,MATCH(N:N,'Issue Code Table'!A:A,0)),IF(M41="Critical",6,IF(M41="Significant",5,IF(M41="Moderate",3,2))))</f>
        <v>5</v>
      </c>
    </row>
    <row r="42" spans="1:28" ht="162.5" x14ac:dyDescent="0.35">
      <c r="A42" s="251" t="s">
        <v>673</v>
      </c>
      <c r="B42" s="251" t="s">
        <v>191</v>
      </c>
      <c r="C42" s="252" t="s">
        <v>192</v>
      </c>
      <c r="D42" s="251" t="s">
        <v>233</v>
      </c>
      <c r="E42" s="251" t="s">
        <v>674</v>
      </c>
      <c r="F42" s="251" t="s">
        <v>675</v>
      </c>
      <c r="G42" s="251" t="s">
        <v>676</v>
      </c>
      <c r="H42" s="251" t="s">
        <v>677</v>
      </c>
      <c r="I42" s="253"/>
      <c r="J42" s="254"/>
      <c r="K42" s="255" t="s">
        <v>678</v>
      </c>
      <c r="L42" s="255"/>
      <c r="M42" s="255" t="s">
        <v>124</v>
      </c>
      <c r="N42" s="256" t="s">
        <v>239</v>
      </c>
      <c r="O42" s="257" t="s">
        <v>240</v>
      </c>
      <c r="P42" s="278"/>
      <c r="Q42" s="255" t="s">
        <v>667</v>
      </c>
      <c r="R42" s="255" t="s">
        <v>679</v>
      </c>
      <c r="S42" s="251" t="s">
        <v>680</v>
      </c>
      <c r="T42" s="251"/>
      <c r="U42" s="251" t="s">
        <v>681</v>
      </c>
      <c r="V42" s="251" t="s">
        <v>682</v>
      </c>
      <c r="W42" s="251" t="s">
        <v>683</v>
      </c>
      <c r="X42" s="279"/>
      <c r="Y42" s="280"/>
      <c r="Z42" s="281"/>
      <c r="AA42" s="280"/>
      <c r="AB42" s="282">
        <f>IF(OR(J42="Fail",ISBLANK(J42)),INDEX('Issue Code Table'!C:C,MATCH(N:N,'Issue Code Table'!A:A,0)),IF(M42="Critical",6,IF(M42="Significant",5,IF(M42="Moderate",3,2))))</f>
        <v>5</v>
      </c>
    </row>
    <row r="43" spans="1:28" ht="409.5" x14ac:dyDescent="0.35">
      <c r="A43" s="244" t="s">
        <v>684</v>
      </c>
      <c r="B43" s="244" t="s">
        <v>191</v>
      </c>
      <c r="C43" s="245" t="s">
        <v>192</v>
      </c>
      <c r="D43" s="244" t="s">
        <v>233</v>
      </c>
      <c r="E43" s="244" t="s">
        <v>685</v>
      </c>
      <c r="F43" s="244" t="s">
        <v>686</v>
      </c>
      <c r="G43" s="244" t="s">
        <v>687</v>
      </c>
      <c r="H43" s="244" t="s">
        <v>688</v>
      </c>
      <c r="I43" s="246"/>
      <c r="J43" s="247"/>
      <c r="K43" s="248" t="s">
        <v>689</v>
      </c>
      <c r="L43" s="248"/>
      <c r="M43" s="248" t="s">
        <v>124</v>
      </c>
      <c r="N43" s="249" t="s">
        <v>239</v>
      </c>
      <c r="O43" s="250" t="s">
        <v>240</v>
      </c>
      <c r="P43" s="273"/>
      <c r="Q43" s="248" t="s">
        <v>667</v>
      </c>
      <c r="R43" s="248" t="s">
        <v>690</v>
      </c>
      <c r="S43" s="244" t="s">
        <v>691</v>
      </c>
      <c r="T43" s="244"/>
      <c r="U43" s="244" t="s">
        <v>692</v>
      </c>
      <c r="V43" s="244" t="s">
        <v>693</v>
      </c>
      <c r="W43" s="244" t="s">
        <v>694</v>
      </c>
      <c r="X43" s="274"/>
      <c r="Y43" s="275"/>
      <c r="Z43" s="276"/>
      <c r="AA43" s="275"/>
      <c r="AB43" s="277">
        <f>IF(OR(J43="Fail",ISBLANK(J43)),INDEX('Issue Code Table'!C:C,MATCH(N:N,'Issue Code Table'!A:A,0)),IF(M43="Critical",6,IF(M43="Significant",5,IF(M43="Moderate",3,2))))</f>
        <v>5</v>
      </c>
    </row>
    <row r="44" spans="1:28" ht="175" x14ac:dyDescent="0.35">
      <c r="A44" s="251" t="s">
        <v>695</v>
      </c>
      <c r="B44" s="251" t="s">
        <v>263</v>
      </c>
      <c r="C44" s="252" t="s">
        <v>264</v>
      </c>
      <c r="D44" s="251" t="s">
        <v>233</v>
      </c>
      <c r="E44" s="251" t="s">
        <v>696</v>
      </c>
      <c r="F44" s="251" t="s">
        <v>697</v>
      </c>
      <c r="G44" s="251" t="s">
        <v>698</v>
      </c>
      <c r="H44" s="251" t="s">
        <v>699</v>
      </c>
      <c r="I44" s="253"/>
      <c r="J44" s="254"/>
      <c r="K44" s="255" t="s">
        <v>700</v>
      </c>
      <c r="L44" s="255"/>
      <c r="M44" s="255" t="s">
        <v>124</v>
      </c>
      <c r="N44" s="256" t="s">
        <v>644</v>
      </c>
      <c r="O44" s="257" t="s">
        <v>645</v>
      </c>
      <c r="P44" s="278"/>
      <c r="Q44" s="255" t="s">
        <v>667</v>
      </c>
      <c r="R44" s="255" t="s">
        <v>701</v>
      </c>
      <c r="S44" s="251" t="s">
        <v>702</v>
      </c>
      <c r="T44" s="251"/>
      <c r="U44" s="251" t="s">
        <v>703</v>
      </c>
      <c r="V44" s="251" t="s">
        <v>704</v>
      </c>
      <c r="W44" s="251" t="s">
        <v>705</v>
      </c>
      <c r="X44" s="279"/>
      <c r="Y44" s="280"/>
      <c r="Z44" s="281"/>
      <c r="AA44" s="280"/>
      <c r="AB44" s="282">
        <f>IF(OR(J44="Fail",ISBLANK(J44)),INDEX('Issue Code Table'!C:C,MATCH(N:N,'Issue Code Table'!A:A,0)),IF(M44="Critical",6,IF(M44="Significant",5,IF(M44="Moderate",3,2))))</f>
        <v>5</v>
      </c>
    </row>
    <row r="45" spans="1:28" ht="362.5" x14ac:dyDescent="0.35">
      <c r="A45" s="244" t="s">
        <v>706</v>
      </c>
      <c r="B45" s="244" t="s">
        <v>191</v>
      </c>
      <c r="C45" s="245" t="s">
        <v>192</v>
      </c>
      <c r="D45" s="244" t="s">
        <v>233</v>
      </c>
      <c r="E45" s="244" t="s">
        <v>707</v>
      </c>
      <c r="F45" s="244" t="s">
        <v>708</v>
      </c>
      <c r="G45" s="244" t="s">
        <v>709</v>
      </c>
      <c r="H45" s="244" t="s">
        <v>710</v>
      </c>
      <c r="I45" s="246"/>
      <c r="J45" s="247"/>
      <c r="K45" s="248" t="s">
        <v>711</v>
      </c>
      <c r="L45" s="248"/>
      <c r="M45" s="248" t="s">
        <v>124</v>
      </c>
      <c r="N45" s="249" t="s">
        <v>239</v>
      </c>
      <c r="O45" s="250" t="s">
        <v>240</v>
      </c>
      <c r="P45" s="273"/>
      <c r="Q45" s="248" t="s">
        <v>667</v>
      </c>
      <c r="R45" s="248" t="s">
        <v>712</v>
      </c>
      <c r="S45" s="244" t="s">
        <v>713</v>
      </c>
      <c r="T45" s="244" t="s">
        <v>3693</v>
      </c>
      <c r="U45" s="244" t="s">
        <v>714</v>
      </c>
      <c r="V45" s="244" t="s">
        <v>715</v>
      </c>
      <c r="W45" s="244" t="s">
        <v>716</v>
      </c>
      <c r="X45" s="274"/>
      <c r="Y45" s="275"/>
      <c r="Z45" s="276"/>
      <c r="AA45" s="275"/>
      <c r="AB45" s="277">
        <f>IF(OR(J45="Fail",ISBLANK(J45)),INDEX('Issue Code Table'!C:C,MATCH(N:N,'Issue Code Table'!A:A,0)),IF(M45="Critical",6,IF(M45="Significant",5,IF(M45="Moderate",3,2))))</f>
        <v>5</v>
      </c>
    </row>
    <row r="46" spans="1:28" ht="262.5" x14ac:dyDescent="0.35">
      <c r="A46" s="251" t="s">
        <v>717</v>
      </c>
      <c r="B46" s="251" t="s">
        <v>191</v>
      </c>
      <c r="C46" s="252" t="s">
        <v>192</v>
      </c>
      <c r="D46" s="251" t="s">
        <v>233</v>
      </c>
      <c r="E46" s="251" t="s">
        <v>718</v>
      </c>
      <c r="F46" s="251" t="s">
        <v>719</v>
      </c>
      <c r="G46" s="251" t="s">
        <v>720</v>
      </c>
      <c r="H46" s="251" t="s">
        <v>721</v>
      </c>
      <c r="I46" s="253"/>
      <c r="J46" s="254"/>
      <c r="K46" s="255" t="s">
        <v>722</v>
      </c>
      <c r="L46" s="255"/>
      <c r="M46" s="255" t="s">
        <v>124</v>
      </c>
      <c r="N46" s="256" t="s">
        <v>239</v>
      </c>
      <c r="O46" s="257" t="s">
        <v>240</v>
      </c>
      <c r="P46" s="278"/>
      <c r="Q46" s="255" t="s">
        <v>667</v>
      </c>
      <c r="R46" s="255" t="s">
        <v>723</v>
      </c>
      <c r="S46" s="251" t="s">
        <v>724</v>
      </c>
      <c r="T46" s="251"/>
      <c r="U46" s="251" t="s">
        <v>725</v>
      </c>
      <c r="V46" s="251" t="s">
        <v>726</v>
      </c>
      <c r="W46" s="251" t="s">
        <v>727</v>
      </c>
      <c r="X46" s="279"/>
      <c r="Y46" s="280"/>
      <c r="Z46" s="281"/>
      <c r="AA46" s="280"/>
      <c r="AB46" s="282">
        <f>IF(OR(J46="Fail",ISBLANK(J46)),INDEX('Issue Code Table'!C:C,MATCH(N:N,'Issue Code Table'!A:A,0)),IF(M46="Critical",6,IF(M46="Significant",5,IF(M46="Moderate",3,2))))</f>
        <v>5</v>
      </c>
    </row>
    <row r="47" spans="1:28" ht="187.5" x14ac:dyDescent="0.35">
      <c r="A47" s="244" t="s">
        <v>728</v>
      </c>
      <c r="B47" s="244" t="s">
        <v>191</v>
      </c>
      <c r="C47" s="245" t="s">
        <v>192</v>
      </c>
      <c r="D47" s="244" t="s">
        <v>233</v>
      </c>
      <c r="E47" s="244" t="s">
        <v>729</v>
      </c>
      <c r="F47" s="244" t="s">
        <v>730</v>
      </c>
      <c r="G47" s="244" t="s">
        <v>731</v>
      </c>
      <c r="H47" s="244" t="s">
        <v>732</v>
      </c>
      <c r="I47" s="246"/>
      <c r="J47" s="247"/>
      <c r="K47" s="248" t="s">
        <v>733</v>
      </c>
      <c r="L47" s="248"/>
      <c r="M47" s="248" t="s">
        <v>124</v>
      </c>
      <c r="N47" s="249" t="s">
        <v>239</v>
      </c>
      <c r="O47" s="250" t="s">
        <v>240</v>
      </c>
      <c r="P47" s="273"/>
      <c r="Q47" s="248" t="s">
        <v>734</v>
      </c>
      <c r="R47" s="248" t="s">
        <v>735</v>
      </c>
      <c r="S47" s="244" t="s">
        <v>736</v>
      </c>
      <c r="T47" s="244"/>
      <c r="U47" s="244" t="s">
        <v>737</v>
      </c>
      <c r="V47" s="244" t="s">
        <v>738</v>
      </c>
      <c r="W47" s="244" t="s">
        <v>739</v>
      </c>
      <c r="X47" s="274"/>
      <c r="Y47" s="275"/>
      <c r="Z47" s="276"/>
      <c r="AA47" s="275"/>
      <c r="AB47" s="277">
        <f>IF(OR(J47="Fail",ISBLANK(J47)),INDEX('Issue Code Table'!C:C,MATCH(N:N,'Issue Code Table'!A:A,0)),IF(M47="Critical",6,IF(M47="Significant",5,IF(M47="Moderate",3,2))))</f>
        <v>5</v>
      </c>
    </row>
    <row r="48" spans="1:28" ht="112.5" x14ac:dyDescent="0.35">
      <c r="A48" s="251" t="s">
        <v>740</v>
      </c>
      <c r="B48" s="251" t="s">
        <v>191</v>
      </c>
      <c r="C48" s="252" t="s">
        <v>192</v>
      </c>
      <c r="D48" s="251" t="s">
        <v>233</v>
      </c>
      <c r="E48" s="251" t="s">
        <v>741</v>
      </c>
      <c r="F48" s="251" t="s">
        <v>742</v>
      </c>
      <c r="G48" s="251" t="s">
        <v>743</v>
      </c>
      <c r="H48" s="251" t="s">
        <v>744</v>
      </c>
      <c r="I48" s="253"/>
      <c r="J48" s="254"/>
      <c r="K48" s="255" t="s">
        <v>745</v>
      </c>
      <c r="L48" s="255"/>
      <c r="M48" s="255" t="s">
        <v>124</v>
      </c>
      <c r="N48" s="256" t="s">
        <v>239</v>
      </c>
      <c r="O48" s="257" t="s">
        <v>240</v>
      </c>
      <c r="P48" s="278"/>
      <c r="Q48" s="255" t="s">
        <v>734</v>
      </c>
      <c r="R48" s="255" t="s">
        <v>746</v>
      </c>
      <c r="S48" s="251" t="s">
        <v>747</v>
      </c>
      <c r="T48" s="251"/>
      <c r="U48" s="251" t="s">
        <v>748</v>
      </c>
      <c r="V48" s="251" t="s">
        <v>749</v>
      </c>
      <c r="W48" s="251" t="s">
        <v>750</v>
      </c>
      <c r="X48" s="279"/>
      <c r="Y48" s="280"/>
      <c r="Z48" s="281"/>
      <c r="AA48" s="280"/>
      <c r="AB48" s="282">
        <f>IF(OR(J48="Fail",ISBLANK(J48)),INDEX('Issue Code Table'!C:C,MATCH(N:N,'Issue Code Table'!A:A,0)),IF(M48="Critical",6,IF(M48="Significant",5,IF(M48="Moderate",3,2))))</f>
        <v>5</v>
      </c>
    </row>
    <row r="49" spans="1:28" ht="125" x14ac:dyDescent="0.35">
      <c r="A49" s="244" t="s">
        <v>751</v>
      </c>
      <c r="B49" s="244" t="s">
        <v>191</v>
      </c>
      <c r="C49" s="245" t="s">
        <v>192</v>
      </c>
      <c r="D49" s="244" t="s">
        <v>233</v>
      </c>
      <c r="E49" s="244" t="s">
        <v>752</v>
      </c>
      <c r="F49" s="244" t="s">
        <v>753</v>
      </c>
      <c r="G49" s="244" t="s">
        <v>754</v>
      </c>
      <c r="H49" s="244" t="s">
        <v>755</v>
      </c>
      <c r="I49" s="246"/>
      <c r="J49" s="247"/>
      <c r="K49" s="248" t="s">
        <v>756</v>
      </c>
      <c r="L49" s="248"/>
      <c r="M49" s="248" t="s">
        <v>124</v>
      </c>
      <c r="N49" s="249" t="s">
        <v>239</v>
      </c>
      <c r="O49" s="250" t="s">
        <v>240</v>
      </c>
      <c r="P49" s="273"/>
      <c r="Q49" s="248" t="s">
        <v>734</v>
      </c>
      <c r="R49" s="248" t="s">
        <v>757</v>
      </c>
      <c r="S49" s="244" t="s">
        <v>758</v>
      </c>
      <c r="T49" s="244"/>
      <c r="U49" s="244" t="s">
        <v>759</v>
      </c>
      <c r="V49" s="244" t="s">
        <v>760</v>
      </c>
      <c r="W49" s="244" t="s">
        <v>761</v>
      </c>
      <c r="X49" s="274"/>
      <c r="Y49" s="275"/>
      <c r="Z49" s="276"/>
      <c r="AA49" s="275"/>
      <c r="AB49" s="277">
        <f>IF(OR(J49="Fail",ISBLANK(J49)),INDEX('Issue Code Table'!C:C,MATCH(N:N,'Issue Code Table'!A:A,0)),IF(M49="Critical",6,IF(M49="Significant",5,IF(M49="Moderate",3,2))))</f>
        <v>5</v>
      </c>
    </row>
    <row r="50" spans="1:28" ht="112.5" x14ac:dyDescent="0.35">
      <c r="A50" s="251" t="s">
        <v>762</v>
      </c>
      <c r="B50" s="251" t="s">
        <v>191</v>
      </c>
      <c r="C50" s="252" t="s">
        <v>192</v>
      </c>
      <c r="D50" s="251" t="s">
        <v>233</v>
      </c>
      <c r="E50" s="251" t="s">
        <v>763</v>
      </c>
      <c r="F50" s="251" t="s">
        <v>764</v>
      </c>
      <c r="G50" s="251" t="s">
        <v>765</v>
      </c>
      <c r="H50" s="251" t="s">
        <v>766</v>
      </c>
      <c r="I50" s="253"/>
      <c r="J50" s="254"/>
      <c r="K50" s="255" t="s">
        <v>767</v>
      </c>
      <c r="L50" s="255"/>
      <c r="M50" s="255" t="s">
        <v>124</v>
      </c>
      <c r="N50" s="256" t="s">
        <v>239</v>
      </c>
      <c r="O50" s="257" t="s">
        <v>240</v>
      </c>
      <c r="P50" s="278"/>
      <c r="Q50" s="255" t="s">
        <v>734</v>
      </c>
      <c r="R50" s="255" t="s">
        <v>768</v>
      </c>
      <c r="S50" s="251" t="s">
        <v>769</v>
      </c>
      <c r="T50" s="251"/>
      <c r="U50" s="251" t="s">
        <v>770</v>
      </c>
      <c r="V50" s="251" t="s">
        <v>771</v>
      </c>
      <c r="W50" s="251" t="s">
        <v>772</v>
      </c>
      <c r="X50" s="279"/>
      <c r="Y50" s="280"/>
      <c r="Z50" s="281"/>
      <c r="AA50" s="280"/>
      <c r="AB50" s="282">
        <f>IF(OR(J50="Fail",ISBLANK(J50)),INDEX('Issue Code Table'!C:C,MATCH(N:N,'Issue Code Table'!A:A,0)),IF(M50="Critical",6,IF(M50="Significant",5,IF(M50="Moderate",3,2))))</f>
        <v>5</v>
      </c>
    </row>
    <row r="51" spans="1:28" ht="212.5" x14ac:dyDescent="0.35">
      <c r="A51" s="244" t="s">
        <v>773</v>
      </c>
      <c r="B51" s="244" t="s">
        <v>191</v>
      </c>
      <c r="C51" s="245" t="s">
        <v>192</v>
      </c>
      <c r="D51" s="244" t="s">
        <v>233</v>
      </c>
      <c r="E51" s="244" t="s">
        <v>774</v>
      </c>
      <c r="F51" s="244" t="s">
        <v>775</v>
      </c>
      <c r="G51" s="244" t="s">
        <v>776</v>
      </c>
      <c r="H51" s="244" t="s">
        <v>777</v>
      </c>
      <c r="I51" s="246"/>
      <c r="J51" s="247"/>
      <c r="K51" s="248" t="s">
        <v>778</v>
      </c>
      <c r="L51" s="248"/>
      <c r="M51" s="248" t="s">
        <v>124</v>
      </c>
      <c r="N51" s="249" t="s">
        <v>239</v>
      </c>
      <c r="O51" s="250" t="s">
        <v>240</v>
      </c>
      <c r="P51" s="273"/>
      <c r="Q51" s="248" t="s">
        <v>734</v>
      </c>
      <c r="R51" s="248" t="s">
        <v>779</v>
      </c>
      <c r="S51" s="244" t="s">
        <v>780</v>
      </c>
      <c r="T51" s="244"/>
      <c r="U51" s="244" t="s">
        <v>781</v>
      </c>
      <c r="V51" s="244" t="s">
        <v>782</v>
      </c>
      <c r="W51" s="244" t="s">
        <v>783</v>
      </c>
      <c r="X51" s="274"/>
      <c r="Y51" s="275"/>
      <c r="Z51" s="276"/>
      <c r="AA51" s="275"/>
      <c r="AB51" s="277">
        <f>IF(OR(J51="Fail",ISBLANK(J51)),INDEX('Issue Code Table'!C:C,MATCH(N:N,'Issue Code Table'!A:A,0)),IF(M51="Critical",6,IF(M51="Significant",5,IF(M51="Moderate",3,2))))</f>
        <v>5</v>
      </c>
    </row>
    <row r="52" spans="1:28" ht="287.5" x14ac:dyDescent="0.35">
      <c r="A52" s="251" t="s">
        <v>784</v>
      </c>
      <c r="B52" s="251" t="s">
        <v>191</v>
      </c>
      <c r="C52" s="252" t="s">
        <v>192</v>
      </c>
      <c r="D52" s="251" t="s">
        <v>233</v>
      </c>
      <c r="E52" s="251" t="s">
        <v>785</v>
      </c>
      <c r="F52" s="251" t="s">
        <v>786</v>
      </c>
      <c r="G52" s="251" t="s">
        <v>787</v>
      </c>
      <c r="H52" s="251" t="s">
        <v>788</v>
      </c>
      <c r="I52" s="253"/>
      <c r="J52" s="254"/>
      <c r="K52" s="255" t="s">
        <v>789</v>
      </c>
      <c r="L52" s="255"/>
      <c r="M52" s="255" t="s">
        <v>124</v>
      </c>
      <c r="N52" s="256" t="s">
        <v>239</v>
      </c>
      <c r="O52" s="257" t="s">
        <v>240</v>
      </c>
      <c r="P52" s="278"/>
      <c r="Q52" s="255" t="s">
        <v>790</v>
      </c>
      <c r="R52" s="255" t="s">
        <v>791</v>
      </c>
      <c r="S52" s="251" t="s">
        <v>792</v>
      </c>
      <c r="T52" s="251" t="s">
        <v>3694</v>
      </c>
      <c r="U52" s="251" t="s">
        <v>793</v>
      </c>
      <c r="V52" s="251" t="s">
        <v>794</v>
      </c>
      <c r="W52" s="251" t="s">
        <v>795</v>
      </c>
      <c r="X52" s="279"/>
      <c r="Y52" s="280"/>
      <c r="Z52" s="281"/>
      <c r="AA52" s="280"/>
      <c r="AB52" s="282">
        <f>IF(OR(J52="Fail",ISBLANK(J52)),INDEX('Issue Code Table'!C:C,MATCH(N:N,'Issue Code Table'!A:A,0)),IF(M52="Critical",6,IF(M52="Significant",5,IF(M52="Moderate",3,2))))</f>
        <v>5</v>
      </c>
    </row>
    <row r="53" spans="1:28" ht="125" x14ac:dyDescent="0.35">
      <c r="A53" s="244" t="s">
        <v>796</v>
      </c>
      <c r="B53" s="244" t="s">
        <v>191</v>
      </c>
      <c r="C53" s="245" t="s">
        <v>192</v>
      </c>
      <c r="D53" s="244" t="s">
        <v>233</v>
      </c>
      <c r="E53" s="244" t="s">
        <v>797</v>
      </c>
      <c r="F53" s="244" t="s">
        <v>798</v>
      </c>
      <c r="G53" s="244" t="s">
        <v>799</v>
      </c>
      <c r="H53" s="244" t="s">
        <v>800</v>
      </c>
      <c r="I53" s="246"/>
      <c r="J53" s="247"/>
      <c r="K53" s="248" t="s">
        <v>801</v>
      </c>
      <c r="L53" s="248"/>
      <c r="M53" s="248" t="s">
        <v>124</v>
      </c>
      <c r="N53" s="249" t="s">
        <v>239</v>
      </c>
      <c r="O53" s="250" t="s">
        <v>240</v>
      </c>
      <c r="P53" s="273"/>
      <c r="Q53" s="248" t="s">
        <v>790</v>
      </c>
      <c r="R53" s="248" t="s">
        <v>802</v>
      </c>
      <c r="S53" s="244" t="s">
        <v>803</v>
      </c>
      <c r="T53" s="244"/>
      <c r="U53" s="244" t="s">
        <v>804</v>
      </c>
      <c r="V53" s="244" t="s">
        <v>805</v>
      </c>
      <c r="W53" s="244" t="s">
        <v>806</v>
      </c>
      <c r="X53" s="274"/>
      <c r="Y53" s="275"/>
      <c r="Z53" s="276"/>
      <c r="AA53" s="275"/>
      <c r="AB53" s="277">
        <f>IF(OR(J53="Fail",ISBLANK(J53)),INDEX('Issue Code Table'!C:C,MATCH(N:N,'Issue Code Table'!A:A,0)),IF(M53="Critical",6,IF(M53="Significant",5,IF(M53="Moderate",3,2))))</f>
        <v>5</v>
      </c>
    </row>
    <row r="54" spans="1:28" ht="287.5" x14ac:dyDescent="0.35">
      <c r="A54" s="251" t="s">
        <v>807</v>
      </c>
      <c r="B54" s="251" t="s">
        <v>191</v>
      </c>
      <c r="C54" s="252" t="s">
        <v>192</v>
      </c>
      <c r="D54" s="251" t="s">
        <v>233</v>
      </c>
      <c r="E54" s="251" t="s">
        <v>808</v>
      </c>
      <c r="F54" s="251" t="s">
        <v>809</v>
      </c>
      <c r="G54" s="251" t="s">
        <v>810</v>
      </c>
      <c r="H54" s="251" t="s">
        <v>811</v>
      </c>
      <c r="I54" s="253"/>
      <c r="J54" s="254"/>
      <c r="K54" s="255" t="s">
        <v>812</v>
      </c>
      <c r="L54" s="255"/>
      <c r="M54" s="255" t="s">
        <v>124</v>
      </c>
      <c r="N54" s="256" t="s">
        <v>239</v>
      </c>
      <c r="O54" s="257" t="s">
        <v>240</v>
      </c>
      <c r="P54" s="278"/>
      <c r="Q54" s="255" t="s">
        <v>790</v>
      </c>
      <c r="R54" s="255" t="s">
        <v>813</v>
      </c>
      <c r="S54" s="251" t="s">
        <v>814</v>
      </c>
      <c r="T54" s="251"/>
      <c r="U54" s="251" t="s">
        <v>815</v>
      </c>
      <c r="V54" s="251" t="s">
        <v>816</v>
      </c>
      <c r="W54" s="251" t="s">
        <v>817</v>
      </c>
      <c r="X54" s="279"/>
      <c r="Y54" s="280"/>
      <c r="Z54" s="281"/>
      <c r="AA54" s="280"/>
      <c r="AB54" s="282">
        <f>IF(OR(J54="Fail",ISBLANK(J54)),INDEX('Issue Code Table'!C:C,MATCH(N:N,'Issue Code Table'!A:A,0)),IF(M54="Critical",6,IF(M54="Significant",5,IF(M54="Moderate",3,2))))</f>
        <v>5</v>
      </c>
    </row>
    <row r="55" spans="1:28" ht="287.5" x14ac:dyDescent="0.35">
      <c r="A55" s="244" t="s">
        <v>818</v>
      </c>
      <c r="B55" s="244" t="s">
        <v>191</v>
      </c>
      <c r="C55" s="245" t="s">
        <v>192</v>
      </c>
      <c r="D55" s="244" t="s">
        <v>233</v>
      </c>
      <c r="E55" s="244" t="s">
        <v>819</v>
      </c>
      <c r="F55" s="244" t="s">
        <v>820</v>
      </c>
      <c r="G55" s="244" t="s">
        <v>821</v>
      </c>
      <c r="H55" s="244" t="s">
        <v>822</v>
      </c>
      <c r="I55" s="246"/>
      <c r="J55" s="247"/>
      <c r="K55" s="248" t="s">
        <v>823</v>
      </c>
      <c r="L55" s="248"/>
      <c r="M55" s="248" t="s">
        <v>124</v>
      </c>
      <c r="N55" s="249" t="s">
        <v>239</v>
      </c>
      <c r="O55" s="250" t="s">
        <v>240</v>
      </c>
      <c r="P55" s="273"/>
      <c r="Q55" s="248" t="s">
        <v>790</v>
      </c>
      <c r="R55" s="248" t="s">
        <v>824</v>
      </c>
      <c r="S55" s="244" t="s">
        <v>825</v>
      </c>
      <c r="T55" s="244"/>
      <c r="U55" s="244" t="s">
        <v>826</v>
      </c>
      <c r="V55" s="244" t="s">
        <v>827</v>
      </c>
      <c r="W55" s="244" t="s">
        <v>828</v>
      </c>
      <c r="X55" s="274"/>
      <c r="Y55" s="275"/>
      <c r="Z55" s="276"/>
      <c r="AA55" s="275"/>
      <c r="AB55" s="277">
        <f>IF(OR(J55="Fail",ISBLANK(J55)),INDEX('Issue Code Table'!C:C,MATCH(N:N,'Issue Code Table'!A:A,0)),IF(M55="Critical",6,IF(M55="Significant",5,IF(M55="Moderate",3,2))))</f>
        <v>5</v>
      </c>
    </row>
    <row r="56" spans="1:28" ht="287.5" x14ac:dyDescent="0.35">
      <c r="A56" s="251" t="s">
        <v>829</v>
      </c>
      <c r="B56" s="251" t="s">
        <v>191</v>
      </c>
      <c r="C56" s="252" t="s">
        <v>192</v>
      </c>
      <c r="D56" s="251" t="s">
        <v>233</v>
      </c>
      <c r="E56" s="251" t="s">
        <v>830</v>
      </c>
      <c r="F56" s="251" t="s">
        <v>831</v>
      </c>
      <c r="G56" s="251" t="s">
        <v>832</v>
      </c>
      <c r="H56" s="251" t="s">
        <v>833</v>
      </c>
      <c r="I56" s="253"/>
      <c r="J56" s="254"/>
      <c r="K56" s="255" t="s">
        <v>834</v>
      </c>
      <c r="L56" s="255"/>
      <c r="M56" s="255" t="s">
        <v>124</v>
      </c>
      <c r="N56" s="256" t="s">
        <v>239</v>
      </c>
      <c r="O56" s="257" t="s">
        <v>240</v>
      </c>
      <c r="P56" s="278"/>
      <c r="Q56" s="255" t="s">
        <v>790</v>
      </c>
      <c r="R56" s="255" t="s">
        <v>835</v>
      </c>
      <c r="S56" s="251" t="s">
        <v>836</v>
      </c>
      <c r="T56" s="251"/>
      <c r="U56" s="251" t="s">
        <v>837</v>
      </c>
      <c r="V56" s="251" t="s">
        <v>838</v>
      </c>
      <c r="W56" s="251" t="s">
        <v>839</v>
      </c>
      <c r="X56" s="279"/>
      <c r="Y56" s="280"/>
      <c r="Z56" s="281"/>
      <c r="AA56" s="280"/>
      <c r="AB56" s="282">
        <f>IF(OR(J56="Fail",ISBLANK(J56)),INDEX('Issue Code Table'!C:C,MATCH(N:N,'Issue Code Table'!A:A,0)),IF(M56="Critical",6,IF(M56="Significant",5,IF(M56="Moderate",3,2))))</f>
        <v>5</v>
      </c>
    </row>
    <row r="57" spans="1:28" ht="287.5" x14ac:dyDescent="0.35">
      <c r="A57" s="244" t="s">
        <v>840</v>
      </c>
      <c r="B57" s="244" t="s">
        <v>191</v>
      </c>
      <c r="C57" s="245" t="s">
        <v>192</v>
      </c>
      <c r="D57" s="244" t="s">
        <v>233</v>
      </c>
      <c r="E57" s="244" t="s">
        <v>841</v>
      </c>
      <c r="F57" s="244" t="s">
        <v>842</v>
      </c>
      <c r="G57" s="244" t="s">
        <v>843</v>
      </c>
      <c r="H57" s="244" t="s">
        <v>844</v>
      </c>
      <c r="I57" s="246"/>
      <c r="J57" s="247"/>
      <c r="K57" s="248" t="s">
        <v>845</v>
      </c>
      <c r="L57" s="248"/>
      <c r="M57" s="248" t="s">
        <v>124</v>
      </c>
      <c r="N57" s="249" t="s">
        <v>239</v>
      </c>
      <c r="O57" s="250" t="s">
        <v>240</v>
      </c>
      <c r="P57" s="273"/>
      <c r="Q57" s="248" t="s">
        <v>790</v>
      </c>
      <c r="R57" s="248" t="s">
        <v>846</v>
      </c>
      <c r="S57" s="244" t="s">
        <v>847</v>
      </c>
      <c r="T57" s="244"/>
      <c r="U57" s="244" t="s">
        <v>848</v>
      </c>
      <c r="V57" s="244" t="s">
        <v>849</v>
      </c>
      <c r="W57" s="244" t="s">
        <v>850</v>
      </c>
      <c r="X57" s="274"/>
      <c r="Y57" s="275"/>
      <c r="Z57" s="276"/>
      <c r="AA57" s="275"/>
      <c r="AB57" s="277">
        <f>IF(OR(J57="Fail",ISBLANK(J57)),INDEX('Issue Code Table'!C:C,MATCH(N:N,'Issue Code Table'!A:A,0)),IF(M57="Critical",6,IF(M57="Significant",5,IF(M57="Moderate",3,2))))</f>
        <v>5</v>
      </c>
    </row>
    <row r="58" spans="1:28" ht="287.5" x14ac:dyDescent="0.35">
      <c r="A58" s="251" t="s">
        <v>851</v>
      </c>
      <c r="B58" s="251" t="s">
        <v>191</v>
      </c>
      <c r="C58" s="252" t="s">
        <v>192</v>
      </c>
      <c r="D58" s="251" t="s">
        <v>233</v>
      </c>
      <c r="E58" s="251" t="s">
        <v>852</v>
      </c>
      <c r="F58" s="251" t="s">
        <v>853</v>
      </c>
      <c r="G58" s="251" t="s">
        <v>854</v>
      </c>
      <c r="H58" s="251" t="s">
        <v>855</v>
      </c>
      <c r="I58" s="253"/>
      <c r="J58" s="254"/>
      <c r="K58" s="255" t="s">
        <v>856</v>
      </c>
      <c r="L58" s="255"/>
      <c r="M58" s="255" t="s">
        <v>124</v>
      </c>
      <c r="N58" s="256" t="s">
        <v>239</v>
      </c>
      <c r="O58" s="257" t="s">
        <v>240</v>
      </c>
      <c r="P58" s="278"/>
      <c r="Q58" s="255" t="s">
        <v>790</v>
      </c>
      <c r="R58" s="255" t="s">
        <v>857</v>
      </c>
      <c r="S58" s="251" t="s">
        <v>858</v>
      </c>
      <c r="T58" s="251"/>
      <c r="U58" s="251" t="s">
        <v>859</v>
      </c>
      <c r="V58" s="251" t="s">
        <v>860</v>
      </c>
      <c r="W58" s="251" t="s">
        <v>861</v>
      </c>
      <c r="X58" s="279"/>
      <c r="Y58" s="280"/>
      <c r="Z58" s="281"/>
      <c r="AA58" s="280"/>
      <c r="AB58" s="282">
        <f>IF(OR(J58="Fail",ISBLANK(J58)),INDEX('Issue Code Table'!C:C,MATCH(N:N,'Issue Code Table'!A:A,0)),IF(M58="Critical",6,IF(M58="Significant",5,IF(M58="Moderate",3,2))))</f>
        <v>5</v>
      </c>
    </row>
    <row r="59" spans="1:28" ht="287.5" x14ac:dyDescent="0.35">
      <c r="A59" s="244" t="s">
        <v>862</v>
      </c>
      <c r="B59" s="244" t="s">
        <v>191</v>
      </c>
      <c r="C59" s="245" t="s">
        <v>192</v>
      </c>
      <c r="D59" s="244" t="s">
        <v>233</v>
      </c>
      <c r="E59" s="244" t="s">
        <v>863</v>
      </c>
      <c r="F59" s="244" t="s">
        <v>864</v>
      </c>
      <c r="G59" s="244" t="s">
        <v>865</v>
      </c>
      <c r="H59" s="244" t="s">
        <v>866</v>
      </c>
      <c r="I59" s="246"/>
      <c r="J59" s="247"/>
      <c r="K59" s="248" t="s">
        <v>867</v>
      </c>
      <c r="L59" s="248"/>
      <c r="M59" s="248" t="s">
        <v>124</v>
      </c>
      <c r="N59" s="249" t="s">
        <v>239</v>
      </c>
      <c r="O59" s="250" t="s">
        <v>240</v>
      </c>
      <c r="P59" s="273"/>
      <c r="Q59" s="248" t="s">
        <v>790</v>
      </c>
      <c r="R59" s="248" t="s">
        <v>868</v>
      </c>
      <c r="S59" s="244" t="s">
        <v>869</v>
      </c>
      <c r="T59" s="244"/>
      <c r="U59" s="244" t="s">
        <v>870</v>
      </c>
      <c r="V59" s="244" t="s">
        <v>871</v>
      </c>
      <c r="W59" s="244" t="s">
        <v>872</v>
      </c>
      <c r="X59" s="274"/>
      <c r="Y59" s="275"/>
      <c r="Z59" s="276"/>
      <c r="AA59" s="275"/>
      <c r="AB59" s="277">
        <f>IF(OR(J59="Fail",ISBLANK(J59)),INDEX('Issue Code Table'!C:C,MATCH(N:N,'Issue Code Table'!A:A,0)),IF(M59="Critical",6,IF(M59="Significant",5,IF(M59="Moderate",3,2))))</f>
        <v>5</v>
      </c>
    </row>
    <row r="60" spans="1:28" ht="287.5" x14ac:dyDescent="0.35">
      <c r="A60" s="251" t="s">
        <v>873</v>
      </c>
      <c r="B60" s="251" t="s">
        <v>191</v>
      </c>
      <c r="C60" s="252" t="s">
        <v>192</v>
      </c>
      <c r="D60" s="251" t="s">
        <v>233</v>
      </c>
      <c r="E60" s="251" t="s">
        <v>874</v>
      </c>
      <c r="F60" s="251" t="s">
        <v>875</v>
      </c>
      <c r="G60" s="251" t="s">
        <v>876</v>
      </c>
      <c r="H60" s="251" t="s">
        <v>877</v>
      </c>
      <c r="I60" s="253"/>
      <c r="J60" s="254"/>
      <c r="K60" s="255" t="s">
        <v>878</v>
      </c>
      <c r="L60" s="255"/>
      <c r="M60" s="255" t="s">
        <v>124</v>
      </c>
      <c r="N60" s="256" t="s">
        <v>239</v>
      </c>
      <c r="O60" s="257" t="s">
        <v>240</v>
      </c>
      <c r="P60" s="278"/>
      <c r="Q60" s="255" t="s">
        <v>790</v>
      </c>
      <c r="R60" s="255" t="s">
        <v>879</v>
      </c>
      <c r="S60" s="251" t="s">
        <v>880</v>
      </c>
      <c r="T60" s="251"/>
      <c r="U60" s="251" t="s">
        <v>881</v>
      </c>
      <c r="V60" s="251" t="s">
        <v>882</v>
      </c>
      <c r="W60" s="251" t="s">
        <v>883</v>
      </c>
      <c r="X60" s="279"/>
      <c r="Y60" s="280"/>
      <c r="Z60" s="281"/>
      <c r="AA60" s="280"/>
      <c r="AB60" s="282">
        <f>IF(OR(J60="Fail",ISBLANK(J60)),INDEX('Issue Code Table'!C:C,MATCH(N:N,'Issue Code Table'!A:A,0)),IF(M60="Critical",6,IF(M60="Significant",5,IF(M60="Moderate",3,2))))</f>
        <v>5</v>
      </c>
    </row>
    <row r="61" spans="1:28" ht="287.5" x14ac:dyDescent="0.35">
      <c r="A61" s="244" t="s">
        <v>884</v>
      </c>
      <c r="B61" s="244" t="s">
        <v>191</v>
      </c>
      <c r="C61" s="245" t="s">
        <v>192</v>
      </c>
      <c r="D61" s="244" t="s">
        <v>233</v>
      </c>
      <c r="E61" s="244" t="s">
        <v>885</v>
      </c>
      <c r="F61" s="244" t="s">
        <v>886</v>
      </c>
      <c r="G61" s="244" t="s">
        <v>887</v>
      </c>
      <c r="H61" s="244" t="s">
        <v>888</v>
      </c>
      <c r="I61" s="246"/>
      <c r="J61" s="247"/>
      <c r="K61" s="248" t="s">
        <v>889</v>
      </c>
      <c r="L61" s="248"/>
      <c r="M61" s="248" t="s">
        <v>124</v>
      </c>
      <c r="N61" s="249" t="s">
        <v>239</v>
      </c>
      <c r="O61" s="250" t="s">
        <v>240</v>
      </c>
      <c r="P61" s="273"/>
      <c r="Q61" s="248" t="s">
        <v>790</v>
      </c>
      <c r="R61" s="248" t="s">
        <v>890</v>
      </c>
      <c r="S61" s="244" t="s">
        <v>891</v>
      </c>
      <c r="T61" s="244" t="s">
        <v>3695</v>
      </c>
      <c r="U61" s="244" t="s">
        <v>892</v>
      </c>
      <c r="V61" s="244" t="s">
        <v>893</v>
      </c>
      <c r="W61" s="244" t="s">
        <v>894</v>
      </c>
      <c r="X61" s="274"/>
      <c r="Y61" s="275"/>
      <c r="Z61" s="276"/>
      <c r="AA61" s="275"/>
      <c r="AB61" s="277">
        <f>IF(OR(J61="Fail",ISBLANK(J61)),INDEX('Issue Code Table'!C:C,MATCH(N:N,'Issue Code Table'!A:A,0)),IF(M61="Critical",6,IF(M61="Significant",5,IF(M61="Moderate",3,2))))</f>
        <v>5</v>
      </c>
    </row>
    <row r="62" spans="1:28" ht="287.5" x14ac:dyDescent="0.35">
      <c r="A62" s="251" t="s">
        <v>895</v>
      </c>
      <c r="B62" s="251" t="s">
        <v>191</v>
      </c>
      <c r="C62" s="252" t="s">
        <v>192</v>
      </c>
      <c r="D62" s="251" t="s">
        <v>233</v>
      </c>
      <c r="E62" s="251" t="s">
        <v>896</v>
      </c>
      <c r="F62" s="251" t="s">
        <v>897</v>
      </c>
      <c r="G62" s="251" t="s">
        <v>898</v>
      </c>
      <c r="H62" s="251" t="s">
        <v>899</v>
      </c>
      <c r="I62" s="253"/>
      <c r="J62" s="254"/>
      <c r="K62" s="255" t="s">
        <v>900</v>
      </c>
      <c r="L62" s="255"/>
      <c r="M62" s="255" t="s">
        <v>124</v>
      </c>
      <c r="N62" s="256" t="s">
        <v>239</v>
      </c>
      <c r="O62" s="257" t="s">
        <v>240</v>
      </c>
      <c r="P62" s="278"/>
      <c r="Q62" s="255" t="s">
        <v>790</v>
      </c>
      <c r="R62" s="255" t="s">
        <v>901</v>
      </c>
      <c r="S62" s="251" t="s">
        <v>902</v>
      </c>
      <c r="T62" s="251"/>
      <c r="U62" s="251" t="s">
        <v>903</v>
      </c>
      <c r="V62" s="251" t="s">
        <v>904</v>
      </c>
      <c r="W62" s="251" t="s">
        <v>905</v>
      </c>
      <c r="X62" s="279"/>
      <c r="Y62" s="280"/>
      <c r="Z62" s="281"/>
      <c r="AA62" s="280"/>
      <c r="AB62" s="282">
        <f>IF(OR(J62="Fail",ISBLANK(J62)),INDEX('Issue Code Table'!C:C,MATCH(N:N,'Issue Code Table'!A:A,0)),IF(M62="Critical",6,IF(M62="Significant",5,IF(M62="Moderate",3,2))))</f>
        <v>5</v>
      </c>
    </row>
    <row r="63" spans="1:28" ht="287.5" x14ac:dyDescent="0.35">
      <c r="A63" s="244" t="s">
        <v>906</v>
      </c>
      <c r="B63" s="244" t="s">
        <v>191</v>
      </c>
      <c r="C63" s="245" t="s">
        <v>192</v>
      </c>
      <c r="D63" s="244" t="s">
        <v>233</v>
      </c>
      <c r="E63" s="244" t="s">
        <v>907</v>
      </c>
      <c r="F63" s="244" t="s">
        <v>908</v>
      </c>
      <c r="G63" s="244" t="s">
        <v>909</v>
      </c>
      <c r="H63" s="244" t="s">
        <v>910</v>
      </c>
      <c r="I63" s="246"/>
      <c r="J63" s="247"/>
      <c r="K63" s="248" t="s">
        <v>911</v>
      </c>
      <c r="L63" s="248"/>
      <c r="M63" s="248" t="s">
        <v>124</v>
      </c>
      <c r="N63" s="249" t="s">
        <v>239</v>
      </c>
      <c r="O63" s="250" t="s">
        <v>240</v>
      </c>
      <c r="P63" s="273"/>
      <c r="Q63" s="248" t="s">
        <v>790</v>
      </c>
      <c r="R63" s="248" t="s">
        <v>912</v>
      </c>
      <c r="S63" s="244" t="s">
        <v>913</v>
      </c>
      <c r="T63" s="244"/>
      <c r="U63" s="244" t="s">
        <v>914</v>
      </c>
      <c r="V63" s="244" t="s">
        <v>915</v>
      </c>
      <c r="W63" s="244" t="s">
        <v>916</v>
      </c>
      <c r="X63" s="274"/>
      <c r="Y63" s="275"/>
      <c r="Z63" s="276"/>
      <c r="AA63" s="275"/>
      <c r="AB63" s="277">
        <f>IF(OR(J63="Fail",ISBLANK(J63)),INDEX('Issue Code Table'!C:C,MATCH(N:N,'Issue Code Table'!A:A,0)),IF(M63="Critical",6,IF(M63="Significant",5,IF(M63="Moderate",3,2))))</f>
        <v>5</v>
      </c>
    </row>
    <row r="64" spans="1:28" ht="287.5" x14ac:dyDescent="0.35">
      <c r="A64" s="251" t="s">
        <v>917</v>
      </c>
      <c r="B64" s="251" t="s">
        <v>191</v>
      </c>
      <c r="C64" s="252" t="s">
        <v>192</v>
      </c>
      <c r="D64" s="251" t="s">
        <v>233</v>
      </c>
      <c r="E64" s="251" t="s">
        <v>918</v>
      </c>
      <c r="F64" s="251" t="s">
        <v>919</v>
      </c>
      <c r="G64" s="251" t="s">
        <v>920</v>
      </c>
      <c r="H64" s="251" t="s">
        <v>921</v>
      </c>
      <c r="I64" s="253"/>
      <c r="J64" s="254"/>
      <c r="K64" s="255" t="s">
        <v>922</v>
      </c>
      <c r="L64" s="255"/>
      <c r="M64" s="255" t="s">
        <v>124</v>
      </c>
      <c r="N64" s="256" t="s">
        <v>239</v>
      </c>
      <c r="O64" s="257" t="s">
        <v>240</v>
      </c>
      <c r="P64" s="278"/>
      <c r="Q64" s="255" t="s">
        <v>790</v>
      </c>
      <c r="R64" s="255" t="s">
        <v>923</v>
      </c>
      <c r="S64" s="251" t="s">
        <v>924</v>
      </c>
      <c r="T64" s="251"/>
      <c r="U64" s="251" t="s">
        <v>925</v>
      </c>
      <c r="V64" s="251" t="s">
        <v>926</v>
      </c>
      <c r="W64" s="251" t="s">
        <v>927</v>
      </c>
      <c r="X64" s="279"/>
      <c r="Y64" s="280"/>
      <c r="Z64" s="281"/>
      <c r="AA64" s="280"/>
      <c r="AB64" s="282">
        <f>IF(OR(J64="Fail",ISBLANK(J64)),INDEX('Issue Code Table'!C:C,MATCH(N:N,'Issue Code Table'!A:A,0)),IF(M64="Critical",6,IF(M64="Significant",5,IF(M64="Moderate",3,2))))</f>
        <v>5</v>
      </c>
    </row>
    <row r="65" spans="1:28" ht="287.5" x14ac:dyDescent="0.35">
      <c r="A65" s="244" t="s">
        <v>928</v>
      </c>
      <c r="B65" s="244" t="s">
        <v>191</v>
      </c>
      <c r="C65" s="245" t="s">
        <v>192</v>
      </c>
      <c r="D65" s="244" t="s">
        <v>233</v>
      </c>
      <c r="E65" s="244" t="s">
        <v>929</v>
      </c>
      <c r="F65" s="244" t="s">
        <v>930</v>
      </c>
      <c r="G65" s="244" t="s">
        <v>931</v>
      </c>
      <c r="H65" s="244" t="s">
        <v>932</v>
      </c>
      <c r="I65" s="246"/>
      <c r="J65" s="247"/>
      <c r="K65" s="248" t="s">
        <v>933</v>
      </c>
      <c r="L65" s="248"/>
      <c r="M65" s="248" t="s">
        <v>124</v>
      </c>
      <c r="N65" s="249" t="s">
        <v>239</v>
      </c>
      <c r="O65" s="250" t="s">
        <v>240</v>
      </c>
      <c r="P65" s="273"/>
      <c r="Q65" s="248" t="s">
        <v>790</v>
      </c>
      <c r="R65" s="248" t="s">
        <v>934</v>
      </c>
      <c r="S65" s="244" t="s">
        <v>935</v>
      </c>
      <c r="T65" s="244"/>
      <c r="U65" s="244" t="s">
        <v>936</v>
      </c>
      <c r="V65" s="244" t="s">
        <v>937</v>
      </c>
      <c r="W65" s="244" t="s">
        <v>938</v>
      </c>
      <c r="X65" s="274"/>
      <c r="Y65" s="275"/>
      <c r="Z65" s="276"/>
      <c r="AA65" s="275"/>
      <c r="AB65" s="277">
        <f>IF(OR(J65="Fail",ISBLANK(J65)),INDEX('Issue Code Table'!C:C,MATCH(N:N,'Issue Code Table'!A:A,0)),IF(M65="Critical",6,IF(M65="Significant",5,IF(M65="Moderate",3,2))))</f>
        <v>5</v>
      </c>
    </row>
    <row r="66" spans="1:28" ht="409.5" x14ac:dyDescent="0.35">
      <c r="A66" s="251" t="s">
        <v>939</v>
      </c>
      <c r="B66" s="251" t="s">
        <v>191</v>
      </c>
      <c r="C66" s="252" t="s">
        <v>192</v>
      </c>
      <c r="D66" s="251" t="s">
        <v>183</v>
      </c>
      <c r="E66" s="251" t="s">
        <v>940</v>
      </c>
      <c r="F66" s="251" t="s">
        <v>941</v>
      </c>
      <c r="G66" s="251" t="s">
        <v>942</v>
      </c>
      <c r="H66" s="251" t="s">
        <v>943</v>
      </c>
      <c r="I66" s="253"/>
      <c r="J66" s="254"/>
      <c r="K66" s="255" t="s">
        <v>944</v>
      </c>
      <c r="L66" s="255"/>
      <c r="M66" s="255" t="s">
        <v>124</v>
      </c>
      <c r="N66" s="256" t="s">
        <v>239</v>
      </c>
      <c r="O66" s="257" t="s">
        <v>240</v>
      </c>
      <c r="P66" s="278"/>
      <c r="Q66" s="255" t="s">
        <v>790</v>
      </c>
      <c r="R66" s="255" t="s">
        <v>945</v>
      </c>
      <c r="S66" s="251" t="s">
        <v>946</v>
      </c>
      <c r="T66" s="251"/>
      <c r="U66" s="251" t="s">
        <v>947</v>
      </c>
      <c r="V66" s="251" t="s">
        <v>948</v>
      </c>
      <c r="W66" s="251" t="s">
        <v>949</v>
      </c>
      <c r="X66" s="279"/>
      <c r="Y66" s="280"/>
      <c r="Z66" s="281"/>
      <c r="AA66" s="280"/>
      <c r="AB66" s="282">
        <f>IF(OR(J66="Fail",ISBLANK(J66)),INDEX('Issue Code Table'!C:C,MATCH(N:N,'Issue Code Table'!A:A,0)),IF(M66="Critical",6,IF(M66="Significant",5,IF(M66="Moderate",3,2))))</f>
        <v>5</v>
      </c>
    </row>
    <row r="67" spans="1:28" ht="112.5" x14ac:dyDescent="0.35">
      <c r="A67" s="244" t="s">
        <v>950</v>
      </c>
      <c r="B67" s="244" t="s">
        <v>191</v>
      </c>
      <c r="C67" s="245" t="s">
        <v>192</v>
      </c>
      <c r="D67" s="244" t="s">
        <v>233</v>
      </c>
      <c r="E67" s="244" t="s">
        <v>951</v>
      </c>
      <c r="F67" s="244" t="s">
        <v>952</v>
      </c>
      <c r="G67" s="244" t="s">
        <v>953</v>
      </c>
      <c r="H67" s="244" t="s">
        <v>954</v>
      </c>
      <c r="I67" s="246"/>
      <c r="J67" s="247"/>
      <c r="K67" s="248" t="s">
        <v>955</v>
      </c>
      <c r="L67" s="248"/>
      <c r="M67" s="248" t="s">
        <v>124</v>
      </c>
      <c r="N67" s="249" t="s">
        <v>239</v>
      </c>
      <c r="O67" s="250" t="s">
        <v>240</v>
      </c>
      <c r="P67" s="273"/>
      <c r="Q67" s="248" t="s">
        <v>956</v>
      </c>
      <c r="R67" s="248" t="s">
        <v>957</v>
      </c>
      <c r="S67" s="244" t="s">
        <v>958</v>
      </c>
      <c r="T67" s="244"/>
      <c r="U67" s="244" t="s">
        <v>959</v>
      </c>
      <c r="V67" s="244" t="s">
        <v>960</v>
      </c>
      <c r="W67" s="244" t="s">
        <v>961</v>
      </c>
      <c r="X67" s="274"/>
      <c r="Y67" s="275"/>
      <c r="Z67" s="276"/>
      <c r="AA67" s="275"/>
      <c r="AB67" s="277">
        <f>IF(OR(J67="Fail",ISBLANK(J67)),INDEX('Issue Code Table'!C:C,MATCH(N:N,'Issue Code Table'!A:A,0)),IF(M67="Critical",6,IF(M67="Significant",5,IF(M67="Moderate",3,2))))</f>
        <v>5</v>
      </c>
    </row>
    <row r="68" spans="1:28" ht="409.5" x14ac:dyDescent="0.35">
      <c r="A68" s="251" t="s">
        <v>962</v>
      </c>
      <c r="B68" s="251" t="s">
        <v>191</v>
      </c>
      <c r="C68" s="252" t="s">
        <v>192</v>
      </c>
      <c r="D68" s="251" t="s">
        <v>233</v>
      </c>
      <c r="E68" s="251" t="s">
        <v>963</v>
      </c>
      <c r="F68" s="251" t="s">
        <v>964</v>
      </c>
      <c r="G68" s="251" t="s">
        <v>965</v>
      </c>
      <c r="H68" s="251" t="s">
        <v>966</v>
      </c>
      <c r="I68" s="253"/>
      <c r="J68" s="254"/>
      <c r="K68" s="255" t="s">
        <v>967</v>
      </c>
      <c r="L68" s="255"/>
      <c r="M68" s="255" t="s">
        <v>124</v>
      </c>
      <c r="N68" s="256" t="s">
        <v>239</v>
      </c>
      <c r="O68" s="257" t="s">
        <v>240</v>
      </c>
      <c r="P68" s="278"/>
      <c r="Q68" s="255" t="s">
        <v>956</v>
      </c>
      <c r="R68" s="255" t="s">
        <v>968</v>
      </c>
      <c r="S68" s="251" t="s">
        <v>969</v>
      </c>
      <c r="T68" s="251" t="s">
        <v>3696</v>
      </c>
      <c r="U68" s="251" t="s">
        <v>970</v>
      </c>
      <c r="V68" s="251" t="s">
        <v>971</v>
      </c>
      <c r="W68" s="251" t="s">
        <v>972</v>
      </c>
      <c r="X68" s="279"/>
      <c r="Y68" s="280"/>
      <c r="Z68" s="281"/>
      <c r="AA68" s="280"/>
      <c r="AB68" s="282">
        <f>IF(OR(J68="Fail",ISBLANK(J68)),INDEX('Issue Code Table'!C:C,MATCH(N:N,'Issue Code Table'!A:A,0)),IF(M68="Critical",6,IF(M68="Significant",5,IF(M68="Moderate",3,2))))</f>
        <v>5</v>
      </c>
    </row>
    <row r="69" spans="1:28" ht="150" x14ac:dyDescent="0.35">
      <c r="A69" s="244" t="s">
        <v>973</v>
      </c>
      <c r="B69" s="244" t="s">
        <v>191</v>
      </c>
      <c r="C69" s="245" t="s">
        <v>192</v>
      </c>
      <c r="D69" s="244" t="s">
        <v>233</v>
      </c>
      <c r="E69" s="244" t="s">
        <v>974</v>
      </c>
      <c r="F69" s="244" t="s">
        <v>975</v>
      </c>
      <c r="G69" s="244" t="s">
        <v>976</v>
      </c>
      <c r="H69" s="244" t="s">
        <v>977</v>
      </c>
      <c r="I69" s="246"/>
      <c r="J69" s="247"/>
      <c r="K69" s="248" t="s">
        <v>978</v>
      </c>
      <c r="L69" s="248"/>
      <c r="M69" s="248" t="s">
        <v>124</v>
      </c>
      <c r="N69" s="249" t="s">
        <v>239</v>
      </c>
      <c r="O69" s="250" t="s">
        <v>240</v>
      </c>
      <c r="P69" s="273"/>
      <c r="Q69" s="248" t="s">
        <v>956</v>
      </c>
      <c r="R69" s="248" t="s">
        <v>979</v>
      </c>
      <c r="S69" s="244" t="s">
        <v>980</v>
      </c>
      <c r="T69" s="244" t="s">
        <v>3697</v>
      </c>
      <c r="U69" s="244" t="s">
        <v>981</v>
      </c>
      <c r="V69" s="244" t="s">
        <v>982</v>
      </c>
      <c r="W69" s="244" t="s">
        <v>983</v>
      </c>
      <c r="X69" s="274"/>
      <c r="Y69" s="275"/>
      <c r="Z69" s="276"/>
      <c r="AA69" s="275"/>
      <c r="AB69" s="277">
        <f>IF(OR(J69="Fail",ISBLANK(J69)),INDEX('Issue Code Table'!C:C,MATCH(N:N,'Issue Code Table'!A:A,0)),IF(M69="Critical",6,IF(M69="Significant",5,IF(M69="Moderate",3,2))))</f>
        <v>5</v>
      </c>
    </row>
    <row r="70" spans="1:28" ht="150" x14ac:dyDescent="0.35">
      <c r="A70" s="251" t="s">
        <v>984</v>
      </c>
      <c r="B70" s="251" t="s">
        <v>191</v>
      </c>
      <c r="C70" s="252" t="s">
        <v>192</v>
      </c>
      <c r="D70" s="251" t="s">
        <v>233</v>
      </c>
      <c r="E70" s="251" t="s">
        <v>985</v>
      </c>
      <c r="F70" s="251" t="s">
        <v>986</v>
      </c>
      <c r="G70" s="251" t="s">
        <v>987</v>
      </c>
      <c r="H70" s="251" t="s">
        <v>988</v>
      </c>
      <c r="I70" s="253"/>
      <c r="J70" s="254"/>
      <c r="K70" s="255" t="s">
        <v>989</v>
      </c>
      <c r="L70" s="255"/>
      <c r="M70" s="255" t="s">
        <v>124</v>
      </c>
      <c r="N70" s="256" t="s">
        <v>239</v>
      </c>
      <c r="O70" s="257" t="s">
        <v>240</v>
      </c>
      <c r="P70" s="278"/>
      <c r="Q70" s="255" t="s">
        <v>990</v>
      </c>
      <c r="R70" s="255" t="s">
        <v>991</v>
      </c>
      <c r="S70" s="251" t="s">
        <v>992</v>
      </c>
      <c r="T70" s="251"/>
      <c r="U70" s="251" t="s">
        <v>993</v>
      </c>
      <c r="V70" s="251" t="s">
        <v>994</v>
      </c>
      <c r="W70" s="251" t="s">
        <v>995</v>
      </c>
      <c r="X70" s="279"/>
      <c r="Y70" s="280"/>
      <c r="Z70" s="281"/>
      <c r="AA70" s="280"/>
      <c r="AB70" s="282">
        <f>IF(OR(J70="Fail",ISBLANK(J70)),INDEX('Issue Code Table'!C:C,MATCH(N:N,'Issue Code Table'!A:A,0)),IF(M70="Critical",6,IF(M70="Significant",5,IF(M70="Moderate",3,2))))</f>
        <v>5</v>
      </c>
    </row>
    <row r="71" spans="1:28" ht="150" x14ac:dyDescent="0.35">
      <c r="A71" s="244" t="s">
        <v>996</v>
      </c>
      <c r="B71" s="244" t="s">
        <v>191</v>
      </c>
      <c r="C71" s="245" t="s">
        <v>192</v>
      </c>
      <c r="D71" s="244" t="s">
        <v>233</v>
      </c>
      <c r="E71" s="244" t="s">
        <v>997</v>
      </c>
      <c r="F71" s="244" t="s">
        <v>998</v>
      </c>
      <c r="G71" s="244" t="s">
        <v>999</v>
      </c>
      <c r="H71" s="244" t="s">
        <v>1000</v>
      </c>
      <c r="I71" s="246"/>
      <c r="J71" s="247"/>
      <c r="K71" s="248" t="s">
        <v>1001</v>
      </c>
      <c r="L71" s="248"/>
      <c r="M71" s="248" t="s">
        <v>124</v>
      </c>
      <c r="N71" s="249" t="s">
        <v>239</v>
      </c>
      <c r="O71" s="250" t="s">
        <v>240</v>
      </c>
      <c r="P71" s="273"/>
      <c r="Q71" s="248" t="s">
        <v>990</v>
      </c>
      <c r="R71" s="248" t="s">
        <v>1002</v>
      </c>
      <c r="S71" s="244" t="s">
        <v>1003</v>
      </c>
      <c r="T71" s="244"/>
      <c r="U71" s="244" t="s">
        <v>1004</v>
      </c>
      <c r="V71" s="244" t="s">
        <v>1005</v>
      </c>
      <c r="W71" s="244" t="s">
        <v>1006</v>
      </c>
      <c r="X71" s="274"/>
      <c r="Y71" s="275"/>
      <c r="Z71" s="276"/>
      <c r="AA71" s="275"/>
      <c r="AB71" s="277">
        <f>IF(OR(J71="Fail",ISBLANK(J71)),INDEX('Issue Code Table'!C:C,MATCH(N:N,'Issue Code Table'!A:A,0)),IF(M71="Critical",6,IF(M71="Significant",5,IF(M71="Moderate",3,2))))</f>
        <v>5</v>
      </c>
    </row>
    <row r="72" spans="1:28" ht="125" x14ac:dyDescent="0.35">
      <c r="A72" s="251" t="s">
        <v>1007</v>
      </c>
      <c r="B72" s="251" t="s">
        <v>191</v>
      </c>
      <c r="C72" s="252" t="s">
        <v>192</v>
      </c>
      <c r="D72" s="251" t="s">
        <v>233</v>
      </c>
      <c r="E72" s="251" t="s">
        <v>1008</v>
      </c>
      <c r="F72" s="251" t="s">
        <v>1009</v>
      </c>
      <c r="G72" s="251" t="s">
        <v>1010</v>
      </c>
      <c r="H72" s="251" t="s">
        <v>1011</v>
      </c>
      <c r="I72" s="253"/>
      <c r="J72" s="254"/>
      <c r="K72" s="255" t="s">
        <v>1012</v>
      </c>
      <c r="L72" s="255"/>
      <c r="M72" s="255" t="s">
        <v>124</v>
      </c>
      <c r="N72" s="256" t="s">
        <v>239</v>
      </c>
      <c r="O72" s="257" t="s">
        <v>240</v>
      </c>
      <c r="P72" s="278"/>
      <c r="Q72" s="255" t="s">
        <v>990</v>
      </c>
      <c r="R72" s="255" t="s">
        <v>1013</v>
      </c>
      <c r="S72" s="251" t="s">
        <v>1014</v>
      </c>
      <c r="T72" s="251"/>
      <c r="U72" s="251" t="s">
        <v>1015</v>
      </c>
      <c r="V72" s="251" t="s">
        <v>1016</v>
      </c>
      <c r="W72" s="251" t="s">
        <v>1017</v>
      </c>
      <c r="X72" s="279"/>
      <c r="Y72" s="280"/>
      <c r="Z72" s="281"/>
      <c r="AA72" s="280"/>
      <c r="AB72" s="282">
        <f>IF(OR(J72="Fail",ISBLANK(J72)),INDEX('Issue Code Table'!C:C,MATCH(N:N,'Issue Code Table'!A:A,0)),IF(M72="Critical",6,IF(M72="Significant",5,IF(M72="Moderate",3,2))))</f>
        <v>5</v>
      </c>
    </row>
    <row r="73" spans="1:28" ht="150" x14ac:dyDescent="0.35">
      <c r="A73" s="244" t="s">
        <v>1018</v>
      </c>
      <c r="B73" s="244" t="s">
        <v>191</v>
      </c>
      <c r="C73" s="245" t="s">
        <v>192</v>
      </c>
      <c r="D73" s="244" t="s">
        <v>233</v>
      </c>
      <c r="E73" s="244" t="s">
        <v>1019</v>
      </c>
      <c r="F73" s="244" t="s">
        <v>1020</v>
      </c>
      <c r="G73" s="244" t="s">
        <v>1021</v>
      </c>
      <c r="H73" s="244" t="s">
        <v>1022</v>
      </c>
      <c r="I73" s="246"/>
      <c r="J73" s="247"/>
      <c r="K73" s="248" t="s">
        <v>1023</v>
      </c>
      <c r="L73" s="248"/>
      <c r="M73" s="248" t="s">
        <v>124</v>
      </c>
      <c r="N73" s="249" t="s">
        <v>239</v>
      </c>
      <c r="O73" s="250" t="s">
        <v>240</v>
      </c>
      <c r="P73" s="273"/>
      <c r="Q73" s="248" t="s">
        <v>990</v>
      </c>
      <c r="R73" s="248" t="s">
        <v>1024</v>
      </c>
      <c r="S73" s="244" t="s">
        <v>1025</v>
      </c>
      <c r="T73" s="244"/>
      <c r="U73" s="244" t="s">
        <v>1026</v>
      </c>
      <c r="V73" s="244" t="s">
        <v>1027</v>
      </c>
      <c r="W73" s="244" t="s">
        <v>1028</v>
      </c>
      <c r="X73" s="274"/>
      <c r="Y73" s="275"/>
      <c r="Z73" s="276"/>
      <c r="AA73" s="275"/>
      <c r="AB73" s="277">
        <f>IF(OR(J73="Fail",ISBLANK(J73)),INDEX('Issue Code Table'!C:C,MATCH(N:N,'Issue Code Table'!A:A,0)),IF(M73="Critical",6,IF(M73="Significant",5,IF(M73="Moderate",3,2))))</f>
        <v>5</v>
      </c>
    </row>
    <row r="74" spans="1:28" ht="137.5" x14ac:dyDescent="0.35">
      <c r="A74" s="251" t="s">
        <v>1029</v>
      </c>
      <c r="B74" s="251" t="s">
        <v>191</v>
      </c>
      <c r="C74" s="252" t="s">
        <v>192</v>
      </c>
      <c r="D74" s="251" t="s">
        <v>233</v>
      </c>
      <c r="E74" s="251" t="s">
        <v>1030</v>
      </c>
      <c r="F74" s="251" t="s">
        <v>1031</v>
      </c>
      <c r="G74" s="251" t="s">
        <v>1032</v>
      </c>
      <c r="H74" s="251" t="s">
        <v>1033</v>
      </c>
      <c r="I74" s="253"/>
      <c r="J74" s="254"/>
      <c r="K74" s="255" t="s">
        <v>1034</v>
      </c>
      <c r="L74" s="255"/>
      <c r="M74" s="255" t="s">
        <v>124</v>
      </c>
      <c r="N74" s="256" t="s">
        <v>239</v>
      </c>
      <c r="O74" s="257" t="s">
        <v>240</v>
      </c>
      <c r="P74" s="278"/>
      <c r="Q74" s="255" t="s">
        <v>990</v>
      </c>
      <c r="R74" s="255" t="s">
        <v>1035</v>
      </c>
      <c r="S74" s="251" t="s">
        <v>1036</v>
      </c>
      <c r="T74" s="251"/>
      <c r="U74" s="251" t="s">
        <v>1037</v>
      </c>
      <c r="V74" s="251" t="s">
        <v>1038</v>
      </c>
      <c r="W74" s="251" t="s">
        <v>1039</v>
      </c>
      <c r="X74" s="279"/>
      <c r="Y74" s="280"/>
      <c r="Z74" s="281"/>
      <c r="AA74" s="280"/>
      <c r="AB74" s="282">
        <f>IF(OR(J74="Fail",ISBLANK(J74)),INDEX('Issue Code Table'!C:C,MATCH(N:N,'Issue Code Table'!A:A,0)),IF(M74="Critical",6,IF(M74="Significant",5,IF(M74="Moderate",3,2))))</f>
        <v>5</v>
      </c>
    </row>
    <row r="75" spans="1:28" ht="137.5" x14ac:dyDescent="0.35">
      <c r="A75" s="244" t="s">
        <v>1040</v>
      </c>
      <c r="B75" s="244" t="s">
        <v>191</v>
      </c>
      <c r="C75" s="245" t="s">
        <v>192</v>
      </c>
      <c r="D75" s="244" t="s">
        <v>233</v>
      </c>
      <c r="E75" s="244" t="s">
        <v>1041</v>
      </c>
      <c r="F75" s="244" t="s">
        <v>1042</v>
      </c>
      <c r="G75" s="244" t="s">
        <v>1043</v>
      </c>
      <c r="H75" s="244" t="s">
        <v>1044</v>
      </c>
      <c r="I75" s="246"/>
      <c r="J75" s="247"/>
      <c r="K75" s="248" t="s">
        <v>1045</v>
      </c>
      <c r="L75" s="248"/>
      <c r="M75" s="248" t="s">
        <v>124</v>
      </c>
      <c r="N75" s="249" t="s">
        <v>239</v>
      </c>
      <c r="O75" s="250" t="s">
        <v>240</v>
      </c>
      <c r="P75" s="273"/>
      <c r="Q75" s="248" t="s">
        <v>990</v>
      </c>
      <c r="R75" s="248" t="s">
        <v>1046</v>
      </c>
      <c r="S75" s="244" t="s">
        <v>1047</v>
      </c>
      <c r="T75" s="244"/>
      <c r="U75" s="244" t="s">
        <v>1048</v>
      </c>
      <c r="V75" s="244" t="s">
        <v>1049</v>
      </c>
      <c r="W75" s="244" t="s">
        <v>1050</v>
      </c>
      <c r="X75" s="274"/>
      <c r="Y75" s="275"/>
      <c r="Z75" s="276"/>
      <c r="AA75" s="275"/>
      <c r="AB75" s="277">
        <f>IF(OR(J75="Fail",ISBLANK(J75)),INDEX('Issue Code Table'!C:C,MATCH(N:N,'Issue Code Table'!A:A,0)),IF(M75="Critical",6,IF(M75="Significant",5,IF(M75="Moderate",3,2))))</f>
        <v>5</v>
      </c>
    </row>
    <row r="76" spans="1:28" ht="125" x14ac:dyDescent="0.35">
      <c r="A76" s="251" t="s">
        <v>1051</v>
      </c>
      <c r="B76" s="251" t="s">
        <v>191</v>
      </c>
      <c r="C76" s="252" t="s">
        <v>192</v>
      </c>
      <c r="D76" s="251" t="s">
        <v>233</v>
      </c>
      <c r="E76" s="251" t="s">
        <v>1052</v>
      </c>
      <c r="F76" s="251" t="s">
        <v>1053</v>
      </c>
      <c r="G76" s="251" t="s">
        <v>1054</v>
      </c>
      <c r="H76" s="251" t="s">
        <v>1055</v>
      </c>
      <c r="I76" s="253"/>
      <c r="J76" s="254"/>
      <c r="K76" s="255" t="s">
        <v>1056</v>
      </c>
      <c r="L76" s="255"/>
      <c r="M76" s="255" t="s">
        <v>124</v>
      </c>
      <c r="N76" s="256" t="s">
        <v>239</v>
      </c>
      <c r="O76" s="257" t="s">
        <v>240</v>
      </c>
      <c r="P76" s="278"/>
      <c r="Q76" s="255" t="s">
        <v>990</v>
      </c>
      <c r="R76" s="255" t="s">
        <v>1057</v>
      </c>
      <c r="S76" s="251" t="s">
        <v>1058</v>
      </c>
      <c r="T76" s="251"/>
      <c r="U76" s="251" t="s">
        <v>1059</v>
      </c>
      <c r="V76" s="251" t="s">
        <v>1060</v>
      </c>
      <c r="W76" s="251" t="s">
        <v>1061</v>
      </c>
      <c r="X76" s="279"/>
      <c r="Y76" s="280"/>
      <c r="Z76" s="281"/>
      <c r="AA76" s="280"/>
      <c r="AB76" s="282">
        <f>IF(OR(J76="Fail",ISBLANK(J76)),INDEX('Issue Code Table'!C:C,MATCH(N:N,'Issue Code Table'!A:A,0)),IF(M76="Critical",6,IF(M76="Significant",5,IF(M76="Moderate",3,2))))</f>
        <v>5</v>
      </c>
    </row>
    <row r="77" spans="1:28" ht="125" x14ac:dyDescent="0.35">
      <c r="A77" s="244" t="s">
        <v>1062</v>
      </c>
      <c r="B77" s="244" t="s">
        <v>191</v>
      </c>
      <c r="C77" s="245" t="s">
        <v>192</v>
      </c>
      <c r="D77" s="244" t="s">
        <v>233</v>
      </c>
      <c r="E77" s="244" t="s">
        <v>1063</v>
      </c>
      <c r="F77" s="244" t="s">
        <v>1064</v>
      </c>
      <c r="G77" s="244" t="s">
        <v>1065</v>
      </c>
      <c r="H77" s="244" t="s">
        <v>1066</v>
      </c>
      <c r="I77" s="246"/>
      <c r="J77" s="247"/>
      <c r="K77" s="248" t="s">
        <v>1067</v>
      </c>
      <c r="L77" s="248"/>
      <c r="M77" s="248" t="s">
        <v>124</v>
      </c>
      <c r="N77" s="249" t="s">
        <v>239</v>
      </c>
      <c r="O77" s="250" t="s">
        <v>240</v>
      </c>
      <c r="P77" s="273"/>
      <c r="Q77" s="248" t="s">
        <v>990</v>
      </c>
      <c r="R77" s="248" t="s">
        <v>1068</v>
      </c>
      <c r="S77" s="244" t="s">
        <v>1069</v>
      </c>
      <c r="T77" s="244"/>
      <c r="U77" s="244" t="s">
        <v>1070</v>
      </c>
      <c r="V77" s="244" t="s">
        <v>1071</v>
      </c>
      <c r="W77" s="244" t="s">
        <v>1072</v>
      </c>
      <c r="X77" s="274"/>
      <c r="Y77" s="275"/>
      <c r="Z77" s="276"/>
      <c r="AA77" s="275"/>
      <c r="AB77" s="277">
        <f>IF(OR(J77="Fail",ISBLANK(J77)),INDEX('Issue Code Table'!C:C,MATCH(N:N,'Issue Code Table'!A:A,0)),IF(M77="Critical",6,IF(M77="Significant",5,IF(M77="Moderate",3,2))))</f>
        <v>5</v>
      </c>
    </row>
    <row r="78" spans="1:28" ht="137.5" x14ac:dyDescent="0.35">
      <c r="A78" s="251" t="s">
        <v>1073</v>
      </c>
      <c r="B78" s="251" t="s">
        <v>191</v>
      </c>
      <c r="C78" s="252" t="s">
        <v>192</v>
      </c>
      <c r="D78" s="251" t="s">
        <v>233</v>
      </c>
      <c r="E78" s="251" t="s">
        <v>1074</v>
      </c>
      <c r="F78" s="251" t="s">
        <v>1075</v>
      </c>
      <c r="G78" s="251" t="s">
        <v>1076</v>
      </c>
      <c r="H78" s="251" t="s">
        <v>1077</v>
      </c>
      <c r="I78" s="253"/>
      <c r="J78" s="254"/>
      <c r="K78" s="255" t="s">
        <v>1078</v>
      </c>
      <c r="L78" s="255"/>
      <c r="M78" s="255" t="s">
        <v>124</v>
      </c>
      <c r="N78" s="256" t="s">
        <v>239</v>
      </c>
      <c r="O78" s="257" t="s">
        <v>240</v>
      </c>
      <c r="P78" s="278"/>
      <c r="Q78" s="255" t="s">
        <v>990</v>
      </c>
      <c r="R78" s="255" t="s">
        <v>1079</v>
      </c>
      <c r="S78" s="251" t="s">
        <v>1080</v>
      </c>
      <c r="T78" s="251"/>
      <c r="U78" s="251" t="s">
        <v>1081</v>
      </c>
      <c r="V78" s="251" t="s">
        <v>1082</v>
      </c>
      <c r="W78" s="251" t="s">
        <v>1083</v>
      </c>
      <c r="X78" s="279"/>
      <c r="Y78" s="280"/>
      <c r="Z78" s="281"/>
      <c r="AA78" s="280"/>
      <c r="AB78" s="282">
        <f>IF(OR(J78="Fail",ISBLANK(J78)),INDEX('Issue Code Table'!C:C,MATCH(N:N,'Issue Code Table'!A:A,0)),IF(M78="Critical",6,IF(M78="Significant",5,IF(M78="Moderate",3,2))))</f>
        <v>5</v>
      </c>
    </row>
    <row r="79" spans="1:28" ht="125" x14ac:dyDescent="0.35">
      <c r="A79" s="244" t="s">
        <v>1084</v>
      </c>
      <c r="B79" s="244" t="s">
        <v>191</v>
      </c>
      <c r="C79" s="245" t="s">
        <v>192</v>
      </c>
      <c r="D79" s="244" t="s">
        <v>233</v>
      </c>
      <c r="E79" s="244" t="s">
        <v>1085</v>
      </c>
      <c r="F79" s="244" t="s">
        <v>1086</v>
      </c>
      <c r="G79" s="244" t="s">
        <v>1087</v>
      </c>
      <c r="H79" s="244" t="s">
        <v>1088</v>
      </c>
      <c r="I79" s="246"/>
      <c r="J79" s="247"/>
      <c r="K79" s="248" t="s">
        <v>1089</v>
      </c>
      <c r="L79" s="248"/>
      <c r="M79" s="248" t="s">
        <v>124</v>
      </c>
      <c r="N79" s="249" t="s">
        <v>239</v>
      </c>
      <c r="O79" s="250" t="s">
        <v>240</v>
      </c>
      <c r="P79" s="273"/>
      <c r="Q79" s="248" t="s">
        <v>990</v>
      </c>
      <c r="R79" s="248" t="s">
        <v>1090</v>
      </c>
      <c r="S79" s="244" t="s">
        <v>1091</v>
      </c>
      <c r="T79" s="244"/>
      <c r="U79" s="244" t="s">
        <v>1092</v>
      </c>
      <c r="V79" s="244" t="s">
        <v>1093</v>
      </c>
      <c r="W79" s="244" t="s">
        <v>1094</v>
      </c>
      <c r="X79" s="274"/>
      <c r="Y79" s="275"/>
      <c r="Z79" s="276"/>
      <c r="AA79" s="275"/>
      <c r="AB79" s="277">
        <f>IF(OR(J79="Fail",ISBLANK(J79)),INDEX('Issue Code Table'!C:C,MATCH(N:N,'Issue Code Table'!A:A,0)),IF(M79="Critical",6,IF(M79="Significant",5,IF(M79="Moderate",3,2))))</f>
        <v>5</v>
      </c>
    </row>
    <row r="80" spans="1:28" ht="125" x14ac:dyDescent="0.35">
      <c r="A80" s="251" t="s">
        <v>1095</v>
      </c>
      <c r="B80" s="251" t="s">
        <v>191</v>
      </c>
      <c r="C80" s="252" t="s">
        <v>192</v>
      </c>
      <c r="D80" s="251" t="s">
        <v>233</v>
      </c>
      <c r="E80" s="251" t="s">
        <v>1096</v>
      </c>
      <c r="F80" s="251" t="s">
        <v>1097</v>
      </c>
      <c r="G80" s="251" t="s">
        <v>1098</v>
      </c>
      <c r="H80" s="251" t="s">
        <v>1099</v>
      </c>
      <c r="I80" s="253"/>
      <c r="J80" s="254"/>
      <c r="K80" s="255" t="s">
        <v>1100</v>
      </c>
      <c r="L80" s="255"/>
      <c r="M80" s="255" t="s">
        <v>124</v>
      </c>
      <c r="N80" s="256" t="s">
        <v>239</v>
      </c>
      <c r="O80" s="257" t="s">
        <v>240</v>
      </c>
      <c r="P80" s="278"/>
      <c r="Q80" s="255" t="s">
        <v>990</v>
      </c>
      <c r="R80" s="255" t="s">
        <v>1101</v>
      </c>
      <c r="S80" s="251" t="s">
        <v>1102</v>
      </c>
      <c r="T80" s="251"/>
      <c r="U80" s="251" t="s">
        <v>1103</v>
      </c>
      <c r="V80" s="251" t="s">
        <v>1104</v>
      </c>
      <c r="W80" s="251" t="s">
        <v>1105</v>
      </c>
      <c r="X80" s="279"/>
      <c r="Y80" s="280"/>
      <c r="Z80" s="281"/>
      <c r="AA80" s="280"/>
      <c r="AB80" s="282">
        <f>IF(OR(J80="Fail",ISBLANK(J80)),INDEX('Issue Code Table'!C:C,MATCH(N:N,'Issue Code Table'!A:A,0)),IF(M80="Critical",6,IF(M80="Significant",5,IF(M80="Moderate",3,2))))</f>
        <v>5</v>
      </c>
    </row>
    <row r="81" spans="1:28" ht="175" x14ac:dyDescent="0.35">
      <c r="A81" s="244" t="s">
        <v>1106</v>
      </c>
      <c r="B81" s="244" t="s">
        <v>191</v>
      </c>
      <c r="C81" s="245" t="s">
        <v>192</v>
      </c>
      <c r="D81" s="244" t="s">
        <v>233</v>
      </c>
      <c r="E81" s="244" t="s">
        <v>1107</v>
      </c>
      <c r="F81" s="244" t="s">
        <v>1108</v>
      </c>
      <c r="G81" s="244" t="s">
        <v>1109</v>
      </c>
      <c r="H81" s="244" t="s">
        <v>1110</v>
      </c>
      <c r="I81" s="246"/>
      <c r="J81" s="247"/>
      <c r="K81" s="248" t="s">
        <v>1111</v>
      </c>
      <c r="L81" s="248"/>
      <c r="M81" s="248" t="s">
        <v>124</v>
      </c>
      <c r="N81" s="249" t="s">
        <v>239</v>
      </c>
      <c r="O81" s="250" t="s">
        <v>240</v>
      </c>
      <c r="P81" s="273"/>
      <c r="Q81" s="248" t="s">
        <v>990</v>
      </c>
      <c r="R81" s="248" t="s">
        <v>1112</v>
      </c>
      <c r="S81" s="244" t="s">
        <v>1113</v>
      </c>
      <c r="T81" s="244"/>
      <c r="U81" s="244" t="s">
        <v>1114</v>
      </c>
      <c r="V81" s="244" t="s">
        <v>1115</v>
      </c>
      <c r="W81" s="244" t="s">
        <v>1116</v>
      </c>
      <c r="X81" s="274"/>
      <c r="Y81" s="275"/>
      <c r="Z81" s="276"/>
      <c r="AA81" s="275"/>
      <c r="AB81" s="277">
        <f>IF(OR(J81="Fail",ISBLANK(J81)),INDEX('Issue Code Table'!C:C,MATCH(N:N,'Issue Code Table'!A:A,0)),IF(M81="Critical",6,IF(M81="Significant",5,IF(M81="Moderate",3,2))))</f>
        <v>5</v>
      </c>
    </row>
    <row r="82" spans="1:28" ht="125" x14ac:dyDescent="0.35">
      <c r="A82" s="251" t="s">
        <v>1117</v>
      </c>
      <c r="B82" s="251" t="s">
        <v>191</v>
      </c>
      <c r="C82" s="252" t="s">
        <v>192</v>
      </c>
      <c r="D82" s="251" t="s">
        <v>233</v>
      </c>
      <c r="E82" s="251" t="s">
        <v>1118</v>
      </c>
      <c r="F82" s="251" t="s">
        <v>1119</v>
      </c>
      <c r="G82" s="251" t="s">
        <v>1120</v>
      </c>
      <c r="H82" s="251" t="s">
        <v>1121</v>
      </c>
      <c r="I82" s="253"/>
      <c r="J82" s="254"/>
      <c r="K82" s="255" t="s">
        <v>1122</v>
      </c>
      <c r="L82" s="255"/>
      <c r="M82" s="255" t="s">
        <v>124</v>
      </c>
      <c r="N82" s="256" t="s">
        <v>239</v>
      </c>
      <c r="O82" s="257" t="s">
        <v>240</v>
      </c>
      <c r="P82" s="278"/>
      <c r="Q82" s="255" t="s">
        <v>990</v>
      </c>
      <c r="R82" s="255" t="s">
        <v>1123</v>
      </c>
      <c r="S82" s="251" t="s">
        <v>1124</v>
      </c>
      <c r="T82" s="251"/>
      <c r="U82" s="251" t="s">
        <v>1125</v>
      </c>
      <c r="V82" s="251" t="s">
        <v>1126</v>
      </c>
      <c r="W82" s="251" t="s">
        <v>1127</v>
      </c>
      <c r="X82" s="279"/>
      <c r="Y82" s="280"/>
      <c r="Z82" s="281"/>
      <c r="AA82" s="280"/>
      <c r="AB82" s="282">
        <f>IF(OR(J82="Fail",ISBLANK(J82)),INDEX('Issue Code Table'!C:C,MATCH(N:N,'Issue Code Table'!A:A,0)),IF(M82="Critical",6,IF(M82="Significant",5,IF(M82="Moderate",3,2))))</f>
        <v>5</v>
      </c>
    </row>
    <row r="83" spans="1:28" ht="150" x14ac:dyDescent="0.35">
      <c r="A83" s="244" t="s">
        <v>1128</v>
      </c>
      <c r="B83" s="244" t="s">
        <v>191</v>
      </c>
      <c r="C83" s="245" t="s">
        <v>192</v>
      </c>
      <c r="D83" s="244" t="s">
        <v>233</v>
      </c>
      <c r="E83" s="244" t="s">
        <v>1129</v>
      </c>
      <c r="F83" s="244" t="s">
        <v>1130</v>
      </c>
      <c r="G83" s="244" t="s">
        <v>1131</v>
      </c>
      <c r="H83" s="244" t="s">
        <v>1132</v>
      </c>
      <c r="I83" s="246"/>
      <c r="J83" s="247"/>
      <c r="K83" s="248" t="s">
        <v>1133</v>
      </c>
      <c r="L83" s="248"/>
      <c r="M83" s="248" t="s">
        <v>124</v>
      </c>
      <c r="N83" s="249" t="s">
        <v>239</v>
      </c>
      <c r="O83" s="250" t="s">
        <v>240</v>
      </c>
      <c r="P83" s="273"/>
      <c r="Q83" s="248" t="s">
        <v>990</v>
      </c>
      <c r="R83" s="248" t="s">
        <v>1134</v>
      </c>
      <c r="S83" s="244" t="s">
        <v>1135</v>
      </c>
      <c r="T83" s="244"/>
      <c r="U83" s="244" t="s">
        <v>1136</v>
      </c>
      <c r="V83" s="244" t="s">
        <v>1137</v>
      </c>
      <c r="W83" s="244" t="s">
        <v>1138</v>
      </c>
      <c r="X83" s="274"/>
      <c r="Y83" s="275"/>
      <c r="Z83" s="276"/>
      <c r="AA83" s="275"/>
      <c r="AB83" s="277">
        <f>IF(OR(J83="Fail",ISBLANK(J83)),INDEX('Issue Code Table'!C:C,MATCH(N:N,'Issue Code Table'!A:A,0)),IF(M83="Critical",6,IF(M83="Significant",5,IF(M83="Moderate",3,2))))</f>
        <v>5</v>
      </c>
    </row>
    <row r="84" spans="1:28" ht="150" x14ac:dyDescent="0.35">
      <c r="A84" s="251" t="s">
        <v>1139</v>
      </c>
      <c r="B84" s="251" t="s">
        <v>191</v>
      </c>
      <c r="C84" s="252" t="s">
        <v>192</v>
      </c>
      <c r="D84" s="251" t="s">
        <v>233</v>
      </c>
      <c r="E84" s="251" t="s">
        <v>1140</v>
      </c>
      <c r="F84" s="251" t="s">
        <v>1141</v>
      </c>
      <c r="G84" s="251" t="s">
        <v>1142</v>
      </c>
      <c r="H84" s="251" t="s">
        <v>1143</v>
      </c>
      <c r="I84" s="253"/>
      <c r="J84" s="254"/>
      <c r="K84" s="255" t="s">
        <v>1144</v>
      </c>
      <c r="L84" s="255"/>
      <c r="M84" s="255" t="s">
        <v>124</v>
      </c>
      <c r="N84" s="256" t="s">
        <v>239</v>
      </c>
      <c r="O84" s="257" t="s">
        <v>240</v>
      </c>
      <c r="P84" s="278"/>
      <c r="Q84" s="255" t="s">
        <v>990</v>
      </c>
      <c r="R84" s="255" t="s">
        <v>1145</v>
      </c>
      <c r="S84" s="251" t="s">
        <v>1146</v>
      </c>
      <c r="T84" s="251"/>
      <c r="U84" s="251" t="s">
        <v>1147</v>
      </c>
      <c r="V84" s="251" t="s">
        <v>1148</v>
      </c>
      <c r="W84" s="251" t="s">
        <v>1149</v>
      </c>
      <c r="X84" s="279"/>
      <c r="Y84" s="280"/>
      <c r="Z84" s="281"/>
      <c r="AA84" s="280"/>
      <c r="AB84" s="282">
        <f>IF(OR(J84="Fail",ISBLANK(J84)),INDEX('Issue Code Table'!C:C,MATCH(N:N,'Issue Code Table'!A:A,0)),IF(M84="Critical",6,IF(M84="Significant",5,IF(M84="Moderate",3,2))))</f>
        <v>5</v>
      </c>
    </row>
    <row r="85" spans="1:28" ht="125" x14ac:dyDescent="0.35">
      <c r="A85" s="244" t="s">
        <v>1150</v>
      </c>
      <c r="B85" s="244" t="s">
        <v>191</v>
      </c>
      <c r="C85" s="245" t="s">
        <v>192</v>
      </c>
      <c r="D85" s="244" t="s">
        <v>233</v>
      </c>
      <c r="E85" s="244" t="s">
        <v>1151</v>
      </c>
      <c r="F85" s="244" t="s">
        <v>1152</v>
      </c>
      <c r="G85" s="244" t="s">
        <v>1153</v>
      </c>
      <c r="H85" s="244" t="s">
        <v>1154</v>
      </c>
      <c r="I85" s="246"/>
      <c r="J85" s="247"/>
      <c r="K85" s="248" t="s">
        <v>1155</v>
      </c>
      <c r="L85" s="248"/>
      <c r="M85" s="248" t="s">
        <v>124</v>
      </c>
      <c r="N85" s="249" t="s">
        <v>239</v>
      </c>
      <c r="O85" s="250" t="s">
        <v>240</v>
      </c>
      <c r="P85" s="273"/>
      <c r="Q85" s="248" t="s">
        <v>990</v>
      </c>
      <c r="R85" s="248" t="s">
        <v>1156</v>
      </c>
      <c r="S85" s="244" t="s">
        <v>1157</v>
      </c>
      <c r="T85" s="244"/>
      <c r="U85" s="244" t="s">
        <v>1158</v>
      </c>
      <c r="V85" s="244" t="s">
        <v>1159</v>
      </c>
      <c r="W85" s="244" t="s">
        <v>1160</v>
      </c>
      <c r="X85" s="274"/>
      <c r="Y85" s="275"/>
      <c r="Z85" s="276"/>
      <c r="AA85" s="275"/>
      <c r="AB85" s="277">
        <f>IF(OR(J85="Fail",ISBLANK(J85)),INDEX('Issue Code Table'!C:C,MATCH(N:N,'Issue Code Table'!A:A,0)),IF(M85="Critical",6,IF(M85="Significant",5,IF(M85="Moderate",3,2))))</f>
        <v>5</v>
      </c>
    </row>
    <row r="86" spans="1:28" ht="137.5" x14ac:dyDescent="0.35">
      <c r="A86" s="251" t="s">
        <v>1161</v>
      </c>
      <c r="B86" s="251" t="s">
        <v>191</v>
      </c>
      <c r="C86" s="252" t="s">
        <v>192</v>
      </c>
      <c r="D86" s="251" t="s">
        <v>233</v>
      </c>
      <c r="E86" s="251" t="s">
        <v>1162</v>
      </c>
      <c r="F86" s="251" t="s">
        <v>1163</v>
      </c>
      <c r="G86" s="251" t="s">
        <v>1164</v>
      </c>
      <c r="H86" s="251" t="s">
        <v>1165</v>
      </c>
      <c r="I86" s="253"/>
      <c r="J86" s="254"/>
      <c r="K86" s="255" t="s">
        <v>1166</v>
      </c>
      <c r="L86" s="255"/>
      <c r="M86" s="255" t="s">
        <v>124</v>
      </c>
      <c r="N86" s="256" t="s">
        <v>239</v>
      </c>
      <c r="O86" s="257" t="s">
        <v>240</v>
      </c>
      <c r="P86" s="278"/>
      <c r="Q86" s="255" t="s">
        <v>990</v>
      </c>
      <c r="R86" s="255" t="s">
        <v>1167</v>
      </c>
      <c r="S86" s="251" t="s">
        <v>1168</v>
      </c>
      <c r="T86" s="251"/>
      <c r="U86" s="251" t="s">
        <v>1169</v>
      </c>
      <c r="V86" s="251" t="s">
        <v>1170</v>
      </c>
      <c r="W86" s="251" t="s">
        <v>1171</v>
      </c>
      <c r="X86" s="279"/>
      <c r="Y86" s="280"/>
      <c r="Z86" s="281"/>
      <c r="AA86" s="280"/>
      <c r="AB86" s="282">
        <f>IF(OR(J86="Fail",ISBLANK(J86)),INDEX('Issue Code Table'!C:C,MATCH(N:N,'Issue Code Table'!A:A,0)),IF(M86="Critical",6,IF(M86="Significant",5,IF(M86="Moderate",3,2))))</f>
        <v>5</v>
      </c>
    </row>
    <row r="87" spans="1:28" ht="125" x14ac:dyDescent="0.35">
      <c r="A87" s="244" t="s">
        <v>1172</v>
      </c>
      <c r="B87" s="244" t="s">
        <v>191</v>
      </c>
      <c r="C87" s="245" t="s">
        <v>192</v>
      </c>
      <c r="D87" s="244" t="s">
        <v>233</v>
      </c>
      <c r="E87" s="244" t="s">
        <v>1173</v>
      </c>
      <c r="F87" s="244" t="s">
        <v>1174</v>
      </c>
      <c r="G87" s="244" t="s">
        <v>1175</v>
      </c>
      <c r="H87" s="244" t="s">
        <v>1176</v>
      </c>
      <c r="I87" s="246"/>
      <c r="J87" s="247"/>
      <c r="K87" s="248" t="s">
        <v>1177</v>
      </c>
      <c r="L87" s="248"/>
      <c r="M87" s="248" t="s">
        <v>124</v>
      </c>
      <c r="N87" s="249" t="s">
        <v>239</v>
      </c>
      <c r="O87" s="250" t="s">
        <v>240</v>
      </c>
      <c r="P87" s="273"/>
      <c r="Q87" s="248" t="s">
        <v>990</v>
      </c>
      <c r="R87" s="248" t="s">
        <v>1178</v>
      </c>
      <c r="S87" s="244" t="s">
        <v>1179</v>
      </c>
      <c r="T87" s="244"/>
      <c r="U87" s="244" t="s">
        <v>1180</v>
      </c>
      <c r="V87" s="244" t="s">
        <v>1181</v>
      </c>
      <c r="W87" s="244" t="s">
        <v>1182</v>
      </c>
      <c r="X87" s="274"/>
      <c r="Y87" s="275"/>
      <c r="Z87" s="276"/>
      <c r="AA87" s="275"/>
      <c r="AB87" s="277">
        <f>IF(OR(J87="Fail",ISBLANK(J87)),INDEX('Issue Code Table'!C:C,MATCH(N:N,'Issue Code Table'!A:A,0)),IF(M87="Critical",6,IF(M87="Significant",5,IF(M87="Moderate",3,2))))</f>
        <v>5</v>
      </c>
    </row>
    <row r="88" spans="1:28" ht="187.5" x14ac:dyDescent="0.35">
      <c r="A88" s="251" t="s">
        <v>1183</v>
      </c>
      <c r="B88" s="251" t="s">
        <v>191</v>
      </c>
      <c r="C88" s="252" t="s">
        <v>192</v>
      </c>
      <c r="D88" s="251" t="s">
        <v>233</v>
      </c>
      <c r="E88" s="251" t="s">
        <v>1184</v>
      </c>
      <c r="F88" s="251" t="s">
        <v>1185</v>
      </c>
      <c r="G88" s="251" t="s">
        <v>1186</v>
      </c>
      <c r="H88" s="251" t="s">
        <v>1187</v>
      </c>
      <c r="I88" s="253"/>
      <c r="J88" s="254"/>
      <c r="K88" s="255" t="s">
        <v>1188</v>
      </c>
      <c r="L88" s="255"/>
      <c r="M88" s="255" t="s">
        <v>124</v>
      </c>
      <c r="N88" s="256" t="s">
        <v>239</v>
      </c>
      <c r="O88" s="257" t="s">
        <v>240</v>
      </c>
      <c r="P88" s="278"/>
      <c r="Q88" s="255" t="s">
        <v>990</v>
      </c>
      <c r="R88" s="255" t="s">
        <v>1189</v>
      </c>
      <c r="S88" s="251" t="s">
        <v>1190</v>
      </c>
      <c r="T88" s="251"/>
      <c r="U88" s="251" t="s">
        <v>1191</v>
      </c>
      <c r="V88" s="251" t="s">
        <v>1192</v>
      </c>
      <c r="W88" s="251" t="s">
        <v>1193</v>
      </c>
      <c r="X88" s="279"/>
      <c r="Y88" s="280"/>
      <c r="Z88" s="281"/>
      <c r="AA88" s="280"/>
      <c r="AB88" s="282">
        <f>IF(OR(J88="Fail",ISBLANK(J88)),INDEX('Issue Code Table'!C:C,MATCH(N:N,'Issue Code Table'!A:A,0)),IF(M88="Critical",6,IF(M88="Significant",5,IF(M88="Moderate",3,2))))</f>
        <v>5</v>
      </c>
    </row>
    <row r="89" spans="1:28" ht="137.5" x14ac:dyDescent="0.35">
      <c r="A89" s="244" t="s">
        <v>1194</v>
      </c>
      <c r="B89" s="244" t="s">
        <v>191</v>
      </c>
      <c r="C89" s="245" t="s">
        <v>192</v>
      </c>
      <c r="D89" s="244" t="s">
        <v>233</v>
      </c>
      <c r="E89" s="244" t="s">
        <v>1195</v>
      </c>
      <c r="F89" s="244" t="s">
        <v>1196</v>
      </c>
      <c r="G89" s="244" t="s">
        <v>1197</v>
      </c>
      <c r="H89" s="244" t="s">
        <v>1198</v>
      </c>
      <c r="I89" s="246"/>
      <c r="J89" s="247"/>
      <c r="K89" s="248" t="s">
        <v>1199</v>
      </c>
      <c r="L89" s="248"/>
      <c r="M89" s="248" t="s">
        <v>124</v>
      </c>
      <c r="N89" s="249" t="s">
        <v>239</v>
      </c>
      <c r="O89" s="250" t="s">
        <v>240</v>
      </c>
      <c r="P89" s="273"/>
      <c r="Q89" s="248" t="s">
        <v>990</v>
      </c>
      <c r="R89" s="248" t="s">
        <v>1200</v>
      </c>
      <c r="S89" s="244" t="s">
        <v>1201</v>
      </c>
      <c r="T89" s="244"/>
      <c r="U89" s="244" t="s">
        <v>1202</v>
      </c>
      <c r="V89" s="244" t="s">
        <v>1203</v>
      </c>
      <c r="W89" s="244" t="s">
        <v>1204</v>
      </c>
      <c r="X89" s="274"/>
      <c r="Y89" s="275"/>
      <c r="Z89" s="276"/>
      <c r="AA89" s="275"/>
      <c r="AB89" s="277">
        <f>IF(OR(J89="Fail",ISBLANK(J89)),INDEX('Issue Code Table'!C:C,MATCH(N:N,'Issue Code Table'!A:A,0)),IF(M89="Critical",6,IF(M89="Significant",5,IF(M89="Moderate",3,2))))</f>
        <v>5</v>
      </c>
    </row>
    <row r="90" spans="1:28" ht="125" x14ac:dyDescent="0.35">
      <c r="A90" s="251" t="s">
        <v>1205</v>
      </c>
      <c r="B90" s="251" t="s">
        <v>191</v>
      </c>
      <c r="C90" s="252" t="s">
        <v>192</v>
      </c>
      <c r="D90" s="251" t="s">
        <v>233</v>
      </c>
      <c r="E90" s="251" t="s">
        <v>1206</v>
      </c>
      <c r="F90" s="251" t="s">
        <v>1207</v>
      </c>
      <c r="G90" s="251" t="s">
        <v>1208</v>
      </c>
      <c r="H90" s="251" t="s">
        <v>1209</v>
      </c>
      <c r="I90" s="253"/>
      <c r="J90" s="254"/>
      <c r="K90" s="255" t="s">
        <v>1210</v>
      </c>
      <c r="L90" s="255"/>
      <c r="M90" s="255" t="s">
        <v>124</v>
      </c>
      <c r="N90" s="256" t="s">
        <v>239</v>
      </c>
      <c r="O90" s="257" t="s">
        <v>240</v>
      </c>
      <c r="P90" s="278"/>
      <c r="Q90" s="255" t="s">
        <v>990</v>
      </c>
      <c r="R90" s="255" t="s">
        <v>1211</v>
      </c>
      <c r="S90" s="251" t="s">
        <v>1212</v>
      </c>
      <c r="T90" s="251"/>
      <c r="U90" s="251" t="s">
        <v>1213</v>
      </c>
      <c r="V90" s="251" t="s">
        <v>1214</v>
      </c>
      <c r="W90" s="251" t="s">
        <v>1215</v>
      </c>
      <c r="X90" s="279"/>
      <c r="Y90" s="280"/>
      <c r="Z90" s="281"/>
      <c r="AA90" s="280"/>
      <c r="AB90" s="282">
        <f>IF(OR(J90="Fail",ISBLANK(J90)),INDEX('Issue Code Table'!C:C,MATCH(N:N,'Issue Code Table'!A:A,0)),IF(M90="Critical",6,IF(M90="Significant",5,IF(M90="Moderate",3,2))))</f>
        <v>5</v>
      </c>
    </row>
    <row r="91" spans="1:28" ht="125" x14ac:dyDescent="0.35">
      <c r="A91" s="244" t="s">
        <v>1216</v>
      </c>
      <c r="B91" s="244" t="s">
        <v>191</v>
      </c>
      <c r="C91" s="245" t="s">
        <v>192</v>
      </c>
      <c r="D91" s="244" t="s">
        <v>233</v>
      </c>
      <c r="E91" s="244" t="s">
        <v>1217</v>
      </c>
      <c r="F91" s="244" t="s">
        <v>1218</v>
      </c>
      <c r="G91" s="244" t="s">
        <v>1219</v>
      </c>
      <c r="H91" s="244" t="s">
        <v>1220</v>
      </c>
      <c r="I91" s="246"/>
      <c r="J91" s="247"/>
      <c r="K91" s="248" t="s">
        <v>1221</v>
      </c>
      <c r="L91" s="248"/>
      <c r="M91" s="248" t="s">
        <v>124</v>
      </c>
      <c r="N91" s="249" t="s">
        <v>239</v>
      </c>
      <c r="O91" s="250" t="s">
        <v>240</v>
      </c>
      <c r="P91" s="273"/>
      <c r="Q91" s="248" t="s">
        <v>990</v>
      </c>
      <c r="R91" s="248" t="s">
        <v>1222</v>
      </c>
      <c r="S91" s="244" t="s">
        <v>1223</v>
      </c>
      <c r="T91" s="244"/>
      <c r="U91" s="244" t="s">
        <v>1224</v>
      </c>
      <c r="V91" s="244" t="s">
        <v>1225</v>
      </c>
      <c r="W91" s="244" t="s">
        <v>1226</v>
      </c>
      <c r="X91" s="274"/>
      <c r="Y91" s="275"/>
      <c r="Z91" s="276"/>
      <c r="AA91" s="275"/>
      <c r="AB91" s="277">
        <f>IF(OR(J91="Fail",ISBLANK(J91)),INDEX('Issue Code Table'!C:C,MATCH(N:N,'Issue Code Table'!A:A,0)),IF(M91="Critical",6,IF(M91="Significant",5,IF(M91="Moderate",3,2))))</f>
        <v>5</v>
      </c>
    </row>
    <row r="92" spans="1:28" ht="125" x14ac:dyDescent="0.35">
      <c r="A92" s="251" t="s">
        <v>1227</v>
      </c>
      <c r="B92" s="251" t="s">
        <v>191</v>
      </c>
      <c r="C92" s="252" t="s">
        <v>192</v>
      </c>
      <c r="D92" s="251" t="s">
        <v>233</v>
      </c>
      <c r="E92" s="251" t="s">
        <v>1228</v>
      </c>
      <c r="F92" s="251" t="s">
        <v>1229</v>
      </c>
      <c r="G92" s="251" t="s">
        <v>1230</v>
      </c>
      <c r="H92" s="251" t="s">
        <v>1231</v>
      </c>
      <c r="I92" s="253"/>
      <c r="J92" s="254"/>
      <c r="K92" s="255" t="s">
        <v>1232</v>
      </c>
      <c r="L92" s="255"/>
      <c r="M92" s="255" t="s">
        <v>124</v>
      </c>
      <c r="N92" s="256" t="s">
        <v>239</v>
      </c>
      <c r="O92" s="257" t="s">
        <v>240</v>
      </c>
      <c r="P92" s="278"/>
      <c r="Q92" s="255" t="s">
        <v>990</v>
      </c>
      <c r="R92" s="255" t="s">
        <v>1233</v>
      </c>
      <c r="S92" s="251" t="s">
        <v>1234</v>
      </c>
      <c r="T92" s="251"/>
      <c r="U92" s="251" t="s">
        <v>1235</v>
      </c>
      <c r="V92" s="251" t="s">
        <v>1236</v>
      </c>
      <c r="W92" s="251" t="s">
        <v>1237</v>
      </c>
      <c r="X92" s="279"/>
      <c r="Y92" s="280"/>
      <c r="Z92" s="281"/>
      <c r="AA92" s="280"/>
      <c r="AB92" s="282">
        <f>IF(OR(J92="Fail",ISBLANK(J92)),INDEX('Issue Code Table'!C:C,MATCH(N:N,'Issue Code Table'!A:A,0)),IF(M92="Critical",6,IF(M92="Significant",5,IF(M92="Moderate",3,2))))</f>
        <v>5</v>
      </c>
    </row>
    <row r="93" spans="1:28" ht="125" x14ac:dyDescent="0.35">
      <c r="A93" s="244" t="s">
        <v>1238</v>
      </c>
      <c r="B93" s="244" t="s">
        <v>191</v>
      </c>
      <c r="C93" s="245" t="s">
        <v>192</v>
      </c>
      <c r="D93" s="244" t="s">
        <v>233</v>
      </c>
      <c r="E93" s="244" t="s">
        <v>1239</v>
      </c>
      <c r="F93" s="244" t="s">
        <v>1240</v>
      </c>
      <c r="G93" s="244" t="s">
        <v>1241</v>
      </c>
      <c r="H93" s="244" t="s">
        <v>1242</v>
      </c>
      <c r="I93" s="246"/>
      <c r="J93" s="247"/>
      <c r="K93" s="248" t="s">
        <v>1243</v>
      </c>
      <c r="L93" s="248"/>
      <c r="M93" s="248" t="s">
        <v>124</v>
      </c>
      <c r="N93" s="249" t="s">
        <v>239</v>
      </c>
      <c r="O93" s="250" t="s">
        <v>240</v>
      </c>
      <c r="P93" s="273"/>
      <c r="Q93" s="248" t="s">
        <v>990</v>
      </c>
      <c r="R93" s="248" t="s">
        <v>1244</v>
      </c>
      <c r="S93" s="244" t="s">
        <v>1245</v>
      </c>
      <c r="T93" s="244"/>
      <c r="U93" s="244" t="s">
        <v>1246</v>
      </c>
      <c r="V93" s="244" t="s">
        <v>1247</v>
      </c>
      <c r="W93" s="244" t="s">
        <v>1248</v>
      </c>
      <c r="X93" s="274"/>
      <c r="Y93" s="275"/>
      <c r="Z93" s="276"/>
      <c r="AA93" s="275"/>
      <c r="AB93" s="277">
        <f>IF(OR(J93="Fail",ISBLANK(J93)),INDEX('Issue Code Table'!C:C,MATCH(N:N,'Issue Code Table'!A:A,0)),IF(M93="Critical",6,IF(M93="Significant",5,IF(M93="Moderate",3,2))))</f>
        <v>5</v>
      </c>
    </row>
    <row r="94" spans="1:28" ht="137.5" x14ac:dyDescent="0.35">
      <c r="A94" s="251" t="s">
        <v>1249</v>
      </c>
      <c r="B94" s="251" t="s">
        <v>191</v>
      </c>
      <c r="C94" s="252" t="s">
        <v>192</v>
      </c>
      <c r="D94" s="251" t="s">
        <v>233</v>
      </c>
      <c r="E94" s="251" t="s">
        <v>1250</v>
      </c>
      <c r="F94" s="251" t="s">
        <v>1251</v>
      </c>
      <c r="G94" s="251" t="s">
        <v>1252</v>
      </c>
      <c r="H94" s="251" t="s">
        <v>1253</v>
      </c>
      <c r="I94" s="253"/>
      <c r="J94" s="254"/>
      <c r="K94" s="255" t="s">
        <v>1254</v>
      </c>
      <c r="L94" s="255"/>
      <c r="M94" s="255" t="s">
        <v>124</v>
      </c>
      <c r="N94" s="256" t="s">
        <v>239</v>
      </c>
      <c r="O94" s="257" t="s">
        <v>240</v>
      </c>
      <c r="P94" s="278"/>
      <c r="Q94" s="255" t="s">
        <v>990</v>
      </c>
      <c r="R94" s="255" t="s">
        <v>1255</v>
      </c>
      <c r="S94" s="251" t="s">
        <v>1256</v>
      </c>
      <c r="T94" s="251"/>
      <c r="U94" s="251" t="s">
        <v>1257</v>
      </c>
      <c r="V94" s="251" t="s">
        <v>1258</v>
      </c>
      <c r="W94" s="251" t="s">
        <v>1259</v>
      </c>
      <c r="X94" s="279"/>
      <c r="Y94" s="280"/>
      <c r="Z94" s="281"/>
      <c r="AA94" s="280"/>
      <c r="AB94" s="282">
        <f>IF(OR(J94="Fail",ISBLANK(J94)),INDEX('Issue Code Table'!C:C,MATCH(N:N,'Issue Code Table'!A:A,0)),IF(M94="Critical",6,IF(M94="Significant",5,IF(M94="Moderate",3,2))))</f>
        <v>5</v>
      </c>
    </row>
    <row r="95" spans="1:28" ht="125" x14ac:dyDescent="0.35">
      <c r="A95" s="244" t="s">
        <v>1260</v>
      </c>
      <c r="B95" s="244" t="s">
        <v>191</v>
      </c>
      <c r="C95" s="245" t="s">
        <v>192</v>
      </c>
      <c r="D95" s="244" t="s">
        <v>233</v>
      </c>
      <c r="E95" s="244" t="s">
        <v>1261</v>
      </c>
      <c r="F95" s="244" t="s">
        <v>1262</v>
      </c>
      <c r="G95" s="244" t="s">
        <v>1263</v>
      </c>
      <c r="H95" s="244" t="s">
        <v>1264</v>
      </c>
      <c r="I95" s="246"/>
      <c r="J95" s="247"/>
      <c r="K95" s="248" t="s">
        <v>1265</v>
      </c>
      <c r="L95" s="248"/>
      <c r="M95" s="248" t="s">
        <v>124</v>
      </c>
      <c r="N95" s="249" t="s">
        <v>239</v>
      </c>
      <c r="O95" s="250" t="s">
        <v>240</v>
      </c>
      <c r="P95" s="273"/>
      <c r="Q95" s="248" t="s">
        <v>990</v>
      </c>
      <c r="R95" s="248" t="s">
        <v>1266</v>
      </c>
      <c r="S95" s="244" t="s">
        <v>1267</v>
      </c>
      <c r="T95" s="244"/>
      <c r="U95" s="244" t="s">
        <v>1268</v>
      </c>
      <c r="V95" s="244" t="s">
        <v>1269</v>
      </c>
      <c r="W95" s="244" t="s">
        <v>1270</v>
      </c>
      <c r="X95" s="274"/>
      <c r="Y95" s="275"/>
      <c r="Z95" s="276"/>
      <c r="AA95" s="275"/>
      <c r="AB95" s="277">
        <f>IF(OR(J95="Fail",ISBLANK(J95)),INDEX('Issue Code Table'!C:C,MATCH(N:N,'Issue Code Table'!A:A,0)),IF(M95="Critical",6,IF(M95="Significant",5,IF(M95="Moderate",3,2))))</f>
        <v>5</v>
      </c>
    </row>
    <row r="96" spans="1:28" ht="125" x14ac:dyDescent="0.35">
      <c r="A96" s="251" t="s">
        <v>1271</v>
      </c>
      <c r="B96" s="251" t="s">
        <v>191</v>
      </c>
      <c r="C96" s="252" t="s">
        <v>192</v>
      </c>
      <c r="D96" s="251" t="s">
        <v>233</v>
      </c>
      <c r="E96" s="251" t="s">
        <v>1272</v>
      </c>
      <c r="F96" s="251" t="s">
        <v>1273</v>
      </c>
      <c r="G96" s="251" t="s">
        <v>1274</v>
      </c>
      <c r="H96" s="251" t="s">
        <v>1275</v>
      </c>
      <c r="I96" s="253"/>
      <c r="J96" s="254"/>
      <c r="K96" s="255" t="s">
        <v>1276</v>
      </c>
      <c r="L96" s="255"/>
      <c r="M96" s="255" t="s">
        <v>124</v>
      </c>
      <c r="N96" s="256" t="s">
        <v>239</v>
      </c>
      <c r="O96" s="257" t="s">
        <v>240</v>
      </c>
      <c r="P96" s="278"/>
      <c r="Q96" s="255" t="s">
        <v>990</v>
      </c>
      <c r="R96" s="255" t="s">
        <v>1277</v>
      </c>
      <c r="S96" s="251" t="s">
        <v>1278</v>
      </c>
      <c r="T96" s="251"/>
      <c r="U96" s="251" t="s">
        <v>1279</v>
      </c>
      <c r="V96" s="251" t="s">
        <v>1280</v>
      </c>
      <c r="W96" s="251" t="s">
        <v>1281</v>
      </c>
      <c r="X96" s="279"/>
      <c r="Y96" s="280"/>
      <c r="Z96" s="281"/>
      <c r="AA96" s="280"/>
      <c r="AB96" s="282">
        <f>IF(OR(J96="Fail",ISBLANK(J96)),INDEX('Issue Code Table'!C:C,MATCH(N:N,'Issue Code Table'!A:A,0)),IF(M96="Critical",6,IF(M96="Significant",5,IF(M96="Moderate",3,2))))</f>
        <v>5</v>
      </c>
    </row>
    <row r="97" spans="1:28" ht="150" x14ac:dyDescent="0.35">
      <c r="A97" s="244" t="s">
        <v>1282</v>
      </c>
      <c r="B97" s="244" t="s">
        <v>191</v>
      </c>
      <c r="C97" s="245" t="s">
        <v>192</v>
      </c>
      <c r="D97" s="244" t="s">
        <v>233</v>
      </c>
      <c r="E97" s="244" t="s">
        <v>1283</v>
      </c>
      <c r="F97" s="244" t="s">
        <v>1284</v>
      </c>
      <c r="G97" s="244" t="s">
        <v>1285</v>
      </c>
      <c r="H97" s="244" t="s">
        <v>1286</v>
      </c>
      <c r="I97" s="246"/>
      <c r="J97" s="247"/>
      <c r="K97" s="248" t="s">
        <v>1287</v>
      </c>
      <c r="L97" s="248"/>
      <c r="M97" s="248" t="s">
        <v>124</v>
      </c>
      <c r="N97" s="249" t="s">
        <v>239</v>
      </c>
      <c r="O97" s="250" t="s">
        <v>240</v>
      </c>
      <c r="P97" s="273"/>
      <c r="Q97" s="248" t="s">
        <v>990</v>
      </c>
      <c r="R97" s="248" t="s">
        <v>1288</v>
      </c>
      <c r="S97" s="244" t="s">
        <v>1289</v>
      </c>
      <c r="T97" s="244" t="s">
        <v>3698</v>
      </c>
      <c r="U97" s="244" t="s">
        <v>1290</v>
      </c>
      <c r="V97" s="244" t="s">
        <v>1291</v>
      </c>
      <c r="W97" s="244" t="s">
        <v>1292</v>
      </c>
      <c r="X97" s="274"/>
      <c r="Y97" s="275"/>
      <c r="Z97" s="276"/>
      <c r="AA97" s="275"/>
      <c r="AB97" s="277">
        <f>IF(OR(J97="Fail",ISBLANK(J97)),INDEX('Issue Code Table'!C:C,MATCH(N:N,'Issue Code Table'!A:A,0)),IF(M97="Critical",6,IF(M97="Significant",5,IF(M97="Moderate",3,2))))</f>
        <v>5</v>
      </c>
    </row>
    <row r="98" spans="1:28" ht="125" x14ac:dyDescent="0.35">
      <c r="A98" s="251" t="s">
        <v>1293</v>
      </c>
      <c r="B98" s="251" t="s">
        <v>191</v>
      </c>
      <c r="C98" s="252" t="s">
        <v>192</v>
      </c>
      <c r="D98" s="251" t="s">
        <v>233</v>
      </c>
      <c r="E98" s="251" t="s">
        <v>1294</v>
      </c>
      <c r="F98" s="251" t="s">
        <v>1295</v>
      </c>
      <c r="G98" s="251" t="s">
        <v>1296</v>
      </c>
      <c r="H98" s="251" t="s">
        <v>1297</v>
      </c>
      <c r="I98" s="253"/>
      <c r="J98" s="254"/>
      <c r="K98" s="255" t="s">
        <v>1298</v>
      </c>
      <c r="L98" s="255"/>
      <c r="M98" s="255" t="s">
        <v>124</v>
      </c>
      <c r="N98" s="256" t="s">
        <v>239</v>
      </c>
      <c r="O98" s="257" t="s">
        <v>240</v>
      </c>
      <c r="P98" s="278"/>
      <c r="Q98" s="255" t="s">
        <v>990</v>
      </c>
      <c r="R98" s="255" t="s">
        <v>1299</v>
      </c>
      <c r="S98" s="251" t="s">
        <v>1300</v>
      </c>
      <c r="T98" s="251"/>
      <c r="U98" s="251" t="s">
        <v>1301</v>
      </c>
      <c r="V98" s="251" t="s">
        <v>1302</v>
      </c>
      <c r="W98" s="251" t="s">
        <v>1303</v>
      </c>
      <c r="X98" s="279"/>
      <c r="Y98" s="280"/>
      <c r="Z98" s="281"/>
      <c r="AA98" s="280"/>
      <c r="AB98" s="282">
        <f>IF(OR(J98="Fail",ISBLANK(J98)),INDEX('Issue Code Table'!C:C,MATCH(N:N,'Issue Code Table'!A:A,0)),IF(M98="Critical",6,IF(M98="Significant",5,IF(M98="Moderate",3,2))))</f>
        <v>5</v>
      </c>
    </row>
    <row r="99" spans="1:28" ht="137.5" x14ac:dyDescent="0.35">
      <c r="A99" s="244" t="s">
        <v>1304</v>
      </c>
      <c r="B99" s="244" t="s">
        <v>191</v>
      </c>
      <c r="C99" s="245" t="s">
        <v>192</v>
      </c>
      <c r="D99" s="244" t="s">
        <v>233</v>
      </c>
      <c r="E99" s="244" t="s">
        <v>1305</v>
      </c>
      <c r="F99" s="244" t="s">
        <v>1306</v>
      </c>
      <c r="G99" s="244" t="s">
        <v>1307</v>
      </c>
      <c r="H99" s="244" t="s">
        <v>1308</v>
      </c>
      <c r="I99" s="246"/>
      <c r="J99" s="247"/>
      <c r="K99" s="248" t="s">
        <v>1309</v>
      </c>
      <c r="L99" s="248"/>
      <c r="M99" s="248" t="s">
        <v>124</v>
      </c>
      <c r="N99" s="249" t="s">
        <v>239</v>
      </c>
      <c r="O99" s="250" t="s">
        <v>240</v>
      </c>
      <c r="P99" s="273"/>
      <c r="Q99" s="248" t="s">
        <v>990</v>
      </c>
      <c r="R99" s="248" t="s">
        <v>1310</v>
      </c>
      <c r="S99" s="244" t="s">
        <v>1311</v>
      </c>
      <c r="T99" s="244"/>
      <c r="U99" s="244" t="s">
        <v>1312</v>
      </c>
      <c r="V99" s="244" t="s">
        <v>1313</v>
      </c>
      <c r="W99" s="244" t="s">
        <v>1314</v>
      </c>
      <c r="X99" s="274"/>
      <c r="Y99" s="275"/>
      <c r="Z99" s="276"/>
      <c r="AA99" s="275"/>
      <c r="AB99" s="277">
        <f>IF(OR(J99="Fail",ISBLANK(J99)),INDEX('Issue Code Table'!C:C,MATCH(N:N,'Issue Code Table'!A:A,0)),IF(M99="Critical",6,IF(M99="Significant",5,IF(M99="Moderate",3,2))))</f>
        <v>5</v>
      </c>
    </row>
    <row r="100" spans="1:28" ht="125" x14ac:dyDescent="0.35">
      <c r="A100" s="251" t="s">
        <v>1315</v>
      </c>
      <c r="B100" s="251" t="s">
        <v>191</v>
      </c>
      <c r="C100" s="252" t="s">
        <v>192</v>
      </c>
      <c r="D100" s="251" t="s">
        <v>233</v>
      </c>
      <c r="E100" s="251" t="s">
        <v>1316</v>
      </c>
      <c r="F100" s="251" t="s">
        <v>1317</v>
      </c>
      <c r="G100" s="251" t="s">
        <v>1318</v>
      </c>
      <c r="H100" s="251" t="s">
        <v>1319</v>
      </c>
      <c r="I100" s="253"/>
      <c r="J100" s="254"/>
      <c r="K100" s="255" t="s">
        <v>1320</v>
      </c>
      <c r="L100" s="255"/>
      <c r="M100" s="255" t="s">
        <v>124</v>
      </c>
      <c r="N100" s="256" t="s">
        <v>239</v>
      </c>
      <c r="O100" s="257" t="s">
        <v>240</v>
      </c>
      <c r="P100" s="278"/>
      <c r="Q100" s="255" t="s">
        <v>990</v>
      </c>
      <c r="R100" s="255" t="s">
        <v>1321</v>
      </c>
      <c r="S100" s="251" t="s">
        <v>1322</v>
      </c>
      <c r="T100" s="251"/>
      <c r="U100" s="251" t="s">
        <v>1323</v>
      </c>
      <c r="V100" s="251" t="s">
        <v>1324</v>
      </c>
      <c r="W100" s="251" t="s">
        <v>1325</v>
      </c>
      <c r="X100" s="279"/>
      <c r="Y100" s="280"/>
      <c r="Z100" s="281"/>
      <c r="AA100" s="280"/>
      <c r="AB100" s="282">
        <f>IF(OR(J100="Fail",ISBLANK(J100)),INDEX('Issue Code Table'!C:C,MATCH(N:N,'Issue Code Table'!A:A,0)),IF(M100="Critical",6,IF(M100="Significant",5,IF(M100="Moderate",3,2))))</f>
        <v>5</v>
      </c>
    </row>
    <row r="101" spans="1:28" ht="200" x14ac:dyDescent="0.35">
      <c r="A101" s="244" t="s">
        <v>1326</v>
      </c>
      <c r="B101" s="244" t="s">
        <v>191</v>
      </c>
      <c r="C101" s="245" t="s">
        <v>192</v>
      </c>
      <c r="D101" s="244" t="s">
        <v>233</v>
      </c>
      <c r="E101" s="244" t="s">
        <v>1327</v>
      </c>
      <c r="F101" s="244" t="s">
        <v>1328</v>
      </c>
      <c r="G101" s="244" t="s">
        <v>1329</v>
      </c>
      <c r="H101" s="244" t="s">
        <v>1330</v>
      </c>
      <c r="I101" s="246"/>
      <c r="J101" s="247"/>
      <c r="K101" s="248" t="s">
        <v>1331</v>
      </c>
      <c r="L101" s="248"/>
      <c r="M101" s="248" t="s">
        <v>124</v>
      </c>
      <c r="N101" s="249" t="s">
        <v>239</v>
      </c>
      <c r="O101" s="250" t="s">
        <v>240</v>
      </c>
      <c r="P101" s="273"/>
      <c r="Q101" s="248" t="s">
        <v>1332</v>
      </c>
      <c r="R101" s="248" t="s">
        <v>1333</v>
      </c>
      <c r="S101" s="244" t="s">
        <v>1334</v>
      </c>
      <c r="T101" s="244" t="s">
        <v>3699</v>
      </c>
      <c r="U101" s="244" t="s">
        <v>1335</v>
      </c>
      <c r="V101" s="244" t="s">
        <v>1336</v>
      </c>
      <c r="W101" s="244" t="s">
        <v>1337</v>
      </c>
      <c r="X101" s="274"/>
      <c r="Y101" s="275"/>
      <c r="Z101" s="276"/>
      <c r="AA101" s="275"/>
      <c r="AB101" s="277">
        <f>IF(OR(J101="Fail",ISBLANK(J101)),INDEX('Issue Code Table'!C:C,MATCH(N:N,'Issue Code Table'!A:A,0)),IF(M101="Critical",6,IF(M101="Significant",5,IF(M101="Moderate",3,2))))</f>
        <v>5</v>
      </c>
    </row>
    <row r="102" spans="1:28" ht="237.5" x14ac:dyDescent="0.35">
      <c r="A102" s="251" t="s">
        <v>1338</v>
      </c>
      <c r="B102" s="251" t="s">
        <v>191</v>
      </c>
      <c r="C102" s="252" t="s">
        <v>192</v>
      </c>
      <c r="D102" s="251" t="s">
        <v>233</v>
      </c>
      <c r="E102" s="251" t="s">
        <v>1339</v>
      </c>
      <c r="F102" s="251" t="s">
        <v>1340</v>
      </c>
      <c r="G102" s="251" t="s">
        <v>1341</v>
      </c>
      <c r="H102" s="251" t="s">
        <v>1342</v>
      </c>
      <c r="I102" s="253"/>
      <c r="J102" s="254"/>
      <c r="K102" s="255" t="s">
        <v>1343</v>
      </c>
      <c r="L102" s="255"/>
      <c r="M102" s="255" t="s">
        <v>124</v>
      </c>
      <c r="N102" s="256" t="s">
        <v>239</v>
      </c>
      <c r="O102" s="257" t="s">
        <v>240</v>
      </c>
      <c r="P102" s="278"/>
      <c r="Q102" s="255" t="s">
        <v>1332</v>
      </c>
      <c r="R102" s="255" t="s">
        <v>1344</v>
      </c>
      <c r="S102" s="251" t="s">
        <v>1345</v>
      </c>
      <c r="T102" s="251"/>
      <c r="U102" s="251" t="s">
        <v>1346</v>
      </c>
      <c r="V102" s="251" t="s">
        <v>1347</v>
      </c>
      <c r="W102" s="251" t="s">
        <v>1348</v>
      </c>
      <c r="X102" s="279"/>
      <c r="Y102" s="280"/>
      <c r="Z102" s="281"/>
      <c r="AA102" s="280"/>
      <c r="AB102" s="282">
        <f>IF(OR(J102="Fail",ISBLANK(J102)),INDEX('Issue Code Table'!C:C,MATCH(N:N,'Issue Code Table'!A:A,0)),IF(M102="Critical",6,IF(M102="Significant",5,IF(M102="Moderate",3,2))))</f>
        <v>5</v>
      </c>
    </row>
    <row r="103" spans="1:28" ht="262.5" x14ac:dyDescent="0.35">
      <c r="A103" s="244" t="s">
        <v>1349</v>
      </c>
      <c r="B103" s="244" t="s">
        <v>263</v>
      </c>
      <c r="C103" s="245" t="s">
        <v>264</v>
      </c>
      <c r="D103" s="244" t="s">
        <v>233</v>
      </c>
      <c r="E103" s="244" t="s">
        <v>1350</v>
      </c>
      <c r="F103" s="244" t="s">
        <v>1351</v>
      </c>
      <c r="G103" s="244" t="s">
        <v>1352</v>
      </c>
      <c r="H103" s="244" t="s">
        <v>1353</v>
      </c>
      <c r="I103" s="246"/>
      <c r="J103" s="247"/>
      <c r="K103" s="248" t="s">
        <v>1353</v>
      </c>
      <c r="L103" s="248"/>
      <c r="M103" s="248" t="s">
        <v>124</v>
      </c>
      <c r="N103" s="249" t="s">
        <v>239</v>
      </c>
      <c r="O103" s="250" t="s">
        <v>240</v>
      </c>
      <c r="P103" s="273"/>
      <c r="Q103" s="248" t="s">
        <v>1332</v>
      </c>
      <c r="R103" s="248" t="s">
        <v>1354</v>
      </c>
      <c r="S103" s="244" t="s">
        <v>1355</v>
      </c>
      <c r="T103" s="244"/>
      <c r="U103" s="244" t="s">
        <v>1356</v>
      </c>
      <c r="V103" s="244" t="s">
        <v>1357</v>
      </c>
      <c r="W103" s="244" t="s">
        <v>1358</v>
      </c>
      <c r="X103" s="274"/>
      <c r="Y103" s="275"/>
      <c r="Z103" s="276"/>
      <c r="AA103" s="275"/>
      <c r="AB103" s="277">
        <f>IF(OR(J103="Fail",ISBLANK(J103)),INDEX('Issue Code Table'!C:C,MATCH(N:N,'Issue Code Table'!A:A,0)),IF(M103="Critical",6,IF(M103="Significant",5,IF(M103="Moderate",3,2))))</f>
        <v>5</v>
      </c>
    </row>
    <row r="104" spans="1:28" ht="362.5" x14ac:dyDescent="0.35">
      <c r="A104" s="251" t="s">
        <v>1359</v>
      </c>
      <c r="B104" s="251" t="s">
        <v>263</v>
      </c>
      <c r="C104" s="252" t="s">
        <v>264</v>
      </c>
      <c r="D104" s="251" t="s">
        <v>233</v>
      </c>
      <c r="E104" s="251" t="s">
        <v>1360</v>
      </c>
      <c r="F104" s="251" t="s">
        <v>1361</v>
      </c>
      <c r="G104" s="251" t="s">
        <v>1362</v>
      </c>
      <c r="H104" s="251" t="s">
        <v>1363</v>
      </c>
      <c r="I104" s="253"/>
      <c r="J104" s="254"/>
      <c r="K104" s="255" t="s">
        <v>1363</v>
      </c>
      <c r="L104" s="255"/>
      <c r="M104" s="255" t="s">
        <v>124</v>
      </c>
      <c r="N104" s="256" t="s">
        <v>239</v>
      </c>
      <c r="O104" s="257" t="s">
        <v>240</v>
      </c>
      <c r="P104" s="278"/>
      <c r="Q104" s="255" t="s">
        <v>1332</v>
      </c>
      <c r="R104" s="255" t="s">
        <v>1364</v>
      </c>
      <c r="S104" s="251" t="s">
        <v>1365</v>
      </c>
      <c r="T104" s="251"/>
      <c r="U104" s="251" t="s">
        <v>1366</v>
      </c>
      <c r="V104" s="251" t="s">
        <v>1367</v>
      </c>
      <c r="W104" s="251" t="s">
        <v>1368</v>
      </c>
      <c r="X104" s="279"/>
      <c r="Y104" s="280"/>
      <c r="Z104" s="281"/>
      <c r="AA104" s="280"/>
      <c r="AB104" s="282">
        <f>IF(OR(J104="Fail",ISBLANK(J104)),INDEX('Issue Code Table'!C:C,MATCH(N:N,'Issue Code Table'!A:A,0)),IF(M104="Critical",6,IF(M104="Significant",5,IF(M104="Moderate",3,2))))</f>
        <v>5</v>
      </c>
    </row>
    <row r="105" spans="1:28" ht="409.5" x14ac:dyDescent="0.35">
      <c r="A105" s="244" t="s">
        <v>1369</v>
      </c>
      <c r="B105" s="244" t="s">
        <v>263</v>
      </c>
      <c r="C105" s="245" t="s">
        <v>264</v>
      </c>
      <c r="D105" s="244" t="s">
        <v>233</v>
      </c>
      <c r="E105" s="244" t="s">
        <v>1370</v>
      </c>
      <c r="F105" s="244" t="s">
        <v>1371</v>
      </c>
      <c r="G105" s="244" t="s">
        <v>1372</v>
      </c>
      <c r="H105" s="244" t="s">
        <v>1373</v>
      </c>
      <c r="I105" s="246"/>
      <c r="J105" s="247"/>
      <c r="K105" s="248" t="s">
        <v>3731</v>
      </c>
      <c r="L105" s="248"/>
      <c r="M105" s="248" t="s">
        <v>124</v>
      </c>
      <c r="N105" s="249" t="s">
        <v>239</v>
      </c>
      <c r="O105" s="250" t="s">
        <v>240</v>
      </c>
      <c r="P105" s="273"/>
      <c r="Q105" s="248" t="s">
        <v>1332</v>
      </c>
      <c r="R105" s="248" t="s">
        <v>1374</v>
      </c>
      <c r="S105" s="244" t="s">
        <v>1375</v>
      </c>
      <c r="T105" s="244"/>
      <c r="U105" s="244" t="s">
        <v>1376</v>
      </c>
      <c r="V105" s="244" t="s">
        <v>1377</v>
      </c>
      <c r="W105" s="244" t="s">
        <v>1378</v>
      </c>
      <c r="X105" s="274"/>
      <c r="Y105" s="275"/>
      <c r="Z105" s="276"/>
      <c r="AA105" s="275"/>
      <c r="AB105" s="277">
        <f>IF(OR(J105="Fail",ISBLANK(J105)),INDEX('Issue Code Table'!C:C,MATCH(N:N,'Issue Code Table'!A:A,0)),IF(M105="Critical",6,IF(M105="Significant",5,IF(M105="Moderate",3,2))))</f>
        <v>5</v>
      </c>
    </row>
    <row r="106" spans="1:28" ht="312.5" x14ac:dyDescent="0.35">
      <c r="A106" s="251" t="s">
        <v>1379</v>
      </c>
      <c r="B106" s="251" t="s">
        <v>263</v>
      </c>
      <c r="C106" s="252" t="s">
        <v>264</v>
      </c>
      <c r="D106" s="251" t="s">
        <v>183</v>
      </c>
      <c r="E106" s="251" t="s">
        <v>1380</v>
      </c>
      <c r="F106" s="251" t="s">
        <v>1381</v>
      </c>
      <c r="G106" s="251" t="s">
        <v>1382</v>
      </c>
      <c r="H106" s="251" t="s">
        <v>1383</v>
      </c>
      <c r="I106" s="253"/>
      <c r="J106" s="254"/>
      <c r="K106" s="255" t="s">
        <v>3730</v>
      </c>
      <c r="L106" s="255"/>
      <c r="M106" s="255" t="s">
        <v>124</v>
      </c>
      <c r="N106" s="256" t="s">
        <v>239</v>
      </c>
      <c r="O106" s="257" t="s">
        <v>240</v>
      </c>
      <c r="P106" s="278"/>
      <c r="Q106" s="255" t="s">
        <v>1384</v>
      </c>
      <c r="R106" s="255" t="s">
        <v>1385</v>
      </c>
      <c r="S106" s="251">
        <v>0</v>
      </c>
      <c r="T106" s="251"/>
      <c r="U106" s="251" t="s">
        <v>1386</v>
      </c>
      <c r="V106" s="251" t="s">
        <v>1387</v>
      </c>
      <c r="W106" s="251" t="s">
        <v>1388</v>
      </c>
      <c r="X106" s="279"/>
      <c r="Y106" s="280"/>
      <c r="Z106" s="281"/>
      <c r="AA106" s="280"/>
      <c r="AB106" s="282">
        <f>IF(OR(J106="Fail",ISBLANK(J106)),INDEX('Issue Code Table'!C:C,MATCH(N:N,'Issue Code Table'!A:A,0)),IF(M106="Critical",6,IF(M106="Significant",5,IF(M106="Moderate",3,2))))</f>
        <v>5</v>
      </c>
    </row>
    <row r="107" spans="1:28" ht="137.5" x14ac:dyDescent="0.35">
      <c r="A107" s="244" t="s">
        <v>1389</v>
      </c>
      <c r="B107" s="244" t="s">
        <v>560</v>
      </c>
      <c r="C107" s="245" t="s">
        <v>561</v>
      </c>
      <c r="D107" s="244" t="s">
        <v>233</v>
      </c>
      <c r="E107" s="244" t="s">
        <v>1390</v>
      </c>
      <c r="F107" s="244" t="s">
        <v>1391</v>
      </c>
      <c r="G107" s="244" t="s">
        <v>1392</v>
      </c>
      <c r="H107" s="244" t="s">
        <v>1393</v>
      </c>
      <c r="I107" s="246"/>
      <c r="J107" s="247"/>
      <c r="K107" s="248" t="s">
        <v>1394</v>
      </c>
      <c r="L107" s="248"/>
      <c r="M107" s="248" t="s">
        <v>209</v>
      </c>
      <c r="N107" s="249" t="s">
        <v>551</v>
      </c>
      <c r="O107" s="250" t="s">
        <v>552</v>
      </c>
      <c r="P107" s="273"/>
      <c r="Q107" s="248" t="s">
        <v>1395</v>
      </c>
      <c r="R107" s="248" t="s">
        <v>1396</v>
      </c>
      <c r="S107" s="244" t="s">
        <v>1397</v>
      </c>
      <c r="T107" s="244"/>
      <c r="U107" s="244" t="s">
        <v>1398</v>
      </c>
      <c r="V107" s="244" t="s">
        <v>1399</v>
      </c>
      <c r="W107" s="244" t="s">
        <v>1400</v>
      </c>
      <c r="X107" s="274"/>
      <c r="Y107" s="275"/>
      <c r="Z107" s="276"/>
      <c r="AA107" s="275"/>
      <c r="AB107" s="277">
        <f>IF(OR(J107="Fail",ISBLANK(J107)),INDEX('Issue Code Table'!C:C,MATCH(N:N,'Issue Code Table'!A:A,0)),IF(M107="Critical",6,IF(M107="Significant",5,IF(M107="Moderate",3,2))))</f>
        <v>1</v>
      </c>
    </row>
    <row r="108" spans="1:28" ht="137.5" x14ac:dyDescent="0.35">
      <c r="A108" s="251" t="s">
        <v>1401</v>
      </c>
      <c r="B108" s="251" t="s">
        <v>191</v>
      </c>
      <c r="C108" s="252" t="s">
        <v>192</v>
      </c>
      <c r="D108" s="251" t="s">
        <v>233</v>
      </c>
      <c r="E108" s="251" t="s">
        <v>1402</v>
      </c>
      <c r="F108" s="251" t="s">
        <v>1403</v>
      </c>
      <c r="G108" s="251" t="s">
        <v>1404</v>
      </c>
      <c r="H108" s="251" t="s">
        <v>1405</v>
      </c>
      <c r="I108" s="253"/>
      <c r="J108" s="254"/>
      <c r="K108" s="255" t="s">
        <v>1406</v>
      </c>
      <c r="L108" s="255"/>
      <c r="M108" s="255" t="s">
        <v>124</v>
      </c>
      <c r="N108" s="256" t="s">
        <v>239</v>
      </c>
      <c r="O108" s="257" t="s">
        <v>240</v>
      </c>
      <c r="P108" s="278"/>
      <c r="Q108" s="255" t="s">
        <v>1395</v>
      </c>
      <c r="R108" s="255" t="s">
        <v>1407</v>
      </c>
      <c r="S108" s="251" t="s">
        <v>1408</v>
      </c>
      <c r="T108" s="251"/>
      <c r="U108" s="251" t="s">
        <v>1409</v>
      </c>
      <c r="V108" s="251" t="s">
        <v>1410</v>
      </c>
      <c r="W108" s="251" t="s">
        <v>1411</v>
      </c>
      <c r="X108" s="279"/>
      <c r="Y108" s="280"/>
      <c r="Z108" s="281"/>
      <c r="AA108" s="280"/>
      <c r="AB108" s="282">
        <f>IF(OR(J108="Fail",ISBLANK(J108)),INDEX('Issue Code Table'!C:C,MATCH(N:N,'Issue Code Table'!A:A,0)),IF(M108="Critical",6,IF(M108="Significant",5,IF(M108="Moderate",3,2))))</f>
        <v>5</v>
      </c>
    </row>
    <row r="109" spans="1:28" ht="137.5" x14ac:dyDescent="0.35">
      <c r="A109" s="244" t="s">
        <v>1412</v>
      </c>
      <c r="B109" s="244" t="s">
        <v>191</v>
      </c>
      <c r="C109" s="245" t="s">
        <v>192</v>
      </c>
      <c r="D109" s="244" t="s">
        <v>233</v>
      </c>
      <c r="E109" s="244" t="s">
        <v>1413</v>
      </c>
      <c r="F109" s="244" t="s">
        <v>1414</v>
      </c>
      <c r="G109" s="244" t="s">
        <v>1415</v>
      </c>
      <c r="H109" s="244" t="s">
        <v>1416</v>
      </c>
      <c r="I109" s="246"/>
      <c r="J109" s="247"/>
      <c r="K109" s="248" t="s">
        <v>1417</v>
      </c>
      <c r="L109" s="248"/>
      <c r="M109" s="248" t="s">
        <v>124</v>
      </c>
      <c r="N109" s="249" t="s">
        <v>239</v>
      </c>
      <c r="O109" s="250" t="s">
        <v>240</v>
      </c>
      <c r="P109" s="273"/>
      <c r="Q109" s="248" t="s">
        <v>1395</v>
      </c>
      <c r="R109" s="248" t="s">
        <v>1418</v>
      </c>
      <c r="S109" s="244" t="s">
        <v>1419</v>
      </c>
      <c r="T109" s="244"/>
      <c r="U109" s="244" t="s">
        <v>1420</v>
      </c>
      <c r="V109" s="244" t="s">
        <v>1421</v>
      </c>
      <c r="W109" s="244" t="s">
        <v>1422</v>
      </c>
      <c r="X109" s="274"/>
      <c r="Y109" s="275"/>
      <c r="Z109" s="276"/>
      <c r="AA109" s="275"/>
      <c r="AB109" s="277">
        <f>IF(OR(J109="Fail",ISBLANK(J109)),INDEX('Issue Code Table'!C:C,MATCH(N:N,'Issue Code Table'!A:A,0)),IF(M109="Critical",6,IF(M109="Significant",5,IF(M109="Moderate",3,2))))</f>
        <v>5</v>
      </c>
    </row>
    <row r="110" spans="1:28" ht="137.5" x14ac:dyDescent="0.35">
      <c r="A110" s="251" t="s">
        <v>1423</v>
      </c>
      <c r="B110" s="251" t="s">
        <v>191</v>
      </c>
      <c r="C110" s="252" t="s">
        <v>192</v>
      </c>
      <c r="D110" s="251" t="s">
        <v>233</v>
      </c>
      <c r="E110" s="251" t="s">
        <v>1424</v>
      </c>
      <c r="F110" s="251" t="s">
        <v>1425</v>
      </c>
      <c r="G110" s="251" t="s">
        <v>1426</v>
      </c>
      <c r="H110" s="251" t="s">
        <v>1427</v>
      </c>
      <c r="I110" s="253"/>
      <c r="J110" s="254"/>
      <c r="K110" s="255" t="s">
        <v>1428</v>
      </c>
      <c r="L110" s="255"/>
      <c r="M110" s="255" t="s">
        <v>124</v>
      </c>
      <c r="N110" s="256" t="s">
        <v>239</v>
      </c>
      <c r="O110" s="257" t="s">
        <v>240</v>
      </c>
      <c r="P110" s="278"/>
      <c r="Q110" s="255" t="s">
        <v>1395</v>
      </c>
      <c r="R110" s="255" t="s">
        <v>1429</v>
      </c>
      <c r="S110" s="251" t="s">
        <v>1430</v>
      </c>
      <c r="T110" s="251"/>
      <c r="U110" s="251" t="s">
        <v>1431</v>
      </c>
      <c r="V110" s="251" t="s">
        <v>1432</v>
      </c>
      <c r="W110" s="251" t="s">
        <v>1433</v>
      </c>
      <c r="X110" s="279"/>
      <c r="Y110" s="280"/>
      <c r="Z110" s="281"/>
      <c r="AA110" s="280"/>
      <c r="AB110" s="282">
        <f>IF(OR(J110="Fail",ISBLANK(J110)),INDEX('Issue Code Table'!C:C,MATCH(N:N,'Issue Code Table'!A:A,0)),IF(M110="Critical",6,IF(M110="Significant",5,IF(M110="Moderate",3,2))))</f>
        <v>5</v>
      </c>
    </row>
    <row r="111" spans="1:28" ht="137.5" x14ac:dyDescent="0.35">
      <c r="A111" s="244" t="s">
        <v>1434</v>
      </c>
      <c r="B111" s="244" t="s">
        <v>191</v>
      </c>
      <c r="C111" s="245" t="s">
        <v>192</v>
      </c>
      <c r="D111" s="244" t="s">
        <v>233</v>
      </c>
      <c r="E111" s="244" t="s">
        <v>1435</v>
      </c>
      <c r="F111" s="244" t="s">
        <v>1436</v>
      </c>
      <c r="G111" s="244" t="s">
        <v>1437</v>
      </c>
      <c r="H111" s="244" t="s">
        <v>1438</v>
      </c>
      <c r="I111" s="246"/>
      <c r="J111" s="247"/>
      <c r="K111" s="248" t="s">
        <v>1439</v>
      </c>
      <c r="L111" s="248"/>
      <c r="M111" s="248" t="s">
        <v>124</v>
      </c>
      <c r="N111" s="249" t="s">
        <v>239</v>
      </c>
      <c r="O111" s="250" t="s">
        <v>240</v>
      </c>
      <c r="P111" s="273"/>
      <c r="Q111" s="248" t="s">
        <v>1395</v>
      </c>
      <c r="R111" s="248" t="s">
        <v>1440</v>
      </c>
      <c r="S111" s="244" t="s">
        <v>1441</v>
      </c>
      <c r="T111" s="244"/>
      <c r="U111" s="244" t="s">
        <v>1442</v>
      </c>
      <c r="V111" s="244" t="s">
        <v>1443</v>
      </c>
      <c r="W111" s="244" t="s">
        <v>1444</v>
      </c>
      <c r="X111" s="274"/>
      <c r="Y111" s="275"/>
      <c r="Z111" s="276"/>
      <c r="AA111" s="275"/>
      <c r="AB111" s="277">
        <f>IF(OR(J111="Fail",ISBLANK(J111)),INDEX('Issue Code Table'!C:C,MATCH(N:N,'Issue Code Table'!A:A,0)),IF(M111="Critical",6,IF(M111="Significant",5,IF(M111="Moderate",3,2))))</f>
        <v>5</v>
      </c>
    </row>
    <row r="112" spans="1:28" ht="137.5" x14ac:dyDescent="0.35">
      <c r="A112" s="251" t="s">
        <v>1445</v>
      </c>
      <c r="B112" s="251" t="s">
        <v>191</v>
      </c>
      <c r="C112" s="252" t="s">
        <v>192</v>
      </c>
      <c r="D112" s="251" t="s">
        <v>233</v>
      </c>
      <c r="E112" s="251" t="s">
        <v>1446</v>
      </c>
      <c r="F112" s="251" t="s">
        <v>1447</v>
      </c>
      <c r="G112" s="251" t="s">
        <v>1448</v>
      </c>
      <c r="H112" s="251" t="s">
        <v>1449</v>
      </c>
      <c r="I112" s="253"/>
      <c r="J112" s="254"/>
      <c r="K112" s="255" t="s">
        <v>1450</v>
      </c>
      <c r="L112" s="255"/>
      <c r="M112" s="255" t="s">
        <v>124</v>
      </c>
      <c r="N112" s="256" t="s">
        <v>239</v>
      </c>
      <c r="O112" s="257" t="s">
        <v>240</v>
      </c>
      <c r="P112" s="278"/>
      <c r="Q112" s="255" t="s">
        <v>1395</v>
      </c>
      <c r="R112" s="255" t="s">
        <v>1451</v>
      </c>
      <c r="S112" s="251" t="s">
        <v>1452</v>
      </c>
      <c r="T112" s="251"/>
      <c r="U112" s="251" t="s">
        <v>1453</v>
      </c>
      <c r="V112" s="251" t="s">
        <v>1454</v>
      </c>
      <c r="W112" s="251" t="s">
        <v>1455</v>
      </c>
      <c r="X112" s="279"/>
      <c r="Y112" s="280"/>
      <c r="Z112" s="281"/>
      <c r="AA112" s="280"/>
      <c r="AB112" s="282">
        <f>IF(OR(J112="Fail",ISBLANK(J112)),INDEX('Issue Code Table'!C:C,MATCH(N:N,'Issue Code Table'!A:A,0)),IF(M112="Critical",6,IF(M112="Significant",5,IF(M112="Moderate",3,2))))</f>
        <v>5</v>
      </c>
    </row>
    <row r="113" spans="1:28" ht="137.5" x14ac:dyDescent="0.35">
      <c r="A113" s="244" t="s">
        <v>1456</v>
      </c>
      <c r="B113" s="244" t="s">
        <v>191</v>
      </c>
      <c r="C113" s="245" t="s">
        <v>192</v>
      </c>
      <c r="D113" s="244" t="s">
        <v>233</v>
      </c>
      <c r="E113" s="244" t="s">
        <v>1457</v>
      </c>
      <c r="F113" s="244" t="s">
        <v>1458</v>
      </c>
      <c r="G113" s="244" t="s">
        <v>1459</v>
      </c>
      <c r="H113" s="244" t="s">
        <v>1460</v>
      </c>
      <c r="I113" s="246"/>
      <c r="J113" s="247"/>
      <c r="K113" s="248" t="s">
        <v>1461</v>
      </c>
      <c r="L113" s="248"/>
      <c r="M113" s="248" t="s">
        <v>124</v>
      </c>
      <c r="N113" s="249" t="s">
        <v>239</v>
      </c>
      <c r="O113" s="250" t="s">
        <v>240</v>
      </c>
      <c r="P113" s="273"/>
      <c r="Q113" s="248" t="s">
        <v>1395</v>
      </c>
      <c r="R113" s="248" t="s">
        <v>1462</v>
      </c>
      <c r="S113" s="244" t="s">
        <v>1463</v>
      </c>
      <c r="T113" s="244"/>
      <c r="U113" s="244" t="s">
        <v>1464</v>
      </c>
      <c r="V113" s="244" t="s">
        <v>1465</v>
      </c>
      <c r="W113" s="244" t="s">
        <v>1466</v>
      </c>
      <c r="X113" s="274"/>
      <c r="Y113" s="275"/>
      <c r="Z113" s="276"/>
      <c r="AA113" s="275"/>
      <c r="AB113" s="277">
        <f>IF(OR(J113="Fail",ISBLANK(J113)),INDEX('Issue Code Table'!C:C,MATCH(N:N,'Issue Code Table'!A:A,0)),IF(M113="Critical",6,IF(M113="Significant",5,IF(M113="Moderate",3,2))))</f>
        <v>5</v>
      </c>
    </row>
    <row r="114" spans="1:28" ht="137.5" x14ac:dyDescent="0.35">
      <c r="A114" s="251" t="s">
        <v>1467</v>
      </c>
      <c r="B114" s="251" t="s">
        <v>191</v>
      </c>
      <c r="C114" s="252" t="s">
        <v>192</v>
      </c>
      <c r="D114" s="251" t="s">
        <v>233</v>
      </c>
      <c r="E114" s="251" t="s">
        <v>1468</v>
      </c>
      <c r="F114" s="251" t="s">
        <v>1469</v>
      </c>
      <c r="G114" s="251" t="s">
        <v>1470</v>
      </c>
      <c r="H114" s="251" t="s">
        <v>1471</v>
      </c>
      <c r="I114" s="253"/>
      <c r="J114" s="254"/>
      <c r="K114" s="255" t="s">
        <v>1472</v>
      </c>
      <c r="L114" s="255"/>
      <c r="M114" s="255" t="s">
        <v>124</v>
      </c>
      <c r="N114" s="256" t="s">
        <v>239</v>
      </c>
      <c r="O114" s="257" t="s">
        <v>240</v>
      </c>
      <c r="P114" s="278"/>
      <c r="Q114" s="255" t="s">
        <v>1395</v>
      </c>
      <c r="R114" s="255" t="s">
        <v>1473</v>
      </c>
      <c r="S114" s="251" t="s">
        <v>1474</v>
      </c>
      <c r="T114" s="251"/>
      <c r="U114" s="251" t="s">
        <v>1475</v>
      </c>
      <c r="V114" s="251" t="s">
        <v>1476</v>
      </c>
      <c r="W114" s="251" t="s">
        <v>1477</v>
      </c>
      <c r="X114" s="279"/>
      <c r="Y114" s="280"/>
      <c r="Z114" s="281"/>
      <c r="AA114" s="280"/>
      <c r="AB114" s="282">
        <f>IF(OR(J114="Fail",ISBLANK(J114)),INDEX('Issue Code Table'!C:C,MATCH(N:N,'Issue Code Table'!A:A,0)),IF(M114="Critical",6,IF(M114="Significant",5,IF(M114="Moderate",3,2))))</f>
        <v>5</v>
      </c>
    </row>
    <row r="115" spans="1:28" ht="137.5" x14ac:dyDescent="0.35">
      <c r="A115" s="244" t="s">
        <v>1478</v>
      </c>
      <c r="B115" s="244" t="s">
        <v>191</v>
      </c>
      <c r="C115" s="245" t="s">
        <v>192</v>
      </c>
      <c r="D115" s="244" t="s">
        <v>233</v>
      </c>
      <c r="E115" s="244" t="s">
        <v>1479</v>
      </c>
      <c r="F115" s="244" t="s">
        <v>1480</v>
      </c>
      <c r="G115" s="244" t="s">
        <v>1481</v>
      </c>
      <c r="H115" s="244" t="s">
        <v>1482</v>
      </c>
      <c r="I115" s="246"/>
      <c r="J115" s="247"/>
      <c r="K115" s="248" t="s">
        <v>1483</v>
      </c>
      <c r="L115" s="248"/>
      <c r="M115" s="248" t="s">
        <v>124</v>
      </c>
      <c r="N115" s="249" t="s">
        <v>239</v>
      </c>
      <c r="O115" s="250" t="s">
        <v>240</v>
      </c>
      <c r="P115" s="273"/>
      <c r="Q115" s="248" t="s">
        <v>1395</v>
      </c>
      <c r="R115" s="248" t="s">
        <v>1484</v>
      </c>
      <c r="S115" s="244" t="s">
        <v>1485</v>
      </c>
      <c r="T115" s="244"/>
      <c r="U115" s="244" t="s">
        <v>1486</v>
      </c>
      <c r="V115" s="244" t="s">
        <v>1487</v>
      </c>
      <c r="W115" s="244" t="s">
        <v>1488</v>
      </c>
      <c r="X115" s="274"/>
      <c r="Y115" s="275"/>
      <c r="Z115" s="276"/>
      <c r="AA115" s="275"/>
      <c r="AB115" s="277">
        <f>IF(OR(J115="Fail",ISBLANK(J115)),INDEX('Issue Code Table'!C:C,MATCH(N:N,'Issue Code Table'!A:A,0)),IF(M115="Critical",6,IF(M115="Significant",5,IF(M115="Moderate",3,2))))</f>
        <v>5</v>
      </c>
    </row>
    <row r="116" spans="1:28" ht="137.5" x14ac:dyDescent="0.35">
      <c r="A116" s="251" t="s">
        <v>1489</v>
      </c>
      <c r="B116" s="251" t="s">
        <v>191</v>
      </c>
      <c r="C116" s="252" t="s">
        <v>192</v>
      </c>
      <c r="D116" s="251" t="s">
        <v>233</v>
      </c>
      <c r="E116" s="251" t="s">
        <v>1490</v>
      </c>
      <c r="F116" s="251" t="s">
        <v>1491</v>
      </c>
      <c r="G116" s="251" t="s">
        <v>1492</v>
      </c>
      <c r="H116" s="251" t="s">
        <v>1493</v>
      </c>
      <c r="I116" s="253"/>
      <c r="J116" s="254"/>
      <c r="K116" s="255" t="s">
        <v>1494</v>
      </c>
      <c r="L116" s="255"/>
      <c r="M116" s="255" t="s">
        <v>124</v>
      </c>
      <c r="N116" s="256" t="s">
        <v>239</v>
      </c>
      <c r="O116" s="257" t="s">
        <v>240</v>
      </c>
      <c r="P116" s="278"/>
      <c r="Q116" s="255" t="s">
        <v>1395</v>
      </c>
      <c r="R116" s="255" t="s">
        <v>1495</v>
      </c>
      <c r="S116" s="251" t="s">
        <v>1496</v>
      </c>
      <c r="T116" s="251"/>
      <c r="U116" s="251" t="s">
        <v>1497</v>
      </c>
      <c r="V116" s="251" t="s">
        <v>1498</v>
      </c>
      <c r="W116" s="251" t="s">
        <v>1499</v>
      </c>
      <c r="X116" s="279"/>
      <c r="Y116" s="280"/>
      <c r="Z116" s="281"/>
      <c r="AA116" s="280"/>
      <c r="AB116" s="282">
        <f>IF(OR(J116="Fail",ISBLANK(J116)),INDEX('Issue Code Table'!C:C,MATCH(N:N,'Issue Code Table'!A:A,0)),IF(M116="Critical",6,IF(M116="Significant",5,IF(M116="Moderate",3,2))))</f>
        <v>5</v>
      </c>
    </row>
    <row r="117" spans="1:28" ht="137.5" x14ac:dyDescent="0.35">
      <c r="A117" s="244" t="s">
        <v>1500</v>
      </c>
      <c r="B117" s="244" t="s">
        <v>191</v>
      </c>
      <c r="C117" s="245" t="s">
        <v>192</v>
      </c>
      <c r="D117" s="244" t="s">
        <v>233</v>
      </c>
      <c r="E117" s="244" t="s">
        <v>1501</v>
      </c>
      <c r="F117" s="244" t="s">
        <v>1502</v>
      </c>
      <c r="G117" s="244" t="s">
        <v>1503</v>
      </c>
      <c r="H117" s="244" t="s">
        <v>1504</v>
      </c>
      <c r="I117" s="246"/>
      <c r="J117" s="247"/>
      <c r="K117" s="248" t="s">
        <v>1505</v>
      </c>
      <c r="L117" s="248"/>
      <c r="M117" s="248" t="s">
        <v>124</v>
      </c>
      <c r="N117" s="249" t="s">
        <v>239</v>
      </c>
      <c r="O117" s="250" t="s">
        <v>240</v>
      </c>
      <c r="P117" s="273"/>
      <c r="Q117" s="248" t="s">
        <v>1395</v>
      </c>
      <c r="R117" s="248" t="s">
        <v>1506</v>
      </c>
      <c r="S117" s="244" t="s">
        <v>1507</v>
      </c>
      <c r="T117" s="244"/>
      <c r="U117" s="244" t="s">
        <v>1508</v>
      </c>
      <c r="V117" s="244" t="s">
        <v>1509</v>
      </c>
      <c r="W117" s="244" t="s">
        <v>1510</v>
      </c>
      <c r="X117" s="274"/>
      <c r="Y117" s="275"/>
      <c r="Z117" s="276"/>
      <c r="AA117" s="275"/>
      <c r="AB117" s="277">
        <f>IF(OR(J117="Fail",ISBLANK(J117)),INDEX('Issue Code Table'!C:C,MATCH(N:N,'Issue Code Table'!A:A,0)),IF(M117="Critical",6,IF(M117="Significant",5,IF(M117="Moderate",3,2))))</f>
        <v>5</v>
      </c>
    </row>
    <row r="118" spans="1:28" ht="137.5" x14ac:dyDescent="0.35">
      <c r="A118" s="251" t="s">
        <v>1511</v>
      </c>
      <c r="B118" s="251" t="s">
        <v>191</v>
      </c>
      <c r="C118" s="252" t="s">
        <v>192</v>
      </c>
      <c r="D118" s="251" t="s">
        <v>233</v>
      </c>
      <c r="E118" s="251" t="s">
        <v>1512</v>
      </c>
      <c r="F118" s="251" t="s">
        <v>1513</v>
      </c>
      <c r="G118" s="251" t="s">
        <v>1514</v>
      </c>
      <c r="H118" s="251" t="s">
        <v>1515</v>
      </c>
      <c r="I118" s="253"/>
      <c r="J118" s="254"/>
      <c r="K118" s="255" t="s">
        <v>1516</v>
      </c>
      <c r="L118" s="255"/>
      <c r="M118" s="255" t="s">
        <v>124</v>
      </c>
      <c r="N118" s="256" t="s">
        <v>239</v>
      </c>
      <c r="O118" s="257" t="s">
        <v>240</v>
      </c>
      <c r="P118" s="278"/>
      <c r="Q118" s="255" t="s">
        <v>1395</v>
      </c>
      <c r="R118" s="255" t="s">
        <v>1517</v>
      </c>
      <c r="S118" s="251" t="s">
        <v>1518</v>
      </c>
      <c r="T118" s="251"/>
      <c r="U118" s="251" t="s">
        <v>1519</v>
      </c>
      <c r="V118" s="251" t="s">
        <v>1520</v>
      </c>
      <c r="W118" s="251" t="s">
        <v>1521</v>
      </c>
      <c r="X118" s="279"/>
      <c r="Y118" s="280"/>
      <c r="Z118" s="281"/>
      <c r="AA118" s="280"/>
      <c r="AB118" s="282">
        <f>IF(OR(J118="Fail",ISBLANK(J118)),INDEX('Issue Code Table'!C:C,MATCH(N:N,'Issue Code Table'!A:A,0)),IF(M118="Critical",6,IF(M118="Significant",5,IF(M118="Moderate",3,2))))</f>
        <v>5</v>
      </c>
    </row>
    <row r="119" spans="1:28" ht="137.5" x14ac:dyDescent="0.35">
      <c r="A119" s="244" t="s">
        <v>1522</v>
      </c>
      <c r="B119" s="244" t="s">
        <v>191</v>
      </c>
      <c r="C119" s="245" t="s">
        <v>192</v>
      </c>
      <c r="D119" s="244" t="s">
        <v>233</v>
      </c>
      <c r="E119" s="244" t="s">
        <v>1523</v>
      </c>
      <c r="F119" s="244" t="s">
        <v>1524</v>
      </c>
      <c r="G119" s="244" t="s">
        <v>1525</v>
      </c>
      <c r="H119" s="244" t="s">
        <v>1526</v>
      </c>
      <c r="I119" s="246"/>
      <c r="J119" s="247"/>
      <c r="K119" s="248" t="s">
        <v>1527</v>
      </c>
      <c r="L119" s="248"/>
      <c r="M119" s="248" t="s">
        <v>124</v>
      </c>
      <c r="N119" s="249" t="s">
        <v>239</v>
      </c>
      <c r="O119" s="250" t="s">
        <v>240</v>
      </c>
      <c r="P119" s="273"/>
      <c r="Q119" s="248" t="s">
        <v>1395</v>
      </c>
      <c r="R119" s="248" t="s">
        <v>1528</v>
      </c>
      <c r="S119" s="244" t="s">
        <v>1529</v>
      </c>
      <c r="T119" s="244"/>
      <c r="U119" s="244" t="s">
        <v>1530</v>
      </c>
      <c r="V119" s="244" t="s">
        <v>1531</v>
      </c>
      <c r="W119" s="244" t="s">
        <v>1532</v>
      </c>
      <c r="X119" s="274"/>
      <c r="Y119" s="275"/>
      <c r="Z119" s="276"/>
      <c r="AA119" s="275"/>
      <c r="AB119" s="277">
        <f>IF(OR(J119="Fail",ISBLANK(J119)),INDEX('Issue Code Table'!C:C,MATCH(N:N,'Issue Code Table'!A:A,0)),IF(M119="Critical",6,IF(M119="Significant",5,IF(M119="Moderate",3,2))))</f>
        <v>5</v>
      </c>
    </row>
    <row r="120" spans="1:28" ht="162.5" x14ac:dyDescent="0.35">
      <c r="A120" s="251" t="s">
        <v>1533</v>
      </c>
      <c r="B120" s="251" t="s">
        <v>191</v>
      </c>
      <c r="C120" s="252" t="s">
        <v>192</v>
      </c>
      <c r="D120" s="251" t="s">
        <v>233</v>
      </c>
      <c r="E120" s="251" t="s">
        <v>1534</v>
      </c>
      <c r="F120" s="251" t="s">
        <v>1535</v>
      </c>
      <c r="G120" s="251" t="s">
        <v>1536</v>
      </c>
      <c r="H120" s="251" t="s">
        <v>1537</v>
      </c>
      <c r="I120" s="253"/>
      <c r="J120" s="254"/>
      <c r="K120" s="255" t="s">
        <v>1538</v>
      </c>
      <c r="L120" s="255"/>
      <c r="M120" s="255" t="s">
        <v>124</v>
      </c>
      <c r="N120" s="256" t="s">
        <v>239</v>
      </c>
      <c r="O120" s="257" t="s">
        <v>240</v>
      </c>
      <c r="P120" s="278"/>
      <c r="Q120" s="255" t="s">
        <v>1395</v>
      </c>
      <c r="R120" s="255" t="s">
        <v>1539</v>
      </c>
      <c r="S120" s="251" t="s">
        <v>1540</v>
      </c>
      <c r="T120" s="251"/>
      <c r="U120" s="251" t="s">
        <v>1541</v>
      </c>
      <c r="V120" s="251" t="s">
        <v>1542</v>
      </c>
      <c r="W120" s="251" t="s">
        <v>1543</v>
      </c>
      <c r="X120" s="279"/>
      <c r="Y120" s="280"/>
      <c r="Z120" s="281"/>
      <c r="AA120" s="280"/>
      <c r="AB120" s="282">
        <f>IF(OR(J120="Fail",ISBLANK(J120)),INDEX('Issue Code Table'!C:C,MATCH(N:N,'Issue Code Table'!A:A,0)),IF(M120="Critical",6,IF(M120="Significant",5,IF(M120="Moderate",3,2))))</f>
        <v>5</v>
      </c>
    </row>
    <row r="121" spans="1:28" ht="137.5" x14ac:dyDescent="0.35">
      <c r="A121" s="244" t="s">
        <v>1544</v>
      </c>
      <c r="B121" s="244" t="s">
        <v>191</v>
      </c>
      <c r="C121" s="245" t="s">
        <v>192</v>
      </c>
      <c r="D121" s="244" t="s">
        <v>233</v>
      </c>
      <c r="E121" s="244" t="s">
        <v>1545</v>
      </c>
      <c r="F121" s="244" t="s">
        <v>1546</v>
      </c>
      <c r="G121" s="244" t="s">
        <v>1547</v>
      </c>
      <c r="H121" s="244" t="s">
        <v>1548</v>
      </c>
      <c r="I121" s="246"/>
      <c r="J121" s="247"/>
      <c r="K121" s="248" t="s">
        <v>1549</v>
      </c>
      <c r="L121" s="248"/>
      <c r="M121" s="248" t="s">
        <v>124</v>
      </c>
      <c r="N121" s="249" t="s">
        <v>239</v>
      </c>
      <c r="O121" s="250" t="s">
        <v>240</v>
      </c>
      <c r="P121" s="273"/>
      <c r="Q121" s="248" t="s">
        <v>1395</v>
      </c>
      <c r="R121" s="248" t="s">
        <v>1550</v>
      </c>
      <c r="S121" s="244" t="s">
        <v>1551</v>
      </c>
      <c r="T121" s="244"/>
      <c r="U121" s="244" t="s">
        <v>1552</v>
      </c>
      <c r="V121" s="244" t="s">
        <v>1553</v>
      </c>
      <c r="W121" s="244" t="s">
        <v>1554</v>
      </c>
      <c r="X121" s="274"/>
      <c r="Y121" s="275"/>
      <c r="Z121" s="276"/>
      <c r="AA121" s="275"/>
      <c r="AB121" s="277">
        <f>IF(OR(J121="Fail",ISBLANK(J121)),INDEX('Issue Code Table'!C:C,MATCH(N:N,'Issue Code Table'!A:A,0)),IF(M121="Critical",6,IF(M121="Significant",5,IF(M121="Moderate",3,2))))</f>
        <v>5</v>
      </c>
    </row>
    <row r="122" spans="1:28" ht="137.5" x14ac:dyDescent="0.35">
      <c r="A122" s="251" t="s">
        <v>1555</v>
      </c>
      <c r="B122" s="251" t="s">
        <v>191</v>
      </c>
      <c r="C122" s="252" t="s">
        <v>192</v>
      </c>
      <c r="D122" s="251" t="s">
        <v>233</v>
      </c>
      <c r="E122" s="251" t="s">
        <v>1556</v>
      </c>
      <c r="F122" s="251" t="s">
        <v>1557</v>
      </c>
      <c r="G122" s="251" t="s">
        <v>1558</v>
      </c>
      <c r="H122" s="251" t="s">
        <v>1559</v>
      </c>
      <c r="I122" s="253"/>
      <c r="J122" s="254"/>
      <c r="K122" s="255" t="s">
        <v>1560</v>
      </c>
      <c r="L122" s="255"/>
      <c r="M122" s="255" t="s">
        <v>124</v>
      </c>
      <c r="N122" s="256" t="s">
        <v>239</v>
      </c>
      <c r="O122" s="257" t="s">
        <v>240</v>
      </c>
      <c r="P122" s="278"/>
      <c r="Q122" s="255" t="s">
        <v>1395</v>
      </c>
      <c r="R122" s="255" t="s">
        <v>1561</v>
      </c>
      <c r="S122" s="251" t="s">
        <v>1562</v>
      </c>
      <c r="T122" s="251"/>
      <c r="U122" s="251" t="s">
        <v>1563</v>
      </c>
      <c r="V122" s="251" t="s">
        <v>1564</v>
      </c>
      <c r="W122" s="251" t="s">
        <v>1565</v>
      </c>
      <c r="X122" s="279"/>
      <c r="Y122" s="280"/>
      <c r="Z122" s="281"/>
      <c r="AA122" s="280"/>
      <c r="AB122" s="282">
        <f>IF(OR(J122="Fail",ISBLANK(J122)),INDEX('Issue Code Table'!C:C,MATCH(N:N,'Issue Code Table'!A:A,0)),IF(M122="Critical",6,IF(M122="Significant",5,IF(M122="Moderate",3,2))))</f>
        <v>5</v>
      </c>
    </row>
    <row r="123" spans="1:28" ht="250" x14ac:dyDescent="0.35">
      <c r="A123" s="244" t="s">
        <v>1566</v>
      </c>
      <c r="B123" s="244" t="s">
        <v>191</v>
      </c>
      <c r="C123" s="245" t="s">
        <v>192</v>
      </c>
      <c r="D123" s="244" t="s">
        <v>233</v>
      </c>
      <c r="E123" s="244" t="s">
        <v>1567</v>
      </c>
      <c r="F123" s="244" t="s">
        <v>1568</v>
      </c>
      <c r="G123" s="244" t="s">
        <v>1569</v>
      </c>
      <c r="H123" s="244" t="s">
        <v>1570</v>
      </c>
      <c r="I123" s="246"/>
      <c r="J123" s="247"/>
      <c r="K123" s="248" t="s">
        <v>1571</v>
      </c>
      <c r="L123" s="248"/>
      <c r="M123" s="248" t="s">
        <v>124</v>
      </c>
      <c r="N123" s="249" t="s">
        <v>239</v>
      </c>
      <c r="O123" s="250" t="s">
        <v>240</v>
      </c>
      <c r="P123" s="273"/>
      <c r="Q123" s="248" t="s">
        <v>1395</v>
      </c>
      <c r="R123" s="248" t="s">
        <v>1572</v>
      </c>
      <c r="S123" s="244" t="s">
        <v>1573</v>
      </c>
      <c r="T123" s="244"/>
      <c r="U123" s="244" t="s">
        <v>1574</v>
      </c>
      <c r="V123" s="244" t="s">
        <v>1575</v>
      </c>
      <c r="W123" s="244" t="s">
        <v>1576</v>
      </c>
      <c r="X123" s="274"/>
      <c r="Y123" s="275"/>
      <c r="Z123" s="276"/>
      <c r="AA123" s="275"/>
      <c r="AB123" s="277">
        <f>IF(OR(J123="Fail",ISBLANK(J123)),INDEX('Issue Code Table'!C:C,MATCH(N:N,'Issue Code Table'!A:A,0)),IF(M123="Critical",6,IF(M123="Significant",5,IF(M123="Moderate",3,2))))</f>
        <v>5</v>
      </c>
    </row>
    <row r="124" spans="1:28" ht="137.5" x14ac:dyDescent="0.35">
      <c r="A124" s="251" t="s">
        <v>1577</v>
      </c>
      <c r="B124" s="251" t="s">
        <v>191</v>
      </c>
      <c r="C124" s="252" t="s">
        <v>192</v>
      </c>
      <c r="D124" s="251" t="s">
        <v>233</v>
      </c>
      <c r="E124" s="251" t="s">
        <v>1578</v>
      </c>
      <c r="F124" s="251" t="s">
        <v>1579</v>
      </c>
      <c r="G124" s="251" t="s">
        <v>1580</v>
      </c>
      <c r="H124" s="251" t="s">
        <v>1581</v>
      </c>
      <c r="I124" s="253"/>
      <c r="J124" s="254"/>
      <c r="K124" s="255" t="s">
        <v>1582</v>
      </c>
      <c r="L124" s="255"/>
      <c r="M124" s="255" t="s">
        <v>124</v>
      </c>
      <c r="N124" s="256" t="s">
        <v>239</v>
      </c>
      <c r="O124" s="257" t="s">
        <v>240</v>
      </c>
      <c r="P124" s="278"/>
      <c r="Q124" s="255" t="s">
        <v>1395</v>
      </c>
      <c r="R124" s="255" t="s">
        <v>1583</v>
      </c>
      <c r="S124" s="251" t="s">
        <v>1584</v>
      </c>
      <c r="T124" s="251"/>
      <c r="U124" s="251" t="s">
        <v>1585</v>
      </c>
      <c r="V124" s="251" t="s">
        <v>1586</v>
      </c>
      <c r="W124" s="251" t="s">
        <v>1587</v>
      </c>
      <c r="X124" s="279"/>
      <c r="Y124" s="280"/>
      <c r="Z124" s="281"/>
      <c r="AA124" s="280"/>
      <c r="AB124" s="282">
        <f>IF(OR(J124="Fail",ISBLANK(J124)),INDEX('Issue Code Table'!C:C,MATCH(N:N,'Issue Code Table'!A:A,0)),IF(M124="Critical",6,IF(M124="Significant",5,IF(M124="Moderate",3,2))))</f>
        <v>5</v>
      </c>
    </row>
    <row r="125" spans="1:28" ht="200" x14ac:dyDescent="0.35">
      <c r="A125" s="244" t="s">
        <v>1588</v>
      </c>
      <c r="B125" s="244" t="s">
        <v>1589</v>
      </c>
      <c r="C125" s="245" t="s">
        <v>1590</v>
      </c>
      <c r="D125" s="244" t="s">
        <v>233</v>
      </c>
      <c r="E125" s="244" t="s">
        <v>1591</v>
      </c>
      <c r="F125" s="244" t="s">
        <v>1592</v>
      </c>
      <c r="G125" s="244" t="s">
        <v>1593</v>
      </c>
      <c r="H125" s="244" t="s">
        <v>1594</v>
      </c>
      <c r="I125" s="246"/>
      <c r="J125" s="247"/>
      <c r="K125" s="248" t="s">
        <v>1595</v>
      </c>
      <c r="L125" s="248"/>
      <c r="M125" s="248" t="s">
        <v>209</v>
      </c>
      <c r="N125" s="249" t="s">
        <v>551</v>
      </c>
      <c r="O125" s="250" t="s">
        <v>552</v>
      </c>
      <c r="P125" s="273"/>
      <c r="Q125" s="248" t="s">
        <v>1596</v>
      </c>
      <c r="R125" s="248" t="s">
        <v>1597</v>
      </c>
      <c r="S125" s="244" t="s">
        <v>1598</v>
      </c>
      <c r="T125" s="244" t="s">
        <v>3700</v>
      </c>
      <c r="U125" s="244" t="s">
        <v>1599</v>
      </c>
      <c r="V125" s="244" t="s">
        <v>1600</v>
      </c>
      <c r="W125" s="244" t="s">
        <v>1601</v>
      </c>
      <c r="X125" s="274"/>
      <c r="Y125" s="275"/>
      <c r="Z125" s="276"/>
      <c r="AA125" s="275"/>
      <c r="AB125" s="277">
        <f>IF(OR(J125="Fail",ISBLANK(J125)),INDEX('Issue Code Table'!C:C,MATCH(N:N,'Issue Code Table'!A:A,0)),IF(M125="Critical",6,IF(M125="Significant",5,IF(M125="Moderate",3,2))))</f>
        <v>1</v>
      </c>
    </row>
    <row r="126" spans="1:28" ht="125" x14ac:dyDescent="0.35">
      <c r="A126" s="251" t="s">
        <v>1602</v>
      </c>
      <c r="B126" s="251" t="s">
        <v>1589</v>
      </c>
      <c r="C126" s="252" t="s">
        <v>1590</v>
      </c>
      <c r="D126" s="251" t="s">
        <v>233</v>
      </c>
      <c r="E126" s="251" t="s">
        <v>1603</v>
      </c>
      <c r="F126" s="251" t="s">
        <v>1604</v>
      </c>
      <c r="G126" s="251" t="s">
        <v>1605</v>
      </c>
      <c r="H126" s="251" t="s">
        <v>1606</v>
      </c>
      <c r="I126" s="253"/>
      <c r="J126" s="254"/>
      <c r="K126" s="255" t="s">
        <v>1607</v>
      </c>
      <c r="L126" s="255"/>
      <c r="M126" s="255" t="s">
        <v>124</v>
      </c>
      <c r="N126" s="256" t="s">
        <v>1608</v>
      </c>
      <c r="O126" s="257" t="s">
        <v>1609</v>
      </c>
      <c r="P126" s="278"/>
      <c r="Q126" s="255" t="s">
        <v>1596</v>
      </c>
      <c r="R126" s="255" t="s">
        <v>1610</v>
      </c>
      <c r="S126" s="251" t="s">
        <v>1611</v>
      </c>
      <c r="T126" s="251"/>
      <c r="U126" s="251" t="s">
        <v>1612</v>
      </c>
      <c r="V126" s="251" t="s">
        <v>1613</v>
      </c>
      <c r="W126" s="251" t="s">
        <v>1614</v>
      </c>
      <c r="X126" s="279"/>
      <c r="Y126" s="280"/>
      <c r="Z126" s="281"/>
      <c r="AA126" s="280"/>
      <c r="AB126" s="282">
        <f>IF(OR(J126="Fail",ISBLANK(J126)),INDEX('Issue Code Table'!C:C,MATCH(N:N,'Issue Code Table'!A:A,0)),IF(M126="Critical",6,IF(M126="Significant",5,IF(M126="Moderate",3,2))))</f>
        <v>5</v>
      </c>
    </row>
    <row r="127" spans="1:28" ht="112.5" x14ac:dyDescent="0.35">
      <c r="A127" s="244" t="s">
        <v>1615</v>
      </c>
      <c r="B127" s="244" t="s">
        <v>1589</v>
      </c>
      <c r="C127" s="245" t="s">
        <v>1590</v>
      </c>
      <c r="D127" s="244" t="s">
        <v>233</v>
      </c>
      <c r="E127" s="244" t="s">
        <v>1616</v>
      </c>
      <c r="F127" s="244" t="s">
        <v>1617</v>
      </c>
      <c r="G127" s="244" t="s">
        <v>1618</v>
      </c>
      <c r="H127" s="244" t="s">
        <v>1619</v>
      </c>
      <c r="I127" s="246"/>
      <c r="J127" s="247"/>
      <c r="K127" s="248" t="s">
        <v>1620</v>
      </c>
      <c r="L127" s="248"/>
      <c r="M127" s="248" t="s">
        <v>124</v>
      </c>
      <c r="N127" s="249" t="s">
        <v>1608</v>
      </c>
      <c r="O127" s="250" t="s">
        <v>1609</v>
      </c>
      <c r="P127" s="273"/>
      <c r="Q127" s="248" t="s">
        <v>1596</v>
      </c>
      <c r="R127" s="248" t="s">
        <v>1621</v>
      </c>
      <c r="S127" s="244" t="s">
        <v>1622</v>
      </c>
      <c r="T127" s="244" t="s">
        <v>3701</v>
      </c>
      <c r="U127" s="244" t="s">
        <v>1623</v>
      </c>
      <c r="V127" s="244" t="s">
        <v>1624</v>
      </c>
      <c r="W127" s="244" t="s">
        <v>1625</v>
      </c>
      <c r="X127" s="274"/>
      <c r="Y127" s="275"/>
      <c r="Z127" s="276"/>
      <c r="AA127" s="275"/>
      <c r="AB127" s="277">
        <f>IF(OR(J127="Fail",ISBLANK(J127)),INDEX('Issue Code Table'!C:C,MATCH(N:N,'Issue Code Table'!A:A,0)),IF(M127="Critical",6,IF(M127="Significant",5,IF(M127="Moderate",3,2))))</f>
        <v>5</v>
      </c>
    </row>
    <row r="128" spans="1:28" ht="275" x14ac:dyDescent="0.35">
      <c r="A128" s="251" t="s">
        <v>1626</v>
      </c>
      <c r="B128" s="251" t="s">
        <v>191</v>
      </c>
      <c r="C128" s="252" t="s">
        <v>192</v>
      </c>
      <c r="D128" s="251" t="s">
        <v>233</v>
      </c>
      <c r="E128" s="251" t="s">
        <v>1627</v>
      </c>
      <c r="F128" s="251" t="s">
        <v>1628</v>
      </c>
      <c r="G128" s="251" t="s">
        <v>1629</v>
      </c>
      <c r="H128" s="251" t="s">
        <v>1630</v>
      </c>
      <c r="I128" s="253"/>
      <c r="J128" s="254"/>
      <c r="K128" s="255" t="s">
        <v>1631</v>
      </c>
      <c r="L128" s="255"/>
      <c r="M128" s="255" t="s">
        <v>124</v>
      </c>
      <c r="N128" s="256" t="s">
        <v>239</v>
      </c>
      <c r="O128" s="257" t="s">
        <v>240</v>
      </c>
      <c r="P128" s="278"/>
      <c r="Q128" s="255" t="s">
        <v>1632</v>
      </c>
      <c r="R128" s="255" t="s">
        <v>1633</v>
      </c>
      <c r="S128" s="251" t="s">
        <v>1634</v>
      </c>
      <c r="T128" s="251"/>
      <c r="U128" s="251" t="s">
        <v>1635</v>
      </c>
      <c r="V128" s="251" t="s">
        <v>1636</v>
      </c>
      <c r="W128" s="251" t="s">
        <v>1637</v>
      </c>
      <c r="X128" s="279"/>
      <c r="Y128" s="280"/>
      <c r="Z128" s="281"/>
      <c r="AA128" s="280"/>
      <c r="AB128" s="282">
        <f>IF(OR(J128="Fail",ISBLANK(J128)),INDEX('Issue Code Table'!C:C,MATCH(N:N,'Issue Code Table'!A:A,0)),IF(M128="Critical",6,IF(M128="Significant",5,IF(M128="Moderate",3,2))))</f>
        <v>5</v>
      </c>
    </row>
    <row r="129" spans="1:28" ht="125" x14ac:dyDescent="0.35">
      <c r="A129" s="244" t="s">
        <v>1638</v>
      </c>
      <c r="B129" s="244" t="s">
        <v>191</v>
      </c>
      <c r="C129" s="245" t="s">
        <v>192</v>
      </c>
      <c r="D129" s="244" t="s">
        <v>233</v>
      </c>
      <c r="E129" s="244" t="s">
        <v>1639</v>
      </c>
      <c r="F129" s="244" t="s">
        <v>1640</v>
      </c>
      <c r="G129" s="244" t="s">
        <v>1641</v>
      </c>
      <c r="H129" s="244" t="s">
        <v>1642</v>
      </c>
      <c r="I129" s="246"/>
      <c r="J129" s="247"/>
      <c r="K129" s="248" t="s">
        <v>1643</v>
      </c>
      <c r="L129" s="248"/>
      <c r="M129" s="248" t="s">
        <v>124</v>
      </c>
      <c r="N129" s="249" t="s">
        <v>239</v>
      </c>
      <c r="O129" s="250" t="s">
        <v>240</v>
      </c>
      <c r="P129" s="273"/>
      <c r="Q129" s="248" t="s">
        <v>1632</v>
      </c>
      <c r="R129" s="248" t="s">
        <v>1644</v>
      </c>
      <c r="S129" s="244" t="s">
        <v>1645</v>
      </c>
      <c r="T129" s="244"/>
      <c r="U129" s="244" t="s">
        <v>1646</v>
      </c>
      <c r="V129" s="244" t="s">
        <v>1647</v>
      </c>
      <c r="W129" s="244" t="s">
        <v>1648</v>
      </c>
      <c r="X129" s="274"/>
      <c r="Y129" s="275"/>
      <c r="Z129" s="276"/>
      <c r="AA129" s="275"/>
      <c r="AB129" s="277">
        <f>IF(OR(J129="Fail",ISBLANK(J129)),INDEX('Issue Code Table'!C:C,MATCH(N:N,'Issue Code Table'!A:A,0)),IF(M129="Critical",6,IF(M129="Significant",5,IF(M129="Moderate",3,2))))</f>
        <v>5</v>
      </c>
    </row>
    <row r="130" spans="1:28" ht="125" x14ac:dyDescent="0.35">
      <c r="A130" s="251" t="s">
        <v>1649</v>
      </c>
      <c r="B130" s="251" t="s">
        <v>191</v>
      </c>
      <c r="C130" s="252" t="s">
        <v>192</v>
      </c>
      <c r="D130" s="251" t="s">
        <v>233</v>
      </c>
      <c r="E130" s="251" t="s">
        <v>1650</v>
      </c>
      <c r="F130" s="251" t="s">
        <v>1651</v>
      </c>
      <c r="G130" s="251" t="s">
        <v>1652</v>
      </c>
      <c r="H130" s="251" t="s">
        <v>1653</v>
      </c>
      <c r="I130" s="253"/>
      <c r="J130" s="254"/>
      <c r="K130" s="255" t="s">
        <v>1654</v>
      </c>
      <c r="L130" s="255"/>
      <c r="M130" s="255" t="s">
        <v>124</v>
      </c>
      <c r="N130" s="256" t="s">
        <v>239</v>
      </c>
      <c r="O130" s="257" t="s">
        <v>240</v>
      </c>
      <c r="P130" s="278"/>
      <c r="Q130" s="255" t="s">
        <v>1632</v>
      </c>
      <c r="R130" s="255" t="s">
        <v>1655</v>
      </c>
      <c r="S130" s="251" t="s">
        <v>1656</v>
      </c>
      <c r="T130" s="251"/>
      <c r="U130" s="251" t="s">
        <v>1657</v>
      </c>
      <c r="V130" s="251" t="s">
        <v>1658</v>
      </c>
      <c r="W130" s="251" t="s">
        <v>1659</v>
      </c>
      <c r="X130" s="279"/>
      <c r="Y130" s="280"/>
      <c r="Z130" s="281"/>
      <c r="AA130" s="280"/>
      <c r="AB130" s="282">
        <f>IF(OR(J130="Fail",ISBLANK(J130)),INDEX('Issue Code Table'!C:C,MATCH(N:N,'Issue Code Table'!A:A,0)),IF(M130="Critical",6,IF(M130="Significant",5,IF(M130="Moderate",3,2))))</f>
        <v>5</v>
      </c>
    </row>
    <row r="131" spans="1:28" ht="125" x14ac:dyDescent="0.35">
      <c r="A131" s="244" t="s">
        <v>1660</v>
      </c>
      <c r="B131" s="244" t="s">
        <v>191</v>
      </c>
      <c r="C131" s="245" t="s">
        <v>192</v>
      </c>
      <c r="D131" s="244" t="s">
        <v>233</v>
      </c>
      <c r="E131" s="244" t="s">
        <v>1661</v>
      </c>
      <c r="F131" s="244" t="s">
        <v>1662</v>
      </c>
      <c r="G131" s="244" t="s">
        <v>1663</v>
      </c>
      <c r="H131" s="244" t="s">
        <v>1664</v>
      </c>
      <c r="I131" s="246"/>
      <c r="J131" s="247"/>
      <c r="K131" s="248" t="s">
        <v>1665</v>
      </c>
      <c r="L131" s="248"/>
      <c r="M131" s="248" t="s">
        <v>124</v>
      </c>
      <c r="N131" s="249" t="s">
        <v>239</v>
      </c>
      <c r="O131" s="250" t="s">
        <v>240</v>
      </c>
      <c r="P131" s="273"/>
      <c r="Q131" s="248" t="s">
        <v>1632</v>
      </c>
      <c r="R131" s="248" t="s">
        <v>1666</v>
      </c>
      <c r="S131" s="244" t="s">
        <v>1667</v>
      </c>
      <c r="T131" s="244"/>
      <c r="U131" s="244" t="s">
        <v>1668</v>
      </c>
      <c r="V131" s="244" t="s">
        <v>1669</v>
      </c>
      <c r="W131" s="244" t="s">
        <v>1670</v>
      </c>
      <c r="X131" s="274"/>
      <c r="Y131" s="275"/>
      <c r="Z131" s="276"/>
      <c r="AA131" s="275"/>
      <c r="AB131" s="277">
        <f>IF(OR(J131="Fail",ISBLANK(J131)),INDEX('Issue Code Table'!C:C,MATCH(N:N,'Issue Code Table'!A:A,0)),IF(M131="Critical",6,IF(M131="Significant",5,IF(M131="Moderate",3,2))))</f>
        <v>5</v>
      </c>
    </row>
    <row r="132" spans="1:28" ht="212.5" x14ac:dyDescent="0.35">
      <c r="A132" s="251" t="s">
        <v>1671</v>
      </c>
      <c r="B132" s="251" t="s">
        <v>191</v>
      </c>
      <c r="C132" s="252" t="s">
        <v>192</v>
      </c>
      <c r="D132" s="251" t="s">
        <v>233</v>
      </c>
      <c r="E132" s="251" t="s">
        <v>1672</v>
      </c>
      <c r="F132" s="251" t="s">
        <v>1673</v>
      </c>
      <c r="G132" s="251" t="s">
        <v>1674</v>
      </c>
      <c r="H132" s="251" t="s">
        <v>1675</v>
      </c>
      <c r="I132" s="253"/>
      <c r="J132" s="254"/>
      <c r="K132" s="255" t="s">
        <v>1676</v>
      </c>
      <c r="L132" s="255"/>
      <c r="M132" s="255" t="s">
        <v>124</v>
      </c>
      <c r="N132" s="256" t="s">
        <v>239</v>
      </c>
      <c r="O132" s="257" t="s">
        <v>240</v>
      </c>
      <c r="P132" s="278"/>
      <c r="Q132" s="255" t="s">
        <v>1632</v>
      </c>
      <c r="R132" s="255" t="s">
        <v>1677</v>
      </c>
      <c r="S132" s="251" t="s">
        <v>1678</v>
      </c>
      <c r="T132" s="251"/>
      <c r="U132" s="251" t="s">
        <v>1679</v>
      </c>
      <c r="V132" s="251" t="s">
        <v>1680</v>
      </c>
      <c r="W132" s="251" t="s">
        <v>1681</v>
      </c>
      <c r="X132" s="279"/>
      <c r="Y132" s="280"/>
      <c r="Z132" s="281"/>
      <c r="AA132" s="280"/>
      <c r="AB132" s="282">
        <f>IF(OR(J132="Fail",ISBLANK(J132)),INDEX('Issue Code Table'!C:C,MATCH(N:N,'Issue Code Table'!A:A,0)),IF(M132="Critical",6,IF(M132="Significant",5,IF(M132="Moderate",3,2))))</f>
        <v>5</v>
      </c>
    </row>
    <row r="133" spans="1:28" ht="325" x14ac:dyDescent="0.35">
      <c r="A133" s="244" t="s">
        <v>1682</v>
      </c>
      <c r="B133" s="244" t="s">
        <v>191</v>
      </c>
      <c r="C133" s="245" t="s">
        <v>192</v>
      </c>
      <c r="D133" s="244" t="s">
        <v>233</v>
      </c>
      <c r="E133" s="244" t="s">
        <v>1683</v>
      </c>
      <c r="F133" s="244" t="s">
        <v>1684</v>
      </c>
      <c r="G133" s="244" t="s">
        <v>1685</v>
      </c>
      <c r="H133" s="244" t="s">
        <v>1686</v>
      </c>
      <c r="I133" s="246"/>
      <c r="J133" s="247"/>
      <c r="K133" s="248" t="s">
        <v>1687</v>
      </c>
      <c r="L133" s="248"/>
      <c r="M133" s="248" t="s">
        <v>124</v>
      </c>
      <c r="N133" s="249" t="s">
        <v>239</v>
      </c>
      <c r="O133" s="250" t="s">
        <v>240</v>
      </c>
      <c r="P133" s="273"/>
      <c r="Q133" s="248" t="s">
        <v>1632</v>
      </c>
      <c r="R133" s="248" t="s">
        <v>1688</v>
      </c>
      <c r="S133" s="244" t="s">
        <v>1689</v>
      </c>
      <c r="T133" s="244"/>
      <c r="U133" s="244" t="s">
        <v>1690</v>
      </c>
      <c r="V133" s="244" t="s">
        <v>1691</v>
      </c>
      <c r="W133" s="244" t="s">
        <v>1692</v>
      </c>
      <c r="X133" s="274"/>
      <c r="Y133" s="275"/>
      <c r="Z133" s="276"/>
      <c r="AA133" s="275"/>
      <c r="AB133" s="277">
        <f>IF(OR(J133="Fail",ISBLANK(J133)),INDEX('Issue Code Table'!C:C,MATCH(N:N,'Issue Code Table'!A:A,0)),IF(M133="Critical",6,IF(M133="Significant",5,IF(M133="Moderate",3,2))))</f>
        <v>5</v>
      </c>
    </row>
    <row r="134" spans="1:28" ht="187.5" x14ac:dyDescent="0.35">
      <c r="A134" s="251" t="s">
        <v>1693</v>
      </c>
      <c r="B134" s="251" t="s">
        <v>1694</v>
      </c>
      <c r="C134" s="252" t="s">
        <v>3795</v>
      </c>
      <c r="D134" s="251" t="s">
        <v>233</v>
      </c>
      <c r="E134" s="251" t="s">
        <v>1695</v>
      </c>
      <c r="F134" s="251" t="s">
        <v>1696</v>
      </c>
      <c r="G134" s="251" t="s">
        <v>1697</v>
      </c>
      <c r="H134" s="251" t="s">
        <v>1698</v>
      </c>
      <c r="I134" s="253"/>
      <c r="J134" s="254"/>
      <c r="K134" s="255" t="s">
        <v>1699</v>
      </c>
      <c r="L134" s="255" t="s">
        <v>1700</v>
      </c>
      <c r="M134" s="255" t="s">
        <v>135</v>
      </c>
      <c r="N134" s="256" t="s">
        <v>1701</v>
      </c>
      <c r="O134" s="257" t="s">
        <v>1702</v>
      </c>
      <c r="P134" s="278"/>
      <c r="Q134" s="255" t="s">
        <v>1632</v>
      </c>
      <c r="R134" s="255" t="s">
        <v>1703</v>
      </c>
      <c r="S134" s="251" t="s">
        <v>3747</v>
      </c>
      <c r="T134" s="251"/>
      <c r="U134" s="251" t="s">
        <v>3745</v>
      </c>
      <c r="V134" s="251" t="s">
        <v>3746</v>
      </c>
      <c r="W134" s="251" t="s">
        <v>1704</v>
      </c>
      <c r="X134" s="279"/>
      <c r="Y134" s="280"/>
      <c r="Z134" s="281"/>
      <c r="AA134" s="280"/>
      <c r="AB134" s="282">
        <f>IF(OR(J134="Fail",ISBLANK(J134)),INDEX('Issue Code Table'!C:C,MATCH(N:N,'Issue Code Table'!A:A,0)),IF(M134="Critical",6,IF(M134="Significant",5,IF(M134="Moderate",3,2))))</f>
        <v>4</v>
      </c>
    </row>
    <row r="135" spans="1:28" ht="250" x14ac:dyDescent="0.35">
      <c r="A135" s="244" t="s">
        <v>1705</v>
      </c>
      <c r="B135" s="244" t="s">
        <v>191</v>
      </c>
      <c r="C135" s="245" t="s">
        <v>192</v>
      </c>
      <c r="D135" s="244" t="s">
        <v>233</v>
      </c>
      <c r="E135" s="244" t="s">
        <v>1706</v>
      </c>
      <c r="F135" s="244" t="s">
        <v>1707</v>
      </c>
      <c r="G135" s="244" t="s">
        <v>1708</v>
      </c>
      <c r="H135" s="244" t="s">
        <v>1709</v>
      </c>
      <c r="I135" s="246"/>
      <c r="J135" s="247"/>
      <c r="K135" s="248" t="s">
        <v>1710</v>
      </c>
      <c r="L135" s="248"/>
      <c r="M135" s="248" t="s">
        <v>124</v>
      </c>
      <c r="N135" s="249" t="s">
        <v>239</v>
      </c>
      <c r="O135" s="250" t="s">
        <v>240</v>
      </c>
      <c r="P135" s="273"/>
      <c r="Q135" s="248" t="s">
        <v>1632</v>
      </c>
      <c r="R135" s="248" t="s">
        <v>1711</v>
      </c>
      <c r="S135" s="244" t="s">
        <v>1712</v>
      </c>
      <c r="T135" s="244"/>
      <c r="U135" s="244" t="s">
        <v>1713</v>
      </c>
      <c r="V135" s="244" t="s">
        <v>1714</v>
      </c>
      <c r="W135" s="244" t="s">
        <v>1715</v>
      </c>
      <c r="X135" s="274"/>
      <c r="Y135" s="275"/>
      <c r="Z135" s="276"/>
      <c r="AA135" s="275"/>
      <c r="AB135" s="277">
        <f>IF(OR(J135="Fail",ISBLANK(J135)),INDEX('Issue Code Table'!C:C,MATCH(N:N,'Issue Code Table'!A:A,0)),IF(M135="Critical",6,IF(M135="Significant",5,IF(M135="Moderate",3,2))))</f>
        <v>5</v>
      </c>
    </row>
    <row r="136" spans="1:28" ht="175" x14ac:dyDescent="0.35">
      <c r="A136" s="251" t="s">
        <v>1716</v>
      </c>
      <c r="B136" s="251" t="s">
        <v>263</v>
      </c>
      <c r="C136" s="252" t="s">
        <v>264</v>
      </c>
      <c r="D136" s="251" t="s">
        <v>233</v>
      </c>
      <c r="E136" s="251" t="s">
        <v>1717</v>
      </c>
      <c r="F136" s="251" t="s">
        <v>1718</v>
      </c>
      <c r="G136" s="251" t="s">
        <v>1719</v>
      </c>
      <c r="H136" s="251" t="s">
        <v>1720</v>
      </c>
      <c r="I136" s="253"/>
      <c r="J136" s="254"/>
      <c r="K136" s="255" t="s">
        <v>1721</v>
      </c>
      <c r="L136" s="255"/>
      <c r="M136" s="255" t="s">
        <v>124</v>
      </c>
      <c r="N136" s="256" t="s">
        <v>270</v>
      </c>
      <c r="O136" s="257" t="s">
        <v>271</v>
      </c>
      <c r="P136" s="278"/>
      <c r="Q136" s="255" t="s">
        <v>1632</v>
      </c>
      <c r="R136" s="255" t="s">
        <v>1722</v>
      </c>
      <c r="S136" s="251" t="s">
        <v>1723</v>
      </c>
      <c r="T136" s="251"/>
      <c r="U136" s="251" t="s">
        <v>1724</v>
      </c>
      <c r="V136" s="251" t="s">
        <v>1725</v>
      </c>
      <c r="W136" s="251" t="s">
        <v>1726</v>
      </c>
      <c r="X136" s="279"/>
      <c r="Y136" s="280"/>
      <c r="Z136" s="281"/>
      <c r="AA136" s="280"/>
      <c r="AB136" s="282">
        <f>IF(OR(J136="Fail",ISBLANK(J136)),INDEX('Issue Code Table'!C:C,MATCH(N:N,'Issue Code Table'!A:A,0)),IF(M136="Critical",6,IF(M136="Significant",5,IF(M136="Moderate",3,2))))</f>
        <v>4</v>
      </c>
    </row>
    <row r="137" spans="1:28" ht="325" x14ac:dyDescent="0.35">
      <c r="A137" s="244" t="s">
        <v>1727</v>
      </c>
      <c r="B137" s="244" t="s">
        <v>263</v>
      </c>
      <c r="C137" s="245" t="s">
        <v>264</v>
      </c>
      <c r="D137" s="244" t="s">
        <v>233</v>
      </c>
      <c r="E137" s="244" t="s">
        <v>1728</v>
      </c>
      <c r="F137" s="244" t="s">
        <v>1729</v>
      </c>
      <c r="G137" s="244" t="s">
        <v>1730</v>
      </c>
      <c r="H137" s="244" t="s">
        <v>1731</v>
      </c>
      <c r="I137" s="246"/>
      <c r="J137" s="247"/>
      <c r="K137" s="248" t="s">
        <v>1732</v>
      </c>
      <c r="L137" s="248"/>
      <c r="M137" s="248" t="s">
        <v>124</v>
      </c>
      <c r="N137" s="249" t="s">
        <v>270</v>
      </c>
      <c r="O137" s="250" t="s">
        <v>271</v>
      </c>
      <c r="P137" s="273"/>
      <c r="Q137" s="248" t="s">
        <v>1632</v>
      </c>
      <c r="R137" s="248" t="s">
        <v>1733</v>
      </c>
      <c r="S137" s="244" t="s">
        <v>1734</v>
      </c>
      <c r="T137" s="244"/>
      <c r="U137" s="244" t="s">
        <v>1735</v>
      </c>
      <c r="V137" s="244" t="s">
        <v>1736</v>
      </c>
      <c r="W137" s="244" t="s">
        <v>1737</v>
      </c>
      <c r="X137" s="274"/>
      <c r="Y137" s="275"/>
      <c r="Z137" s="276"/>
      <c r="AA137" s="275"/>
      <c r="AB137" s="277">
        <f>IF(OR(J137="Fail",ISBLANK(J137)),INDEX('Issue Code Table'!C:C,MATCH(N:N,'Issue Code Table'!A:A,0)),IF(M137="Critical",6,IF(M137="Significant",5,IF(M137="Moderate",3,2))))</f>
        <v>4</v>
      </c>
    </row>
    <row r="138" spans="1:28" ht="187.5" x14ac:dyDescent="0.35">
      <c r="A138" s="251" t="s">
        <v>1738</v>
      </c>
      <c r="B138" s="251" t="s">
        <v>263</v>
      </c>
      <c r="C138" s="252" t="s">
        <v>264</v>
      </c>
      <c r="D138" s="251" t="s">
        <v>233</v>
      </c>
      <c r="E138" s="251" t="s">
        <v>1739</v>
      </c>
      <c r="F138" s="251" t="s">
        <v>1740</v>
      </c>
      <c r="G138" s="251" t="s">
        <v>1741</v>
      </c>
      <c r="H138" s="251" t="s">
        <v>1742</v>
      </c>
      <c r="I138" s="253"/>
      <c r="J138" s="254"/>
      <c r="K138" s="255" t="s">
        <v>1743</v>
      </c>
      <c r="L138" s="255"/>
      <c r="M138" s="255" t="s">
        <v>124</v>
      </c>
      <c r="N138" s="256" t="s">
        <v>270</v>
      </c>
      <c r="O138" s="257" t="s">
        <v>271</v>
      </c>
      <c r="P138" s="278"/>
      <c r="Q138" s="255" t="s">
        <v>1632</v>
      </c>
      <c r="R138" s="255" t="s">
        <v>1744</v>
      </c>
      <c r="S138" s="251" t="s">
        <v>1745</v>
      </c>
      <c r="T138" s="251"/>
      <c r="U138" s="251" t="s">
        <v>1746</v>
      </c>
      <c r="V138" s="251" t="s">
        <v>1747</v>
      </c>
      <c r="W138" s="251" t="s">
        <v>1748</v>
      </c>
      <c r="X138" s="279"/>
      <c r="Y138" s="280"/>
      <c r="Z138" s="281"/>
      <c r="AA138" s="280"/>
      <c r="AB138" s="282">
        <f>IF(OR(J138="Fail",ISBLANK(J138)),INDEX('Issue Code Table'!C:C,MATCH(N:N,'Issue Code Table'!A:A,0)),IF(M138="Critical",6,IF(M138="Significant",5,IF(M138="Moderate",3,2))))</f>
        <v>4</v>
      </c>
    </row>
    <row r="139" spans="1:28" ht="112.5" x14ac:dyDescent="0.35">
      <c r="A139" s="244" t="s">
        <v>1749</v>
      </c>
      <c r="B139" s="244" t="s">
        <v>263</v>
      </c>
      <c r="C139" s="245" t="s">
        <v>264</v>
      </c>
      <c r="D139" s="244" t="s">
        <v>233</v>
      </c>
      <c r="E139" s="244" t="s">
        <v>1750</v>
      </c>
      <c r="F139" s="244" t="s">
        <v>1751</v>
      </c>
      <c r="G139" s="244" t="s">
        <v>1752</v>
      </c>
      <c r="H139" s="244" t="s">
        <v>1753</v>
      </c>
      <c r="I139" s="246"/>
      <c r="J139" s="247"/>
      <c r="K139" s="248" t="s">
        <v>1754</v>
      </c>
      <c r="L139" s="248"/>
      <c r="M139" s="248" t="s">
        <v>124</v>
      </c>
      <c r="N139" s="249" t="s">
        <v>239</v>
      </c>
      <c r="O139" s="250" t="s">
        <v>240</v>
      </c>
      <c r="P139" s="273"/>
      <c r="Q139" s="248" t="s">
        <v>1755</v>
      </c>
      <c r="R139" s="248" t="s">
        <v>1756</v>
      </c>
      <c r="S139" s="244" t="s">
        <v>1757</v>
      </c>
      <c r="T139" s="244"/>
      <c r="U139" s="244" t="s">
        <v>1758</v>
      </c>
      <c r="V139" s="244" t="s">
        <v>1759</v>
      </c>
      <c r="W139" s="244" t="s">
        <v>1760</v>
      </c>
      <c r="X139" s="274"/>
      <c r="Y139" s="275"/>
      <c r="Z139" s="276"/>
      <c r="AA139" s="275"/>
      <c r="AB139" s="277">
        <f>IF(OR(J139="Fail",ISBLANK(J139)),INDEX('Issue Code Table'!C:C,MATCH(N:N,'Issue Code Table'!A:A,0)),IF(M139="Critical",6,IF(M139="Significant",5,IF(M139="Moderate",3,2))))</f>
        <v>5</v>
      </c>
    </row>
    <row r="140" spans="1:28" ht="250" x14ac:dyDescent="0.35">
      <c r="A140" s="251" t="s">
        <v>1761</v>
      </c>
      <c r="B140" s="251" t="s">
        <v>560</v>
      </c>
      <c r="C140" s="252" t="s">
        <v>561</v>
      </c>
      <c r="D140" s="251" t="s">
        <v>233</v>
      </c>
      <c r="E140" s="251" t="s">
        <v>1762</v>
      </c>
      <c r="F140" s="251" t="s">
        <v>1763</v>
      </c>
      <c r="G140" s="251" t="s">
        <v>1764</v>
      </c>
      <c r="H140" s="251" t="s">
        <v>1765</v>
      </c>
      <c r="I140" s="253"/>
      <c r="J140" s="254"/>
      <c r="K140" s="255" t="s">
        <v>1766</v>
      </c>
      <c r="L140" s="255"/>
      <c r="M140" s="255" t="s">
        <v>135</v>
      </c>
      <c r="N140" s="256" t="s">
        <v>1767</v>
      </c>
      <c r="O140" s="257" t="s">
        <v>1768</v>
      </c>
      <c r="P140" s="278"/>
      <c r="Q140" s="255" t="s">
        <v>1755</v>
      </c>
      <c r="R140" s="255" t="s">
        <v>1769</v>
      </c>
      <c r="S140" s="251" t="s">
        <v>1770</v>
      </c>
      <c r="T140" s="251"/>
      <c r="U140" s="251" t="s">
        <v>1771</v>
      </c>
      <c r="V140" s="251" t="s">
        <v>1772</v>
      </c>
      <c r="W140" s="251" t="s">
        <v>1773</v>
      </c>
      <c r="X140" s="279"/>
      <c r="Y140" s="280"/>
      <c r="Z140" s="281"/>
      <c r="AA140" s="280"/>
      <c r="AB140" s="282" t="e">
        <f>IF(OR(J140="Fail",ISBLANK(J140)),INDEX('Issue Code Table'!C:C,MATCH(N:N,'Issue Code Table'!A:A,0)),IF(M140="Critical",6,IF(M140="Significant",5,IF(M140="Moderate",3,2))))</f>
        <v>#N/A</v>
      </c>
    </row>
    <row r="141" spans="1:28" ht="150" x14ac:dyDescent="0.35">
      <c r="A141" s="244" t="s">
        <v>1774</v>
      </c>
      <c r="B141" s="244" t="s">
        <v>263</v>
      </c>
      <c r="C141" s="245" t="s">
        <v>264</v>
      </c>
      <c r="D141" s="244" t="s">
        <v>233</v>
      </c>
      <c r="E141" s="244" t="s">
        <v>1775</v>
      </c>
      <c r="F141" s="244" t="s">
        <v>1776</v>
      </c>
      <c r="G141" s="244" t="s">
        <v>1777</v>
      </c>
      <c r="H141" s="244" t="s">
        <v>1778</v>
      </c>
      <c r="I141" s="246"/>
      <c r="J141" s="247"/>
      <c r="K141" s="248" t="s">
        <v>1779</v>
      </c>
      <c r="L141" s="248"/>
      <c r="M141" s="248" t="s">
        <v>124</v>
      </c>
      <c r="N141" s="249" t="s">
        <v>239</v>
      </c>
      <c r="O141" s="250" t="s">
        <v>240</v>
      </c>
      <c r="P141" s="273"/>
      <c r="Q141" s="248" t="s">
        <v>1755</v>
      </c>
      <c r="R141" s="248" t="s">
        <v>1780</v>
      </c>
      <c r="S141" s="244" t="s">
        <v>1781</v>
      </c>
      <c r="T141" s="244"/>
      <c r="U141" s="244" t="s">
        <v>1782</v>
      </c>
      <c r="V141" s="244" t="s">
        <v>1783</v>
      </c>
      <c r="W141" s="244" t="s">
        <v>1784</v>
      </c>
      <c r="X141" s="274"/>
      <c r="Y141" s="275"/>
      <c r="Z141" s="276"/>
      <c r="AA141" s="275"/>
      <c r="AB141" s="277">
        <f>IF(OR(J141="Fail",ISBLANK(J141)),INDEX('Issue Code Table'!C:C,MATCH(N:N,'Issue Code Table'!A:A,0)),IF(M141="Critical",6,IF(M141="Significant",5,IF(M141="Moderate",3,2))))</f>
        <v>5</v>
      </c>
    </row>
    <row r="142" spans="1:28" ht="250" x14ac:dyDescent="0.35">
      <c r="A142" s="251" t="s">
        <v>1785</v>
      </c>
      <c r="B142" s="251" t="s">
        <v>1786</v>
      </c>
      <c r="C142" s="252" t="s">
        <v>1787</v>
      </c>
      <c r="D142" s="251" t="s">
        <v>233</v>
      </c>
      <c r="E142" s="251" t="s">
        <v>1788</v>
      </c>
      <c r="F142" s="251" t="s">
        <v>1789</v>
      </c>
      <c r="G142" s="251" t="s">
        <v>1790</v>
      </c>
      <c r="H142" s="251" t="s">
        <v>1791</v>
      </c>
      <c r="I142" s="253"/>
      <c r="J142" s="254"/>
      <c r="K142" s="255" t="s">
        <v>1792</v>
      </c>
      <c r="L142" s="255"/>
      <c r="M142" s="255" t="s">
        <v>124</v>
      </c>
      <c r="N142" s="256" t="s">
        <v>1793</v>
      </c>
      <c r="O142" s="257" t="s">
        <v>1794</v>
      </c>
      <c r="P142" s="278"/>
      <c r="Q142" s="255" t="s">
        <v>1795</v>
      </c>
      <c r="R142" s="255" t="s">
        <v>1796</v>
      </c>
      <c r="S142" s="251" t="s">
        <v>1797</v>
      </c>
      <c r="T142" s="251" t="s">
        <v>3702</v>
      </c>
      <c r="U142" s="251" t="s">
        <v>1798</v>
      </c>
      <c r="V142" s="251" t="s">
        <v>1799</v>
      </c>
      <c r="W142" s="251" t="s">
        <v>1800</v>
      </c>
      <c r="X142" s="279"/>
      <c r="Y142" s="280"/>
      <c r="Z142" s="281"/>
      <c r="AA142" s="280"/>
      <c r="AB142" s="282">
        <f>IF(OR(J142="Fail",ISBLANK(J142)),INDEX('Issue Code Table'!C:C,MATCH(N:N,'Issue Code Table'!A:A,0)),IF(M142="Critical",6,IF(M142="Significant",5,IF(M142="Moderate",3,2))))</f>
        <v>6</v>
      </c>
    </row>
    <row r="143" spans="1:28" ht="150" x14ac:dyDescent="0.35">
      <c r="A143" s="244" t="s">
        <v>1801</v>
      </c>
      <c r="B143" s="244" t="s">
        <v>191</v>
      </c>
      <c r="C143" s="245" t="s">
        <v>192</v>
      </c>
      <c r="D143" s="244" t="s">
        <v>233</v>
      </c>
      <c r="E143" s="244" t="s">
        <v>1802</v>
      </c>
      <c r="F143" s="244" t="s">
        <v>1803</v>
      </c>
      <c r="G143" s="244" t="s">
        <v>1804</v>
      </c>
      <c r="H143" s="244" t="s">
        <v>1805</v>
      </c>
      <c r="I143" s="246"/>
      <c r="J143" s="247"/>
      <c r="K143" s="248" t="s">
        <v>1806</v>
      </c>
      <c r="L143" s="248"/>
      <c r="M143" s="248" t="s">
        <v>124</v>
      </c>
      <c r="N143" s="249" t="s">
        <v>239</v>
      </c>
      <c r="O143" s="250" t="s">
        <v>240</v>
      </c>
      <c r="P143" s="273"/>
      <c r="Q143" s="248" t="s">
        <v>1795</v>
      </c>
      <c r="R143" s="248" t="s">
        <v>1807</v>
      </c>
      <c r="S143" s="244" t="s">
        <v>1808</v>
      </c>
      <c r="T143" s="244" t="s">
        <v>3703</v>
      </c>
      <c r="U143" s="244" t="s">
        <v>1809</v>
      </c>
      <c r="V143" s="244" t="s">
        <v>1810</v>
      </c>
      <c r="W143" s="244" t="s">
        <v>1811</v>
      </c>
      <c r="X143" s="274"/>
      <c r="Y143" s="275"/>
      <c r="Z143" s="276"/>
      <c r="AA143" s="275"/>
      <c r="AB143" s="277">
        <f>IF(OR(J143="Fail",ISBLANK(J143)),INDEX('Issue Code Table'!C:C,MATCH(N:N,'Issue Code Table'!A:A,0)),IF(M143="Critical",6,IF(M143="Significant",5,IF(M143="Moderate",3,2))))</f>
        <v>5</v>
      </c>
    </row>
    <row r="144" spans="1:28" ht="212.5" x14ac:dyDescent="0.35">
      <c r="A144" s="251" t="s">
        <v>1812</v>
      </c>
      <c r="B144" s="251" t="s">
        <v>1813</v>
      </c>
      <c r="C144" s="252" t="s">
        <v>1814</v>
      </c>
      <c r="D144" s="251" t="s">
        <v>233</v>
      </c>
      <c r="E144" s="251" t="s">
        <v>1815</v>
      </c>
      <c r="F144" s="251" t="s">
        <v>1816</v>
      </c>
      <c r="G144" s="251" t="s">
        <v>1817</v>
      </c>
      <c r="H144" s="251" t="s">
        <v>1818</v>
      </c>
      <c r="I144" s="253"/>
      <c r="J144" s="254"/>
      <c r="K144" s="255" t="s">
        <v>1819</v>
      </c>
      <c r="L144" s="255"/>
      <c r="M144" s="255" t="s">
        <v>124</v>
      </c>
      <c r="N144" s="256" t="s">
        <v>1820</v>
      </c>
      <c r="O144" s="257" t="s">
        <v>1821</v>
      </c>
      <c r="P144" s="278"/>
      <c r="Q144" s="255" t="s">
        <v>1795</v>
      </c>
      <c r="R144" s="255" t="s">
        <v>1822</v>
      </c>
      <c r="S144" s="251" t="s">
        <v>1823</v>
      </c>
      <c r="T144" s="251"/>
      <c r="U144" s="251" t="s">
        <v>1824</v>
      </c>
      <c r="V144" s="251" t="s">
        <v>1825</v>
      </c>
      <c r="W144" s="251" t="s">
        <v>1826</v>
      </c>
      <c r="X144" s="279"/>
      <c r="Y144" s="280"/>
      <c r="Z144" s="281"/>
      <c r="AA144" s="280"/>
      <c r="AB144" s="282">
        <f>IF(OR(J144="Fail",ISBLANK(J144)),INDEX('Issue Code Table'!C:C,MATCH(N:N,'Issue Code Table'!A:A,0)),IF(M144="Critical",6,IF(M144="Significant",5,IF(M144="Moderate",3,2))))</f>
        <v>5</v>
      </c>
    </row>
    <row r="145" spans="1:28" ht="409.5" x14ac:dyDescent="0.35">
      <c r="A145" s="244" t="s">
        <v>1827</v>
      </c>
      <c r="B145" s="244" t="s">
        <v>263</v>
      </c>
      <c r="C145" s="245" t="s">
        <v>264</v>
      </c>
      <c r="D145" s="244" t="s">
        <v>233</v>
      </c>
      <c r="E145" s="244" t="s">
        <v>1828</v>
      </c>
      <c r="F145" s="244" t="s">
        <v>1829</v>
      </c>
      <c r="G145" s="244" t="s">
        <v>1830</v>
      </c>
      <c r="H145" s="244" t="s">
        <v>1831</v>
      </c>
      <c r="I145" s="246"/>
      <c r="J145" s="247"/>
      <c r="K145" s="248" t="s">
        <v>1832</v>
      </c>
      <c r="L145" s="248"/>
      <c r="M145" s="248" t="s">
        <v>124</v>
      </c>
      <c r="N145" s="249" t="s">
        <v>239</v>
      </c>
      <c r="O145" s="250" t="s">
        <v>240</v>
      </c>
      <c r="P145" s="273"/>
      <c r="Q145" s="248" t="s">
        <v>1795</v>
      </c>
      <c r="R145" s="248" t="s">
        <v>1833</v>
      </c>
      <c r="S145" s="244" t="s">
        <v>1834</v>
      </c>
      <c r="T145" s="244"/>
      <c r="U145" s="244" t="s">
        <v>1835</v>
      </c>
      <c r="V145" s="244" t="s">
        <v>1836</v>
      </c>
      <c r="W145" s="244" t="s">
        <v>1837</v>
      </c>
      <c r="X145" s="274"/>
      <c r="Y145" s="275"/>
      <c r="Z145" s="276"/>
      <c r="AA145" s="275"/>
      <c r="AB145" s="277">
        <f>IF(OR(J145="Fail",ISBLANK(J145)),INDEX('Issue Code Table'!C:C,MATCH(N:N,'Issue Code Table'!A:A,0)),IF(M145="Critical",6,IF(M145="Significant",5,IF(M145="Moderate",3,2))))</f>
        <v>5</v>
      </c>
    </row>
    <row r="146" spans="1:28" ht="400" x14ac:dyDescent="0.35">
      <c r="A146" s="251" t="s">
        <v>1838</v>
      </c>
      <c r="B146" s="251" t="s">
        <v>1786</v>
      </c>
      <c r="C146" s="252" t="s">
        <v>1787</v>
      </c>
      <c r="D146" s="251" t="s">
        <v>233</v>
      </c>
      <c r="E146" s="251" t="s">
        <v>1839</v>
      </c>
      <c r="F146" s="251" t="s">
        <v>1840</v>
      </c>
      <c r="G146" s="251" t="s">
        <v>1841</v>
      </c>
      <c r="H146" s="251" t="s">
        <v>1842</v>
      </c>
      <c r="I146" s="253"/>
      <c r="J146" s="254"/>
      <c r="K146" s="255" t="s">
        <v>1843</v>
      </c>
      <c r="L146" s="255"/>
      <c r="M146" s="255" t="s">
        <v>209</v>
      </c>
      <c r="N146" s="256" t="s">
        <v>1844</v>
      </c>
      <c r="O146" s="257" t="s">
        <v>1845</v>
      </c>
      <c r="P146" s="278"/>
      <c r="Q146" s="255" t="s">
        <v>1795</v>
      </c>
      <c r="R146" s="255" t="s">
        <v>1846</v>
      </c>
      <c r="S146" s="251" t="s">
        <v>1847</v>
      </c>
      <c r="T146" s="251"/>
      <c r="U146" s="251" t="s">
        <v>1848</v>
      </c>
      <c r="V146" s="251" t="s">
        <v>1849</v>
      </c>
      <c r="W146" s="251" t="s">
        <v>1850</v>
      </c>
      <c r="X146" s="279"/>
      <c r="Y146" s="280"/>
      <c r="Z146" s="281"/>
      <c r="AA146" s="280"/>
      <c r="AB146" s="282">
        <f>IF(OR(J146="Fail",ISBLANK(J146)),INDEX('Issue Code Table'!C:C,MATCH(N:N,'Issue Code Table'!A:A,0)),IF(M146="Critical",6,IF(M146="Significant",5,IF(M146="Moderate",3,2))))</f>
        <v>1</v>
      </c>
    </row>
    <row r="147" spans="1:28" ht="275" x14ac:dyDescent="0.35">
      <c r="A147" s="244" t="s">
        <v>1851</v>
      </c>
      <c r="B147" s="244" t="s">
        <v>1852</v>
      </c>
      <c r="C147" s="245" t="s">
        <v>1853</v>
      </c>
      <c r="D147" s="244" t="s">
        <v>233</v>
      </c>
      <c r="E147" s="244" t="s">
        <v>1854</v>
      </c>
      <c r="F147" s="244" t="s">
        <v>1855</v>
      </c>
      <c r="G147" s="244" t="s">
        <v>1856</v>
      </c>
      <c r="H147" s="244" t="s">
        <v>1857</v>
      </c>
      <c r="I147" s="246"/>
      <c r="J147" s="247"/>
      <c r="K147" s="248" t="s">
        <v>1858</v>
      </c>
      <c r="L147" s="248"/>
      <c r="M147" s="248" t="s">
        <v>124</v>
      </c>
      <c r="N147" s="249" t="s">
        <v>1859</v>
      </c>
      <c r="O147" s="250" t="s">
        <v>1860</v>
      </c>
      <c r="P147" s="273"/>
      <c r="Q147" s="248" t="s">
        <v>1795</v>
      </c>
      <c r="R147" s="248" t="s">
        <v>1861</v>
      </c>
      <c r="S147" s="244" t="s">
        <v>1862</v>
      </c>
      <c r="T147" s="244"/>
      <c r="U147" s="244" t="s">
        <v>1863</v>
      </c>
      <c r="V147" s="244" t="s">
        <v>1864</v>
      </c>
      <c r="W147" s="244" t="s">
        <v>1865</v>
      </c>
      <c r="X147" s="274"/>
      <c r="Y147" s="275"/>
      <c r="Z147" s="276"/>
      <c r="AA147" s="275"/>
      <c r="AB147" s="277">
        <f>IF(OR(J147="Fail",ISBLANK(J147)),INDEX('Issue Code Table'!C:C,MATCH(N:N,'Issue Code Table'!A:A,0)),IF(M147="Critical",6,IF(M147="Significant",5,IF(M147="Moderate",3,2))))</f>
        <v>6</v>
      </c>
    </row>
    <row r="148" spans="1:28" ht="262.5" x14ac:dyDescent="0.35">
      <c r="A148" s="251" t="s">
        <v>1866</v>
      </c>
      <c r="B148" s="251" t="s">
        <v>191</v>
      </c>
      <c r="C148" s="252" t="s">
        <v>192</v>
      </c>
      <c r="D148" s="251" t="s">
        <v>233</v>
      </c>
      <c r="E148" s="251" t="s">
        <v>1867</v>
      </c>
      <c r="F148" s="251" t="s">
        <v>1868</v>
      </c>
      <c r="G148" s="251" t="s">
        <v>1869</v>
      </c>
      <c r="H148" s="251" t="s">
        <v>1870</v>
      </c>
      <c r="I148" s="253"/>
      <c r="J148" s="254"/>
      <c r="K148" s="255" t="s">
        <v>1871</v>
      </c>
      <c r="L148" s="255"/>
      <c r="M148" s="255" t="s">
        <v>124</v>
      </c>
      <c r="N148" s="256" t="s">
        <v>239</v>
      </c>
      <c r="O148" s="257" t="s">
        <v>240</v>
      </c>
      <c r="P148" s="278"/>
      <c r="Q148" s="255" t="s">
        <v>1795</v>
      </c>
      <c r="R148" s="255" t="s">
        <v>1872</v>
      </c>
      <c r="S148" s="251" t="s">
        <v>1873</v>
      </c>
      <c r="T148" s="251"/>
      <c r="U148" s="251" t="s">
        <v>1874</v>
      </c>
      <c r="V148" s="251" t="s">
        <v>1875</v>
      </c>
      <c r="W148" s="251" t="s">
        <v>1876</v>
      </c>
      <c r="X148" s="279"/>
      <c r="Y148" s="280"/>
      <c r="Z148" s="281"/>
      <c r="AA148" s="280"/>
      <c r="AB148" s="282">
        <f>IF(OR(J148="Fail",ISBLANK(J148)),INDEX('Issue Code Table'!C:C,MATCH(N:N,'Issue Code Table'!A:A,0)),IF(M148="Critical",6,IF(M148="Significant",5,IF(M148="Moderate",3,2))))</f>
        <v>5</v>
      </c>
    </row>
    <row r="149" spans="1:28" ht="300" x14ac:dyDescent="0.35">
      <c r="A149" s="244" t="s">
        <v>1877</v>
      </c>
      <c r="B149" s="244" t="s">
        <v>191</v>
      </c>
      <c r="C149" s="245" t="s">
        <v>192</v>
      </c>
      <c r="D149" s="244" t="s">
        <v>233</v>
      </c>
      <c r="E149" s="244" t="s">
        <v>1878</v>
      </c>
      <c r="F149" s="244" t="s">
        <v>1879</v>
      </c>
      <c r="G149" s="244" t="s">
        <v>1880</v>
      </c>
      <c r="H149" s="244" t="s">
        <v>1881</v>
      </c>
      <c r="I149" s="246"/>
      <c r="J149" s="247"/>
      <c r="K149" s="248" t="s">
        <v>1882</v>
      </c>
      <c r="L149" s="248"/>
      <c r="M149" s="248" t="s">
        <v>124</v>
      </c>
      <c r="N149" s="249" t="s">
        <v>239</v>
      </c>
      <c r="O149" s="250" t="s">
        <v>240</v>
      </c>
      <c r="P149" s="273"/>
      <c r="Q149" s="248" t="s">
        <v>1795</v>
      </c>
      <c r="R149" s="248" t="s">
        <v>1883</v>
      </c>
      <c r="S149" s="244" t="s">
        <v>1884</v>
      </c>
      <c r="T149" s="244"/>
      <c r="U149" s="244" t="s">
        <v>1885</v>
      </c>
      <c r="V149" s="244" t="s">
        <v>1886</v>
      </c>
      <c r="W149" s="244" t="s">
        <v>1887</v>
      </c>
      <c r="X149" s="274"/>
      <c r="Y149" s="275"/>
      <c r="Z149" s="276"/>
      <c r="AA149" s="275"/>
      <c r="AB149" s="277">
        <f>IF(OR(J149="Fail",ISBLANK(J149)),INDEX('Issue Code Table'!C:C,MATCH(N:N,'Issue Code Table'!A:A,0)),IF(M149="Critical",6,IF(M149="Significant",5,IF(M149="Moderate",3,2))))</f>
        <v>5</v>
      </c>
    </row>
    <row r="150" spans="1:28" ht="409.5" x14ac:dyDescent="0.35">
      <c r="A150" s="251" t="s">
        <v>1888</v>
      </c>
      <c r="B150" s="251" t="s">
        <v>1852</v>
      </c>
      <c r="C150" s="252" t="s">
        <v>1853</v>
      </c>
      <c r="D150" s="251" t="s">
        <v>233</v>
      </c>
      <c r="E150" s="251" t="s">
        <v>1889</v>
      </c>
      <c r="F150" s="251" t="s">
        <v>1890</v>
      </c>
      <c r="G150" s="251" t="s">
        <v>1891</v>
      </c>
      <c r="H150" s="251" t="s">
        <v>1892</v>
      </c>
      <c r="I150" s="253"/>
      <c r="J150" s="254"/>
      <c r="K150" s="255" t="s">
        <v>1893</v>
      </c>
      <c r="L150" s="255"/>
      <c r="M150" s="255" t="s">
        <v>124</v>
      </c>
      <c r="N150" s="256" t="s">
        <v>1859</v>
      </c>
      <c r="O150" s="257" t="s">
        <v>1860</v>
      </c>
      <c r="P150" s="278"/>
      <c r="Q150" s="255" t="s">
        <v>1795</v>
      </c>
      <c r="R150" s="255" t="s">
        <v>1894</v>
      </c>
      <c r="S150" s="251" t="s">
        <v>1895</v>
      </c>
      <c r="T150" s="251" t="s">
        <v>3704</v>
      </c>
      <c r="U150" s="251" t="s">
        <v>1896</v>
      </c>
      <c r="V150" s="251" t="s">
        <v>1897</v>
      </c>
      <c r="W150" s="251" t="s">
        <v>1898</v>
      </c>
      <c r="X150" s="279"/>
      <c r="Y150" s="280"/>
      <c r="Z150" s="281"/>
      <c r="AA150" s="280"/>
      <c r="AB150" s="282">
        <f>IF(OR(J150="Fail",ISBLANK(J150)),INDEX('Issue Code Table'!C:C,MATCH(N:N,'Issue Code Table'!A:A,0)),IF(M150="Critical",6,IF(M150="Significant",5,IF(M150="Moderate",3,2))))</f>
        <v>6</v>
      </c>
    </row>
    <row r="151" spans="1:28" ht="237.5" x14ac:dyDescent="0.35">
      <c r="A151" s="244" t="s">
        <v>1899</v>
      </c>
      <c r="B151" s="244" t="s">
        <v>1813</v>
      </c>
      <c r="C151" s="245" t="s">
        <v>1814</v>
      </c>
      <c r="D151" s="244" t="s">
        <v>233</v>
      </c>
      <c r="E151" s="244" t="s">
        <v>1900</v>
      </c>
      <c r="F151" s="244" t="s">
        <v>1901</v>
      </c>
      <c r="G151" s="244" t="s">
        <v>1902</v>
      </c>
      <c r="H151" s="244" t="s">
        <v>1903</v>
      </c>
      <c r="I151" s="246"/>
      <c r="J151" s="247"/>
      <c r="K151" s="248" t="s">
        <v>1904</v>
      </c>
      <c r="L151" s="248"/>
      <c r="M151" s="248" t="s">
        <v>124</v>
      </c>
      <c r="N151" s="249" t="s">
        <v>1820</v>
      </c>
      <c r="O151" s="250" t="s">
        <v>1821</v>
      </c>
      <c r="P151" s="273"/>
      <c r="Q151" s="248" t="s">
        <v>1795</v>
      </c>
      <c r="R151" s="248" t="s">
        <v>1905</v>
      </c>
      <c r="S151" s="244" t="s">
        <v>1823</v>
      </c>
      <c r="T151" s="244"/>
      <c r="U151" s="244" t="s">
        <v>1906</v>
      </c>
      <c r="V151" s="244" t="s">
        <v>1907</v>
      </c>
      <c r="W151" s="244" t="s">
        <v>1908</v>
      </c>
      <c r="X151" s="274"/>
      <c r="Y151" s="275"/>
      <c r="Z151" s="276"/>
      <c r="AA151" s="275"/>
      <c r="AB151" s="277">
        <f>IF(OR(J151="Fail",ISBLANK(J151)),INDEX('Issue Code Table'!C:C,MATCH(N:N,'Issue Code Table'!A:A,0)),IF(M151="Critical",6,IF(M151="Significant",5,IF(M151="Moderate",3,2))))</f>
        <v>5</v>
      </c>
    </row>
    <row r="152" spans="1:28" ht="409.5" x14ac:dyDescent="0.35">
      <c r="A152" s="251" t="s">
        <v>1909</v>
      </c>
      <c r="B152" s="251" t="s">
        <v>1852</v>
      </c>
      <c r="C152" s="252" t="s">
        <v>1853</v>
      </c>
      <c r="D152" s="251" t="s">
        <v>233</v>
      </c>
      <c r="E152" s="251" t="s">
        <v>1910</v>
      </c>
      <c r="F152" s="251" t="s">
        <v>1911</v>
      </c>
      <c r="G152" s="251" t="s">
        <v>1912</v>
      </c>
      <c r="H152" s="251" t="s">
        <v>1913</v>
      </c>
      <c r="I152" s="253"/>
      <c r="J152" s="254"/>
      <c r="K152" s="255" t="s">
        <v>1914</v>
      </c>
      <c r="L152" s="255"/>
      <c r="M152" s="255" t="s">
        <v>124</v>
      </c>
      <c r="N152" s="256" t="s">
        <v>1859</v>
      </c>
      <c r="O152" s="257" t="s">
        <v>1860</v>
      </c>
      <c r="P152" s="278"/>
      <c r="Q152" s="255" t="s">
        <v>1795</v>
      </c>
      <c r="R152" s="255" t="s">
        <v>1915</v>
      </c>
      <c r="S152" s="251" t="s">
        <v>1916</v>
      </c>
      <c r="T152" s="251"/>
      <c r="U152" s="251" t="s">
        <v>1917</v>
      </c>
      <c r="V152" s="251" t="s">
        <v>1918</v>
      </c>
      <c r="W152" s="251" t="s">
        <v>1919</v>
      </c>
      <c r="X152" s="279"/>
      <c r="Y152" s="280"/>
      <c r="Z152" s="281"/>
      <c r="AA152" s="280"/>
      <c r="AB152" s="282">
        <f>IF(OR(J152="Fail",ISBLANK(J152)),INDEX('Issue Code Table'!C:C,MATCH(N:N,'Issue Code Table'!A:A,0)),IF(M152="Critical",6,IF(M152="Significant",5,IF(M152="Moderate",3,2))))</f>
        <v>6</v>
      </c>
    </row>
    <row r="153" spans="1:28" ht="175" x14ac:dyDescent="0.35">
      <c r="A153" s="244" t="s">
        <v>1920</v>
      </c>
      <c r="B153" s="244" t="s">
        <v>1786</v>
      </c>
      <c r="C153" s="245" t="s">
        <v>1787</v>
      </c>
      <c r="D153" s="244" t="s">
        <v>233</v>
      </c>
      <c r="E153" s="244" t="s">
        <v>1921</v>
      </c>
      <c r="F153" s="244" t="s">
        <v>1922</v>
      </c>
      <c r="G153" s="244" t="s">
        <v>1923</v>
      </c>
      <c r="H153" s="244" t="s">
        <v>1924</v>
      </c>
      <c r="I153" s="246"/>
      <c r="J153" s="247"/>
      <c r="K153" s="248" t="s">
        <v>1925</v>
      </c>
      <c r="L153" s="248"/>
      <c r="M153" s="248" t="s">
        <v>124</v>
      </c>
      <c r="N153" s="249" t="s">
        <v>1926</v>
      </c>
      <c r="O153" s="250" t="s">
        <v>1927</v>
      </c>
      <c r="P153" s="273"/>
      <c r="Q153" s="248" t="s">
        <v>1795</v>
      </c>
      <c r="R153" s="248" t="s">
        <v>1928</v>
      </c>
      <c r="S153" s="244" t="s">
        <v>1929</v>
      </c>
      <c r="T153" s="244"/>
      <c r="U153" s="244" t="s">
        <v>1930</v>
      </c>
      <c r="V153" s="244" t="s">
        <v>1931</v>
      </c>
      <c r="W153" s="244" t="s">
        <v>1932</v>
      </c>
      <c r="X153" s="274"/>
      <c r="Y153" s="275"/>
      <c r="Z153" s="276"/>
      <c r="AA153" s="275"/>
      <c r="AB153" s="277">
        <f>IF(OR(J153="Fail",ISBLANK(J153)),INDEX('Issue Code Table'!C:C,MATCH(N:N,'Issue Code Table'!A:A,0)),IF(M153="Critical",6,IF(M153="Significant",5,IF(M153="Moderate",3,2))))</f>
        <v>5</v>
      </c>
    </row>
    <row r="154" spans="1:28" ht="275" x14ac:dyDescent="0.35">
      <c r="A154" s="251" t="s">
        <v>1933</v>
      </c>
      <c r="B154" s="251" t="s">
        <v>1786</v>
      </c>
      <c r="C154" s="252" t="s">
        <v>1787</v>
      </c>
      <c r="D154" s="251" t="s">
        <v>233</v>
      </c>
      <c r="E154" s="251" t="s">
        <v>1934</v>
      </c>
      <c r="F154" s="251" t="s">
        <v>1935</v>
      </c>
      <c r="G154" s="251" t="s">
        <v>1936</v>
      </c>
      <c r="H154" s="251" t="s">
        <v>1937</v>
      </c>
      <c r="I154" s="253"/>
      <c r="J154" s="254"/>
      <c r="K154" s="255" t="s">
        <v>1938</v>
      </c>
      <c r="L154" s="255"/>
      <c r="M154" s="255" t="s">
        <v>124</v>
      </c>
      <c r="N154" s="256" t="s">
        <v>1939</v>
      </c>
      <c r="O154" s="257" t="s">
        <v>1940</v>
      </c>
      <c r="P154" s="278"/>
      <c r="Q154" s="255" t="s">
        <v>1795</v>
      </c>
      <c r="R154" s="255" t="s">
        <v>1941</v>
      </c>
      <c r="S154" s="251" t="s">
        <v>1942</v>
      </c>
      <c r="T154" s="251"/>
      <c r="U154" s="251" t="s">
        <v>1943</v>
      </c>
      <c r="V154" s="251" t="s">
        <v>1944</v>
      </c>
      <c r="W154" s="251" t="s">
        <v>1945</v>
      </c>
      <c r="X154" s="279"/>
      <c r="Y154" s="280"/>
      <c r="Z154" s="281"/>
      <c r="AA154" s="280"/>
      <c r="AB154" s="282">
        <f>IF(OR(J154="Fail",ISBLANK(J154)),INDEX('Issue Code Table'!C:C,MATCH(N:N,'Issue Code Table'!A:A,0)),IF(M154="Critical",6,IF(M154="Significant",5,IF(M154="Moderate",3,2))))</f>
        <v>8</v>
      </c>
    </row>
    <row r="155" spans="1:28" ht="409.5" x14ac:dyDescent="0.35">
      <c r="A155" s="244" t="s">
        <v>1946</v>
      </c>
      <c r="B155" s="244" t="s">
        <v>1786</v>
      </c>
      <c r="C155" s="245" t="s">
        <v>1787</v>
      </c>
      <c r="D155" s="244" t="s">
        <v>233</v>
      </c>
      <c r="E155" s="244" t="s">
        <v>1947</v>
      </c>
      <c r="F155" s="244" t="s">
        <v>1948</v>
      </c>
      <c r="G155" s="244" t="s">
        <v>1949</v>
      </c>
      <c r="H155" s="244" t="s">
        <v>1950</v>
      </c>
      <c r="I155" s="246"/>
      <c r="J155" s="247"/>
      <c r="K155" s="248" t="s">
        <v>1951</v>
      </c>
      <c r="L155" s="248"/>
      <c r="M155" s="248" t="s">
        <v>124</v>
      </c>
      <c r="N155" s="249" t="s">
        <v>1939</v>
      </c>
      <c r="O155" s="250" t="s">
        <v>1940</v>
      </c>
      <c r="P155" s="273"/>
      <c r="Q155" s="248" t="s">
        <v>1795</v>
      </c>
      <c r="R155" s="248" t="s">
        <v>1952</v>
      </c>
      <c r="S155" s="244" t="s">
        <v>1953</v>
      </c>
      <c r="T155" s="244" t="s">
        <v>3705</v>
      </c>
      <c r="U155" s="244" t="s">
        <v>1954</v>
      </c>
      <c r="V155" s="244" t="s">
        <v>1955</v>
      </c>
      <c r="W155" s="244" t="s">
        <v>1956</v>
      </c>
      <c r="X155" s="274"/>
      <c r="Y155" s="275"/>
      <c r="Z155" s="276"/>
      <c r="AA155" s="275"/>
      <c r="AB155" s="277">
        <f>IF(OR(J155="Fail",ISBLANK(J155)),INDEX('Issue Code Table'!C:C,MATCH(N:N,'Issue Code Table'!A:A,0)),IF(M155="Critical",6,IF(M155="Significant",5,IF(M155="Moderate",3,2))))</f>
        <v>8</v>
      </c>
    </row>
    <row r="156" spans="1:28" ht="175" x14ac:dyDescent="0.35">
      <c r="A156" s="251" t="s">
        <v>1957</v>
      </c>
      <c r="B156" s="251" t="s">
        <v>191</v>
      </c>
      <c r="C156" s="252" t="s">
        <v>192</v>
      </c>
      <c r="D156" s="251" t="s">
        <v>233</v>
      </c>
      <c r="E156" s="251" t="s">
        <v>1958</v>
      </c>
      <c r="F156" s="251" t="s">
        <v>1959</v>
      </c>
      <c r="G156" s="251" t="s">
        <v>1960</v>
      </c>
      <c r="H156" s="251" t="s">
        <v>1961</v>
      </c>
      <c r="I156" s="253"/>
      <c r="J156" s="254"/>
      <c r="K156" s="255" t="s">
        <v>1962</v>
      </c>
      <c r="L156" s="255"/>
      <c r="M156" s="255" t="s">
        <v>124</v>
      </c>
      <c r="N156" s="256" t="s">
        <v>239</v>
      </c>
      <c r="O156" s="257" t="s">
        <v>240</v>
      </c>
      <c r="P156" s="278"/>
      <c r="Q156" s="255" t="s">
        <v>1795</v>
      </c>
      <c r="R156" s="255" t="s">
        <v>1963</v>
      </c>
      <c r="S156" s="251" t="s">
        <v>1964</v>
      </c>
      <c r="T156" s="251"/>
      <c r="U156" s="251" t="s">
        <v>1965</v>
      </c>
      <c r="V156" s="251" t="s">
        <v>1966</v>
      </c>
      <c r="W156" s="251" t="s">
        <v>1967</v>
      </c>
      <c r="X156" s="279"/>
      <c r="Y156" s="280"/>
      <c r="Z156" s="281"/>
      <c r="AA156" s="280"/>
      <c r="AB156" s="282">
        <f>IF(OR(J156="Fail",ISBLANK(J156)),INDEX('Issue Code Table'!C:C,MATCH(N:N,'Issue Code Table'!A:A,0)),IF(M156="Critical",6,IF(M156="Significant",5,IF(M156="Moderate",3,2))))</f>
        <v>5</v>
      </c>
    </row>
    <row r="157" spans="1:28" ht="112.5" x14ac:dyDescent="0.35">
      <c r="A157" s="244" t="s">
        <v>1968</v>
      </c>
      <c r="B157" s="244" t="s">
        <v>1852</v>
      </c>
      <c r="C157" s="245" t="s">
        <v>1853</v>
      </c>
      <c r="D157" s="244" t="s">
        <v>233</v>
      </c>
      <c r="E157" s="244" t="s">
        <v>1969</v>
      </c>
      <c r="F157" s="244" t="s">
        <v>1970</v>
      </c>
      <c r="G157" s="244" t="s">
        <v>1971</v>
      </c>
      <c r="H157" s="244" t="s">
        <v>1972</v>
      </c>
      <c r="I157" s="246"/>
      <c r="J157" s="247"/>
      <c r="K157" s="248" t="s">
        <v>1973</v>
      </c>
      <c r="L157" s="248"/>
      <c r="M157" s="248" t="s">
        <v>124</v>
      </c>
      <c r="N157" s="249" t="s">
        <v>1859</v>
      </c>
      <c r="O157" s="250" t="s">
        <v>1860</v>
      </c>
      <c r="P157" s="273"/>
      <c r="Q157" s="248" t="s">
        <v>1795</v>
      </c>
      <c r="R157" s="248" t="s">
        <v>1974</v>
      </c>
      <c r="S157" s="244" t="s">
        <v>1975</v>
      </c>
      <c r="T157" s="244"/>
      <c r="U157" s="244" t="s">
        <v>1976</v>
      </c>
      <c r="V157" s="244" t="s">
        <v>1977</v>
      </c>
      <c r="W157" s="244" t="s">
        <v>1978</v>
      </c>
      <c r="X157" s="274"/>
      <c r="Y157" s="275"/>
      <c r="Z157" s="276"/>
      <c r="AA157" s="275"/>
      <c r="AB157" s="277">
        <f>IF(OR(J157="Fail",ISBLANK(J157)),INDEX('Issue Code Table'!C:C,MATCH(N:N,'Issue Code Table'!A:A,0)),IF(M157="Critical",6,IF(M157="Significant",5,IF(M157="Moderate",3,2))))</f>
        <v>6</v>
      </c>
    </row>
    <row r="158" spans="1:28" ht="312.5" x14ac:dyDescent="0.35">
      <c r="A158" s="251" t="s">
        <v>1979</v>
      </c>
      <c r="B158" s="251" t="s">
        <v>560</v>
      </c>
      <c r="C158" s="252" t="s">
        <v>561</v>
      </c>
      <c r="D158" s="251" t="s">
        <v>233</v>
      </c>
      <c r="E158" s="251" t="s">
        <v>1980</v>
      </c>
      <c r="F158" s="251" t="s">
        <v>1981</v>
      </c>
      <c r="G158" s="251" t="s">
        <v>1982</v>
      </c>
      <c r="H158" s="251" t="s">
        <v>1983</v>
      </c>
      <c r="I158" s="253"/>
      <c r="J158" s="254"/>
      <c r="K158" s="255" t="s">
        <v>1984</v>
      </c>
      <c r="L158" s="255"/>
      <c r="M158" s="255" t="s">
        <v>124</v>
      </c>
      <c r="N158" s="256" t="s">
        <v>239</v>
      </c>
      <c r="O158" s="257" t="s">
        <v>240</v>
      </c>
      <c r="P158" s="278"/>
      <c r="Q158" s="255" t="s">
        <v>1985</v>
      </c>
      <c r="R158" s="255" t="s">
        <v>1986</v>
      </c>
      <c r="S158" s="251" t="s">
        <v>1987</v>
      </c>
      <c r="T158" s="251"/>
      <c r="U158" s="251" t="s">
        <v>1988</v>
      </c>
      <c r="V158" s="251" t="s">
        <v>1989</v>
      </c>
      <c r="W158" s="251" t="s">
        <v>1990</v>
      </c>
      <c r="X158" s="279"/>
      <c r="Y158" s="280"/>
      <c r="Z158" s="281"/>
      <c r="AA158" s="280"/>
      <c r="AB158" s="282">
        <f>IF(OR(J158="Fail",ISBLANK(J158)),INDEX('Issue Code Table'!C:C,MATCH(N:N,'Issue Code Table'!A:A,0)),IF(M158="Critical",6,IF(M158="Significant",5,IF(M158="Moderate",3,2))))</f>
        <v>5</v>
      </c>
    </row>
    <row r="159" spans="1:28" ht="312.5" x14ac:dyDescent="0.35">
      <c r="A159" s="244" t="s">
        <v>1991</v>
      </c>
      <c r="B159" s="244" t="s">
        <v>560</v>
      </c>
      <c r="C159" s="245" t="s">
        <v>561</v>
      </c>
      <c r="D159" s="244" t="s">
        <v>233</v>
      </c>
      <c r="E159" s="244" t="s">
        <v>1992</v>
      </c>
      <c r="F159" s="244" t="s">
        <v>1993</v>
      </c>
      <c r="G159" s="244" t="s">
        <v>1994</v>
      </c>
      <c r="H159" s="244" t="s">
        <v>1995</v>
      </c>
      <c r="I159" s="246"/>
      <c r="J159" s="247"/>
      <c r="K159" s="248" t="s">
        <v>1996</v>
      </c>
      <c r="L159" s="248"/>
      <c r="M159" s="248" t="s">
        <v>124</v>
      </c>
      <c r="N159" s="249" t="s">
        <v>239</v>
      </c>
      <c r="O159" s="250" t="s">
        <v>240</v>
      </c>
      <c r="P159" s="273"/>
      <c r="Q159" s="248" t="s">
        <v>1985</v>
      </c>
      <c r="R159" s="248" t="s">
        <v>1997</v>
      </c>
      <c r="S159" s="244" t="s">
        <v>1998</v>
      </c>
      <c r="T159" s="244"/>
      <c r="U159" s="244" t="s">
        <v>1999</v>
      </c>
      <c r="V159" s="244" t="s">
        <v>2000</v>
      </c>
      <c r="W159" s="244" t="s">
        <v>2001</v>
      </c>
      <c r="X159" s="274"/>
      <c r="Y159" s="275"/>
      <c r="Z159" s="276"/>
      <c r="AA159" s="275"/>
      <c r="AB159" s="277">
        <f>IF(OR(J159="Fail",ISBLANK(J159)),INDEX('Issue Code Table'!C:C,MATCH(N:N,'Issue Code Table'!A:A,0)),IF(M159="Critical",6,IF(M159="Significant",5,IF(M159="Moderate",3,2))))</f>
        <v>5</v>
      </c>
    </row>
    <row r="160" spans="1:28" ht="387.5" x14ac:dyDescent="0.35">
      <c r="A160" s="251" t="s">
        <v>2002</v>
      </c>
      <c r="B160" s="251" t="s">
        <v>560</v>
      </c>
      <c r="C160" s="252" t="s">
        <v>561</v>
      </c>
      <c r="D160" s="251" t="s">
        <v>233</v>
      </c>
      <c r="E160" s="251" t="s">
        <v>2003</v>
      </c>
      <c r="F160" s="251" t="s">
        <v>2004</v>
      </c>
      <c r="G160" s="251" t="s">
        <v>2005</v>
      </c>
      <c r="H160" s="251" t="s">
        <v>2006</v>
      </c>
      <c r="I160" s="253"/>
      <c r="J160" s="254"/>
      <c r="K160" s="255" t="s">
        <v>2007</v>
      </c>
      <c r="L160" s="255"/>
      <c r="M160" s="255" t="s">
        <v>209</v>
      </c>
      <c r="N160" s="256" t="s">
        <v>2008</v>
      </c>
      <c r="O160" s="257" t="s">
        <v>2009</v>
      </c>
      <c r="P160" s="278"/>
      <c r="Q160" s="255" t="s">
        <v>1985</v>
      </c>
      <c r="R160" s="255" t="s">
        <v>2010</v>
      </c>
      <c r="S160" s="251">
        <v>0</v>
      </c>
      <c r="T160" s="251"/>
      <c r="U160" s="251" t="s">
        <v>2011</v>
      </c>
      <c r="V160" s="251" t="s">
        <v>2012</v>
      </c>
      <c r="W160" s="251" t="s">
        <v>2013</v>
      </c>
      <c r="X160" s="279"/>
      <c r="Y160" s="280"/>
      <c r="Z160" s="281"/>
      <c r="AA160" s="280"/>
      <c r="AB160" s="282">
        <f>IF(OR(J160="Fail",ISBLANK(J160)),INDEX('Issue Code Table'!C:C,MATCH(N:N,'Issue Code Table'!A:A,0)),IF(M160="Critical",6,IF(M160="Significant",5,IF(M160="Moderate",3,2))))</f>
        <v>2</v>
      </c>
    </row>
    <row r="161" spans="1:28" ht="137.5" x14ac:dyDescent="0.35">
      <c r="A161" s="244" t="s">
        <v>2014</v>
      </c>
      <c r="B161" s="244" t="s">
        <v>263</v>
      </c>
      <c r="C161" s="245" t="s">
        <v>264</v>
      </c>
      <c r="D161" s="244" t="s">
        <v>233</v>
      </c>
      <c r="E161" s="244" t="s">
        <v>2015</v>
      </c>
      <c r="F161" s="244" t="s">
        <v>2016</v>
      </c>
      <c r="G161" s="244" t="s">
        <v>2017</v>
      </c>
      <c r="H161" s="244" t="s">
        <v>2018</v>
      </c>
      <c r="I161" s="246"/>
      <c r="J161" s="247"/>
      <c r="K161" s="248" t="s">
        <v>2019</v>
      </c>
      <c r="L161" s="248"/>
      <c r="M161" s="248" t="s">
        <v>124</v>
      </c>
      <c r="N161" s="249" t="s">
        <v>239</v>
      </c>
      <c r="O161" s="250" t="s">
        <v>240</v>
      </c>
      <c r="P161" s="273"/>
      <c r="Q161" s="248" t="s">
        <v>1985</v>
      </c>
      <c r="R161" s="248" t="s">
        <v>2020</v>
      </c>
      <c r="S161" s="244" t="s">
        <v>2021</v>
      </c>
      <c r="T161" s="244"/>
      <c r="U161" s="244" t="s">
        <v>2022</v>
      </c>
      <c r="V161" s="244" t="s">
        <v>2023</v>
      </c>
      <c r="W161" s="244" t="s">
        <v>2024</v>
      </c>
      <c r="X161" s="274"/>
      <c r="Y161" s="275"/>
      <c r="Z161" s="276"/>
      <c r="AA161" s="275"/>
      <c r="AB161" s="277">
        <f>IF(OR(J161="Fail",ISBLANK(J161)),INDEX('Issue Code Table'!C:C,MATCH(N:N,'Issue Code Table'!A:A,0)),IF(M161="Critical",6,IF(M161="Significant",5,IF(M161="Moderate",3,2))))</f>
        <v>5</v>
      </c>
    </row>
    <row r="162" spans="1:28" ht="187.5" x14ac:dyDescent="0.35">
      <c r="A162" s="251" t="s">
        <v>2025</v>
      </c>
      <c r="B162" s="251" t="s">
        <v>263</v>
      </c>
      <c r="C162" s="252" t="s">
        <v>264</v>
      </c>
      <c r="D162" s="251" t="s">
        <v>233</v>
      </c>
      <c r="E162" s="251" t="s">
        <v>2026</v>
      </c>
      <c r="F162" s="251" t="s">
        <v>2027</v>
      </c>
      <c r="G162" s="251" t="s">
        <v>2028</v>
      </c>
      <c r="H162" s="251" t="s">
        <v>2029</v>
      </c>
      <c r="I162" s="253"/>
      <c r="J162" s="254"/>
      <c r="K162" s="255" t="s">
        <v>2030</v>
      </c>
      <c r="L162" s="255"/>
      <c r="M162" s="255" t="s">
        <v>124</v>
      </c>
      <c r="N162" s="256" t="s">
        <v>239</v>
      </c>
      <c r="O162" s="257" t="s">
        <v>240</v>
      </c>
      <c r="P162" s="278"/>
      <c r="Q162" s="255" t="s">
        <v>1985</v>
      </c>
      <c r="R162" s="255" t="s">
        <v>2031</v>
      </c>
      <c r="S162" s="251" t="s">
        <v>2032</v>
      </c>
      <c r="T162" s="251"/>
      <c r="U162" s="251" t="s">
        <v>2033</v>
      </c>
      <c r="V162" s="251" t="s">
        <v>2034</v>
      </c>
      <c r="W162" s="251" t="s">
        <v>2035</v>
      </c>
      <c r="X162" s="279"/>
      <c r="Y162" s="280"/>
      <c r="Z162" s="281"/>
      <c r="AA162" s="280"/>
      <c r="AB162" s="282">
        <f>IF(OR(J162="Fail",ISBLANK(J162)),INDEX('Issue Code Table'!C:C,MATCH(N:N,'Issue Code Table'!A:A,0)),IF(M162="Critical",6,IF(M162="Significant",5,IF(M162="Moderate",3,2))))</f>
        <v>5</v>
      </c>
    </row>
    <row r="163" spans="1:28" ht="137.5" x14ac:dyDescent="0.35">
      <c r="A163" s="244" t="s">
        <v>2036</v>
      </c>
      <c r="B163" s="244" t="s">
        <v>263</v>
      </c>
      <c r="C163" s="245" t="s">
        <v>264</v>
      </c>
      <c r="D163" s="244" t="s">
        <v>233</v>
      </c>
      <c r="E163" s="244" t="s">
        <v>2037</v>
      </c>
      <c r="F163" s="244" t="s">
        <v>2038</v>
      </c>
      <c r="G163" s="244" t="s">
        <v>2039</v>
      </c>
      <c r="H163" s="244" t="s">
        <v>2040</v>
      </c>
      <c r="I163" s="246"/>
      <c r="J163" s="247"/>
      <c r="K163" s="248" t="s">
        <v>2041</v>
      </c>
      <c r="L163" s="248"/>
      <c r="M163" s="248" t="s">
        <v>124</v>
      </c>
      <c r="N163" s="249" t="s">
        <v>239</v>
      </c>
      <c r="O163" s="250" t="s">
        <v>240</v>
      </c>
      <c r="P163" s="273"/>
      <c r="Q163" s="248" t="s">
        <v>1985</v>
      </c>
      <c r="R163" s="248" t="s">
        <v>2042</v>
      </c>
      <c r="S163" s="244" t="s">
        <v>2043</v>
      </c>
      <c r="T163" s="244"/>
      <c r="U163" s="244" t="s">
        <v>2044</v>
      </c>
      <c r="V163" s="244" t="s">
        <v>2045</v>
      </c>
      <c r="W163" s="244" t="s">
        <v>2046</v>
      </c>
      <c r="X163" s="274"/>
      <c r="Y163" s="275"/>
      <c r="Z163" s="276"/>
      <c r="AA163" s="275"/>
      <c r="AB163" s="277">
        <f>IF(OR(J163="Fail",ISBLANK(J163)),INDEX('Issue Code Table'!C:C,MATCH(N:N,'Issue Code Table'!A:A,0)),IF(M163="Critical",6,IF(M163="Significant",5,IF(M163="Moderate",3,2))))</f>
        <v>5</v>
      </c>
    </row>
    <row r="164" spans="1:28" ht="187.5" x14ac:dyDescent="0.35">
      <c r="A164" s="251" t="s">
        <v>2047</v>
      </c>
      <c r="B164" s="251" t="s">
        <v>560</v>
      </c>
      <c r="C164" s="252" t="s">
        <v>561</v>
      </c>
      <c r="D164" s="251" t="s">
        <v>233</v>
      </c>
      <c r="E164" s="251" t="s">
        <v>2048</v>
      </c>
      <c r="F164" s="251" t="s">
        <v>2049</v>
      </c>
      <c r="G164" s="251" t="s">
        <v>2050</v>
      </c>
      <c r="H164" s="251" t="s">
        <v>2051</v>
      </c>
      <c r="I164" s="253"/>
      <c r="J164" s="254"/>
      <c r="K164" s="255" t="s">
        <v>2052</v>
      </c>
      <c r="L164" s="255"/>
      <c r="M164" s="255" t="s">
        <v>209</v>
      </c>
      <c r="N164" s="256" t="s">
        <v>2008</v>
      </c>
      <c r="O164" s="257" t="s">
        <v>2009</v>
      </c>
      <c r="P164" s="278"/>
      <c r="Q164" s="255" t="s">
        <v>2053</v>
      </c>
      <c r="R164" s="255" t="s">
        <v>2054</v>
      </c>
      <c r="S164" s="251" t="s">
        <v>2055</v>
      </c>
      <c r="T164" s="251"/>
      <c r="U164" s="251" t="s">
        <v>2056</v>
      </c>
      <c r="V164" s="251" t="s">
        <v>2057</v>
      </c>
      <c r="W164" s="251" t="s">
        <v>2058</v>
      </c>
      <c r="X164" s="279"/>
      <c r="Y164" s="280"/>
      <c r="Z164" s="281"/>
      <c r="AA164" s="280"/>
      <c r="AB164" s="282">
        <f>IF(OR(J164="Fail",ISBLANK(J164)),INDEX('Issue Code Table'!C:C,MATCH(N:N,'Issue Code Table'!A:A,0)),IF(M164="Critical",6,IF(M164="Significant",5,IF(M164="Moderate",3,2))))</f>
        <v>2</v>
      </c>
    </row>
    <row r="165" spans="1:28" ht="162.5" x14ac:dyDescent="0.35">
      <c r="A165" s="244" t="s">
        <v>2059</v>
      </c>
      <c r="B165" s="244" t="s">
        <v>560</v>
      </c>
      <c r="C165" s="245" t="s">
        <v>561</v>
      </c>
      <c r="D165" s="244" t="s">
        <v>233</v>
      </c>
      <c r="E165" s="244" t="s">
        <v>2060</v>
      </c>
      <c r="F165" s="244" t="s">
        <v>2061</v>
      </c>
      <c r="G165" s="244" t="s">
        <v>2062</v>
      </c>
      <c r="H165" s="244" t="s">
        <v>2063</v>
      </c>
      <c r="I165" s="246"/>
      <c r="J165" s="247"/>
      <c r="K165" s="248" t="s">
        <v>2064</v>
      </c>
      <c r="L165" s="248"/>
      <c r="M165" s="248" t="s">
        <v>209</v>
      </c>
      <c r="N165" s="249" t="s">
        <v>551</v>
      </c>
      <c r="O165" s="250" t="s">
        <v>552</v>
      </c>
      <c r="P165" s="273"/>
      <c r="Q165" s="248" t="s">
        <v>2053</v>
      </c>
      <c r="R165" s="248" t="s">
        <v>2065</v>
      </c>
      <c r="S165" s="244" t="s">
        <v>2066</v>
      </c>
      <c r="T165" s="244"/>
      <c r="U165" s="244" t="s">
        <v>2067</v>
      </c>
      <c r="V165" s="244" t="s">
        <v>2068</v>
      </c>
      <c r="W165" s="244" t="s">
        <v>2069</v>
      </c>
      <c r="X165" s="274"/>
      <c r="Y165" s="275"/>
      <c r="Z165" s="276"/>
      <c r="AA165" s="275"/>
      <c r="AB165" s="277">
        <f>IF(OR(J165="Fail",ISBLANK(J165)),INDEX('Issue Code Table'!C:C,MATCH(N:N,'Issue Code Table'!A:A,0)),IF(M165="Critical",6,IF(M165="Significant",5,IF(M165="Moderate",3,2))))</f>
        <v>1</v>
      </c>
    </row>
    <row r="166" spans="1:28" ht="175" x14ac:dyDescent="0.35">
      <c r="A166" s="251" t="s">
        <v>2070</v>
      </c>
      <c r="B166" s="251" t="s">
        <v>2071</v>
      </c>
      <c r="C166" s="252" t="s">
        <v>2072</v>
      </c>
      <c r="D166" s="251" t="s">
        <v>233</v>
      </c>
      <c r="E166" s="251" t="s">
        <v>2073</v>
      </c>
      <c r="F166" s="251" t="s">
        <v>2074</v>
      </c>
      <c r="G166" s="251" t="s">
        <v>2075</v>
      </c>
      <c r="H166" s="251" t="s">
        <v>2076</v>
      </c>
      <c r="I166" s="253"/>
      <c r="J166" s="254"/>
      <c r="K166" s="255" t="s">
        <v>2077</v>
      </c>
      <c r="L166" s="255"/>
      <c r="M166" s="255" t="s">
        <v>124</v>
      </c>
      <c r="N166" s="256" t="s">
        <v>1926</v>
      </c>
      <c r="O166" s="257" t="s">
        <v>1927</v>
      </c>
      <c r="P166" s="278"/>
      <c r="Q166" s="255" t="s">
        <v>2053</v>
      </c>
      <c r="R166" s="255" t="s">
        <v>2078</v>
      </c>
      <c r="S166" s="251" t="s">
        <v>2079</v>
      </c>
      <c r="T166" s="251" t="s">
        <v>3706</v>
      </c>
      <c r="U166" s="251" t="s">
        <v>2080</v>
      </c>
      <c r="V166" s="251" t="s">
        <v>2081</v>
      </c>
      <c r="W166" s="251" t="s">
        <v>2082</v>
      </c>
      <c r="X166" s="279"/>
      <c r="Y166" s="280"/>
      <c r="Z166" s="281"/>
      <c r="AA166" s="280"/>
      <c r="AB166" s="282">
        <f>IF(OR(J166="Fail",ISBLANK(J166)),INDEX('Issue Code Table'!C:C,MATCH(N:N,'Issue Code Table'!A:A,0)),IF(M166="Critical",6,IF(M166="Significant",5,IF(M166="Moderate",3,2))))</f>
        <v>5</v>
      </c>
    </row>
    <row r="167" spans="1:28" ht="150" x14ac:dyDescent="0.35">
      <c r="A167" s="244" t="s">
        <v>2083</v>
      </c>
      <c r="B167" s="244" t="s">
        <v>560</v>
      </c>
      <c r="C167" s="245" t="s">
        <v>561</v>
      </c>
      <c r="D167" s="244" t="s">
        <v>233</v>
      </c>
      <c r="E167" s="244" t="s">
        <v>2084</v>
      </c>
      <c r="F167" s="244" t="s">
        <v>2085</v>
      </c>
      <c r="G167" s="244" t="s">
        <v>2086</v>
      </c>
      <c r="H167" s="244" t="s">
        <v>2087</v>
      </c>
      <c r="I167" s="246"/>
      <c r="J167" s="247"/>
      <c r="K167" s="248" t="s">
        <v>2088</v>
      </c>
      <c r="L167" s="248"/>
      <c r="M167" s="248" t="s">
        <v>209</v>
      </c>
      <c r="N167" s="249" t="s">
        <v>551</v>
      </c>
      <c r="O167" s="250" t="s">
        <v>552</v>
      </c>
      <c r="P167" s="273"/>
      <c r="Q167" s="248" t="s">
        <v>2053</v>
      </c>
      <c r="R167" s="248" t="s">
        <v>2089</v>
      </c>
      <c r="S167" s="244" t="s">
        <v>2090</v>
      </c>
      <c r="T167" s="244"/>
      <c r="U167" s="244" t="s">
        <v>2091</v>
      </c>
      <c r="V167" s="244" t="s">
        <v>2092</v>
      </c>
      <c r="W167" s="244" t="s">
        <v>2093</v>
      </c>
      <c r="X167" s="274"/>
      <c r="Y167" s="275"/>
      <c r="Z167" s="276"/>
      <c r="AA167" s="275"/>
      <c r="AB167" s="277">
        <f>IF(OR(J167="Fail",ISBLANK(J167)),INDEX('Issue Code Table'!C:C,MATCH(N:N,'Issue Code Table'!A:A,0)),IF(M167="Critical",6,IF(M167="Significant",5,IF(M167="Moderate",3,2))))</f>
        <v>1</v>
      </c>
    </row>
    <row r="168" spans="1:28" ht="175" x14ac:dyDescent="0.35">
      <c r="A168" s="251" t="s">
        <v>2094</v>
      </c>
      <c r="B168" s="251" t="s">
        <v>2095</v>
      </c>
      <c r="C168" s="252" t="s">
        <v>2096</v>
      </c>
      <c r="D168" s="251" t="s">
        <v>233</v>
      </c>
      <c r="E168" s="251" t="s">
        <v>2097</v>
      </c>
      <c r="F168" s="251" t="s">
        <v>2098</v>
      </c>
      <c r="G168" s="251" t="s">
        <v>2099</v>
      </c>
      <c r="H168" s="251" t="s">
        <v>2100</v>
      </c>
      <c r="I168" s="253"/>
      <c r="J168" s="254"/>
      <c r="K168" s="255" t="s">
        <v>2101</v>
      </c>
      <c r="L168" s="255"/>
      <c r="M168" s="255" t="s">
        <v>124</v>
      </c>
      <c r="N168" s="256" t="s">
        <v>2102</v>
      </c>
      <c r="O168" s="257" t="s">
        <v>2103</v>
      </c>
      <c r="P168" s="278"/>
      <c r="Q168" s="255" t="s">
        <v>2053</v>
      </c>
      <c r="R168" s="255" t="s">
        <v>2104</v>
      </c>
      <c r="S168" s="251" t="s">
        <v>2105</v>
      </c>
      <c r="T168" s="251"/>
      <c r="U168" s="251" t="s">
        <v>2106</v>
      </c>
      <c r="V168" s="251" t="s">
        <v>2107</v>
      </c>
      <c r="W168" s="251" t="s">
        <v>2108</v>
      </c>
      <c r="X168" s="279"/>
      <c r="Y168" s="280"/>
      <c r="Z168" s="281"/>
      <c r="AA168" s="280"/>
      <c r="AB168" s="282">
        <f>IF(OR(J168="Fail",ISBLANK(J168)),INDEX('Issue Code Table'!C:C,MATCH(N:N,'Issue Code Table'!A:A,0)),IF(M168="Critical",6,IF(M168="Significant",5,IF(M168="Moderate",3,2))))</f>
        <v>7</v>
      </c>
    </row>
    <row r="169" spans="1:28" ht="262.5" x14ac:dyDescent="0.35">
      <c r="A169" s="244" t="s">
        <v>2109</v>
      </c>
      <c r="B169" s="244" t="s">
        <v>2110</v>
      </c>
      <c r="C169" s="245" t="s">
        <v>2111</v>
      </c>
      <c r="D169" s="244" t="s">
        <v>233</v>
      </c>
      <c r="E169" s="244" t="s">
        <v>2112</v>
      </c>
      <c r="F169" s="244" t="s">
        <v>2113</v>
      </c>
      <c r="G169" s="244" t="s">
        <v>2114</v>
      </c>
      <c r="H169" s="244" t="s">
        <v>2115</v>
      </c>
      <c r="I169" s="246"/>
      <c r="J169" s="247"/>
      <c r="K169" s="248" t="s">
        <v>2116</v>
      </c>
      <c r="L169" s="248" t="s">
        <v>2117</v>
      </c>
      <c r="M169" s="248" t="s">
        <v>135</v>
      </c>
      <c r="N169" s="249" t="s">
        <v>2118</v>
      </c>
      <c r="O169" s="250" t="s">
        <v>2119</v>
      </c>
      <c r="P169" s="273"/>
      <c r="Q169" s="248" t="s">
        <v>2053</v>
      </c>
      <c r="R169" s="248" t="s">
        <v>2120</v>
      </c>
      <c r="S169" s="244" t="s">
        <v>2121</v>
      </c>
      <c r="T169" s="244" t="s">
        <v>3707</v>
      </c>
      <c r="U169" s="244" t="s">
        <v>3743</v>
      </c>
      <c r="V169" s="244" t="s">
        <v>3744</v>
      </c>
      <c r="W169" s="244" t="s">
        <v>2122</v>
      </c>
      <c r="X169" s="274"/>
      <c r="Y169" s="275"/>
      <c r="Z169" s="276"/>
      <c r="AA169" s="275"/>
      <c r="AB169" s="277">
        <f>IF(OR(J169="Fail",ISBLANK(J169)),INDEX('Issue Code Table'!C:C,MATCH(N:N,'Issue Code Table'!A:A,0)),IF(M169="Critical",6,IF(M169="Significant",5,IF(M169="Moderate",3,2))))</f>
        <v>4</v>
      </c>
    </row>
    <row r="170" spans="1:28" ht="262.5" x14ac:dyDescent="0.35">
      <c r="A170" s="251" t="s">
        <v>2123</v>
      </c>
      <c r="B170" s="251" t="s">
        <v>128</v>
      </c>
      <c r="C170" s="252" t="s">
        <v>129</v>
      </c>
      <c r="D170" s="251" t="s">
        <v>233</v>
      </c>
      <c r="E170" s="251" t="s">
        <v>2124</v>
      </c>
      <c r="F170" s="251" t="s">
        <v>2125</v>
      </c>
      <c r="G170" s="251" t="s">
        <v>2126</v>
      </c>
      <c r="H170" s="251" t="s">
        <v>2127</v>
      </c>
      <c r="I170" s="253"/>
      <c r="J170" s="254"/>
      <c r="K170" s="255" t="s">
        <v>2128</v>
      </c>
      <c r="L170" s="255"/>
      <c r="M170" s="255" t="s">
        <v>135</v>
      </c>
      <c r="N170" s="256" t="s">
        <v>2129</v>
      </c>
      <c r="O170" s="257" t="s">
        <v>2130</v>
      </c>
      <c r="P170" s="278"/>
      <c r="Q170" s="255" t="s">
        <v>2131</v>
      </c>
      <c r="R170" s="255" t="s">
        <v>2132</v>
      </c>
      <c r="S170" s="251" t="s">
        <v>2133</v>
      </c>
      <c r="T170" s="251" t="s">
        <v>3708</v>
      </c>
      <c r="U170" s="251" t="s">
        <v>2134</v>
      </c>
      <c r="V170" s="251" t="s">
        <v>2135</v>
      </c>
      <c r="W170" s="251" t="s">
        <v>2136</v>
      </c>
      <c r="X170" s="279"/>
      <c r="Y170" s="280"/>
      <c r="Z170" s="281"/>
      <c r="AA170" s="280"/>
      <c r="AB170" s="282">
        <f>IF(OR(J170="Fail",ISBLANK(J170)),INDEX('Issue Code Table'!C:C,MATCH(N:N,'Issue Code Table'!A:A,0)),IF(M170="Critical",6,IF(M170="Significant",5,IF(M170="Moderate",3,2))))</f>
        <v>4</v>
      </c>
    </row>
    <row r="171" spans="1:28" ht="112.5" x14ac:dyDescent="0.35">
      <c r="A171" s="244" t="s">
        <v>2137</v>
      </c>
      <c r="B171" s="244" t="s">
        <v>560</v>
      </c>
      <c r="C171" s="245" t="s">
        <v>561</v>
      </c>
      <c r="D171" s="244" t="s">
        <v>233</v>
      </c>
      <c r="E171" s="244" t="s">
        <v>2138</v>
      </c>
      <c r="F171" s="244" t="s">
        <v>2139</v>
      </c>
      <c r="G171" s="244" t="s">
        <v>2140</v>
      </c>
      <c r="H171" s="244" t="s">
        <v>2141</v>
      </c>
      <c r="I171" s="246"/>
      <c r="J171" s="247"/>
      <c r="K171" s="248" t="s">
        <v>2142</v>
      </c>
      <c r="L171" s="248"/>
      <c r="M171" s="248" t="s">
        <v>209</v>
      </c>
      <c r="N171" s="249" t="s">
        <v>2008</v>
      </c>
      <c r="O171" s="250" t="s">
        <v>2009</v>
      </c>
      <c r="P171" s="273"/>
      <c r="Q171" s="248" t="s">
        <v>2131</v>
      </c>
      <c r="R171" s="248" t="s">
        <v>2143</v>
      </c>
      <c r="S171" s="244" t="s">
        <v>2144</v>
      </c>
      <c r="T171" s="244"/>
      <c r="U171" s="244" t="s">
        <v>2145</v>
      </c>
      <c r="V171" s="244" t="s">
        <v>2146</v>
      </c>
      <c r="W171" s="244" t="s">
        <v>2147</v>
      </c>
      <c r="X171" s="274"/>
      <c r="Y171" s="275"/>
      <c r="Z171" s="276"/>
      <c r="AA171" s="275"/>
      <c r="AB171" s="277">
        <f>IF(OR(J171="Fail",ISBLANK(J171)),INDEX('Issue Code Table'!C:C,MATCH(N:N,'Issue Code Table'!A:A,0)),IF(M171="Critical",6,IF(M171="Significant",5,IF(M171="Moderate",3,2))))</f>
        <v>2</v>
      </c>
    </row>
    <row r="172" spans="1:28" ht="225" x14ac:dyDescent="0.35">
      <c r="A172" s="251" t="s">
        <v>2148</v>
      </c>
      <c r="B172" s="251" t="s">
        <v>191</v>
      </c>
      <c r="C172" s="252" t="s">
        <v>192</v>
      </c>
      <c r="D172" s="251" t="s">
        <v>233</v>
      </c>
      <c r="E172" s="251" t="s">
        <v>2149</v>
      </c>
      <c r="F172" s="251" t="s">
        <v>2150</v>
      </c>
      <c r="G172" s="251" t="s">
        <v>2151</v>
      </c>
      <c r="H172" s="251" t="s">
        <v>2152</v>
      </c>
      <c r="I172" s="253"/>
      <c r="J172" s="254"/>
      <c r="K172" s="255" t="s">
        <v>2153</v>
      </c>
      <c r="L172" s="255"/>
      <c r="M172" s="255" t="s">
        <v>124</v>
      </c>
      <c r="N172" s="256" t="s">
        <v>239</v>
      </c>
      <c r="O172" s="257" t="s">
        <v>240</v>
      </c>
      <c r="P172" s="278"/>
      <c r="Q172" s="255" t="s">
        <v>2131</v>
      </c>
      <c r="R172" s="255" t="s">
        <v>2154</v>
      </c>
      <c r="S172" s="251" t="s">
        <v>2155</v>
      </c>
      <c r="T172" s="251"/>
      <c r="U172" s="251" t="s">
        <v>2156</v>
      </c>
      <c r="V172" s="251" t="s">
        <v>2157</v>
      </c>
      <c r="W172" s="251" t="s">
        <v>2158</v>
      </c>
      <c r="X172" s="279"/>
      <c r="Y172" s="280"/>
      <c r="Z172" s="281"/>
      <c r="AA172" s="280"/>
      <c r="AB172" s="282">
        <f>IF(OR(J172="Fail",ISBLANK(J172)),INDEX('Issue Code Table'!C:C,MATCH(N:N,'Issue Code Table'!A:A,0)),IF(M172="Critical",6,IF(M172="Significant",5,IF(M172="Moderate",3,2))))</f>
        <v>5</v>
      </c>
    </row>
    <row r="173" spans="1:28" ht="162.5" x14ac:dyDescent="0.35">
      <c r="A173" s="244" t="s">
        <v>2159</v>
      </c>
      <c r="B173" s="244" t="s">
        <v>560</v>
      </c>
      <c r="C173" s="245" t="s">
        <v>561</v>
      </c>
      <c r="D173" s="244" t="s">
        <v>233</v>
      </c>
      <c r="E173" s="244" t="s">
        <v>2160</v>
      </c>
      <c r="F173" s="244" t="s">
        <v>2161</v>
      </c>
      <c r="G173" s="244" t="s">
        <v>2162</v>
      </c>
      <c r="H173" s="244" t="s">
        <v>2163</v>
      </c>
      <c r="I173" s="246"/>
      <c r="J173" s="247"/>
      <c r="K173" s="248" t="s">
        <v>2163</v>
      </c>
      <c r="L173" s="248"/>
      <c r="M173" s="248" t="s">
        <v>209</v>
      </c>
      <c r="N173" s="249" t="s">
        <v>2008</v>
      </c>
      <c r="O173" s="250" t="s">
        <v>2009</v>
      </c>
      <c r="P173" s="273"/>
      <c r="Q173" s="248" t="s">
        <v>2131</v>
      </c>
      <c r="R173" s="248" t="s">
        <v>2164</v>
      </c>
      <c r="S173" s="244" t="s">
        <v>2165</v>
      </c>
      <c r="T173" s="244"/>
      <c r="U173" s="244" t="s">
        <v>2166</v>
      </c>
      <c r="V173" s="244" t="s">
        <v>2167</v>
      </c>
      <c r="W173" s="244" t="s">
        <v>2168</v>
      </c>
      <c r="X173" s="274"/>
      <c r="Y173" s="275"/>
      <c r="Z173" s="276"/>
      <c r="AA173" s="275"/>
      <c r="AB173" s="277">
        <f>IF(OR(J173="Fail",ISBLANK(J173)),INDEX('Issue Code Table'!C:C,MATCH(N:N,'Issue Code Table'!A:A,0)),IF(M173="Critical",6,IF(M173="Significant",5,IF(M173="Moderate",3,2))))</f>
        <v>2</v>
      </c>
    </row>
    <row r="174" spans="1:28" ht="200" x14ac:dyDescent="0.35">
      <c r="A174" s="251" t="s">
        <v>2169</v>
      </c>
      <c r="B174" s="251" t="s">
        <v>560</v>
      </c>
      <c r="C174" s="252" t="s">
        <v>561</v>
      </c>
      <c r="D174" s="251" t="s">
        <v>233</v>
      </c>
      <c r="E174" s="251" t="s">
        <v>2170</v>
      </c>
      <c r="F174" s="251" t="s">
        <v>2171</v>
      </c>
      <c r="G174" s="251" t="s">
        <v>2172</v>
      </c>
      <c r="H174" s="251" t="s">
        <v>2173</v>
      </c>
      <c r="I174" s="253"/>
      <c r="J174" s="254"/>
      <c r="K174" s="255" t="s">
        <v>2173</v>
      </c>
      <c r="L174" s="255"/>
      <c r="M174" s="255" t="s">
        <v>135</v>
      </c>
      <c r="N174" s="256" t="s">
        <v>270</v>
      </c>
      <c r="O174" s="257" t="s">
        <v>271</v>
      </c>
      <c r="P174" s="278"/>
      <c r="Q174" s="255" t="s">
        <v>2131</v>
      </c>
      <c r="R174" s="255" t="s">
        <v>2174</v>
      </c>
      <c r="S174" s="251" t="s">
        <v>2175</v>
      </c>
      <c r="T174" s="251"/>
      <c r="U174" s="251" t="s">
        <v>2176</v>
      </c>
      <c r="V174" s="251" t="s">
        <v>2177</v>
      </c>
      <c r="W174" s="251" t="s">
        <v>2178</v>
      </c>
      <c r="X174" s="279"/>
      <c r="Y174" s="280"/>
      <c r="Z174" s="281"/>
      <c r="AA174" s="280"/>
      <c r="AB174" s="282">
        <f>IF(OR(J174="Fail",ISBLANK(J174)),INDEX('Issue Code Table'!C:C,MATCH(N:N,'Issue Code Table'!A:A,0)),IF(M174="Critical",6,IF(M174="Significant",5,IF(M174="Moderate",3,2))))</f>
        <v>4</v>
      </c>
    </row>
    <row r="175" spans="1:28" ht="400" x14ac:dyDescent="0.35">
      <c r="A175" s="244" t="s">
        <v>2179</v>
      </c>
      <c r="B175" s="244" t="s">
        <v>560</v>
      </c>
      <c r="C175" s="245" t="s">
        <v>561</v>
      </c>
      <c r="D175" s="244" t="s">
        <v>233</v>
      </c>
      <c r="E175" s="244" t="s">
        <v>2180</v>
      </c>
      <c r="F175" s="244" t="s">
        <v>2181</v>
      </c>
      <c r="G175" s="244" t="s">
        <v>2182</v>
      </c>
      <c r="H175" s="244" t="s">
        <v>2183</v>
      </c>
      <c r="I175" s="246"/>
      <c r="J175" s="247"/>
      <c r="K175" s="248" t="s">
        <v>2184</v>
      </c>
      <c r="L175" s="248"/>
      <c r="M175" s="248" t="s">
        <v>135</v>
      </c>
      <c r="N175" s="249" t="s">
        <v>2185</v>
      </c>
      <c r="O175" s="249" t="s">
        <v>1768</v>
      </c>
      <c r="P175" s="273"/>
      <c r="Q175" s="248" t="s">
        <v>2131</v>
      </c>
      <c r="R175" s="248" t="s">
        <v>2186</v>
      </c>
      <c r="S175" s="244" t="s">
        <v>2187</v>
      </c>
      <c r="T175" s="244"/>
      <c r="U175" s="244" t="s">
        <v>2188</v>
      </c>
      <c r="V175" s="244" t="s">
        <v>2189</v>
      </c>
      <c r="W175" s="244" t="s">
        <v>2190</v>
      </c>
      <c r="X175" s="274"/>
      <c r="Y175" s="275"/>
      <c r="Z175" s="276"/>
      <c r="AA175" s="275"/>
      <c r="AB175" s="277" t="e">
        <f>IF(OR(J175="Fail",ISBLANK(J175)),INDEX('Issue Code Table'!C:C,MATCH(N:N,'Issue Code Table'!A:A,0)),IF(M175="Critical",6,IF(M175="Significant",5,IF(M175="Moderate",3,2))))</f>
        <v>#N/A</v>
      </c>
    </row>
    <row r="176" spans="1:28" ht="387.5" x14ac:dyDescent="0.35">
      <c r="A176" s="251" t="s">
        <v>2191</v>
      </c>
      <c r="B176" s="251" t="s">
        <v>2095</v>
      </c>
      <c r="C176" s="252" t="s">
        <v>2096</v>
      </c>
      <c r="D176" s="251" t="s">
        <v>233</v>
      </c>
      <c r="E176" s="251" t="s">
        <v>2192</v>
      </c>
      <c r="F176" s="251" t="s">
        <v>2193</v>
      </c>
      <c r="G176" s="251" t="s">
        <v>2194</v>
      </c>
      <c r="H176" s="251" t="s">
        <v>2195</v>
      </c>
      <c r="I176" s="253"/>
      <c r="J176" s="254"/>
      <c r="K176" s="255" t="s">
        <v>2196</v>
      </c>
      <c r="L176" s="255"/>
      <c r="M176" s="255" t="s">
        <v>124</v>
      </c>
      <c r="N176" s="256" t="s">
        <v>2197</v>
      </c>
      <c r="O176" s="257" t="s">
        <v>2198</v>
      </c>
      <c r="P176" s="278"/>
      <c r="Q176" s="255" t="s">
        <v>2199</v>
      </c>
      <c r="R176" s="255" t="s">
        <v>2200</v>
      </c>
      <c r="S176" s="251" t="s">
        <v>2201</v>
      </c>
      <c r="T176" s="251" t="s">
        <v>3709</v>
      </c>
      <c r="U176" s="251" t="s">
        <v>2202</v>
      </c>
      <c r="V176" s="251" t="s">
        <v>2203</v>
      </c>
      <c r="W176" s="251" t="s">
        <v>2204</v>
      </c>
      <c r="X176" s="279"/>
      <c r="Y176" s="280"/>
      <c r="Z176" s="281"/>
      <c r="AA176" s="280"/>
      <c r="AB176" s="282">
        <f>IF(OR(J176="Fail",ISBLANK(J176)),INDEX('Issue Code Table'!C:C,MATCH(N:N,'Issue Code Table'!A:A,0)),IF(M176="Critical",6,IF(M176="Significant",5,IF(M176="Moderate",3,2))))</f>
        <v>7</v>
      </c>
    </row>
    <row r="177" spans="1:28" ht="409.5" x14ac:dyDescent="0.35">
      <c r="A177" s="244" t="s">
        <v>2205</v>
      </c>
      <c r="B177" s="244" t="s">
        <v>128</v>
      </c>
      <c r="C177" s="245" t="s">
        <v>129</v>
      </c>
      <c r="D177" s="244" t="s">
        <v>233</v>
      </c>
      <c r="E177" s="244" t="s">
        <v>2206</v>
      </c>
      <c r="F177" s="244" t="s">
        <v>2207</v>
      </c>
      <c r="G177" s="244" t="s">
        <v>2208</v>
      </c>
      <c r="H177" s="244" t="s">
        <v>2209</v>
      </c>
      <c r="I177" s="246"/>
      <c r="J177" s="247"/>
      <c r="K177" s="248" t="s">
        <v>2210</v>
      </c>
      <c r="L177" s="248"/>
      <c r="M177" s="248" t="s">
        <v>124</v>
      </c>
      <c r="N177" s="249" t="s">
        <v>461</v>
      </c>
      <c r="O177" s="250" t="s">
        <v>462</v>
      </c>
      <c r="P177" s="273"/>
      <c r="Q177" s="248" t="s">
        <v>2199</v>
      </c>
      <c r="R177" s="248" t="s">
        <v>2211</v>
      </c>
      <c r="S177" s="244" t="s">
        <v>2212</v>
      </c>
      <c r="T177" s="244" t="s">
        <v>3710</v>
      </c>
      <c r="U177" s="244" t="s">
        <v>2213</v>
      </c>
      <c r="V177" s="244" t="s">
        <v>2214</v>
      </c>
      <c r="W177" s="244" t="s">
        <v>2215</v>
      </c>
      <c r="X177" s="274"/>
      <c r="Y177" s="275"/>
      <c r="Z177" s="276"/>
      <c r="AA177" s="275"/>
      <c r="AB177" s="277">
        <f>IF(OR(J177="Fail",ISBLANK(J177)),INDEX('Issue Code Table'!C:C,MATCH(N:N,'Issue Code Table'!A:A,0)),IF(M177="Critical",6,IF(M177="Significant",5,IF(M177="Moderate",3,2))))</f>
        <v>5</v>
      </c>
    </row>
    <row r="178" spans="1:28" ht="409.5" x14ac:dyDescent="0.35">
      <c r="A178" s="251" t="s">
        <v>2216</v>
      </c>
      <c r="B178" s="251" t="s">
        <v>128</v>
      </c>
      <c r="C178" s="252" t="s">
        <v>129</v>
      </c>
      <c r="D178" s="251" t="s">
        <v>233</v>
      </c>
      <c r="E178" s="251" t="s">
        <v>2217</v>
      </c>
      <c r="F178" s="251" t="s">
        <v>2218</v>
      </c>
      <c r="G178" s="251" t="s">
        <v>2219</v>
      </c>
      <c r="H178" s="251" t="s">
        <v>2220</v>
      </c>
      <c r="I178" s="253"/>
      <c r="J178" s="254"/>
      <c r="K178" s="255" t="s">
        <v>2221</v>
      </c>
      <c r="L178" s="255"/>
      <c r="M178" s="255" t="s">
        <v>135</v>
      </c>
      <c r="N178" s="256" t="s">
        <v>2129</v>
      </c>
      <c r="O178" s="257" t="s">
        <v>2130</v>
      </c>
      <c r="P178" s="278"/>
      <c r="Q178" s="255" t="s">
        <v>2199</v>
      </c>
      <c r="R178" s="255" t="s">
        <v>2222</v>
      </c>
      <c r="S178" s="251" t="s">
        <v>2223</v>
      </c>
      <c r="T178" s="251"/>
      <c r="U178" s="251" t="s">
        <v>2224</v>
      </c>
      <c r="V178" s="251" t="s">
        <v>2225</v>
      </c>
      <c r="W178" s="251" t="s">
        <v>2226</v>
      </c>
      <c r="X178" s="279"/>
      <c r="Y178" s="280"/>
      <c r="Z178" s="281"/>
      <c r="AA178" s="280"/>
      <c r="AB178" s="282">
        <f>IF(OR(J178="Fail",ISBLANK(J178)),INDEX('Issue Code Table'!C:C,MATCH(N:N,'Issue Code Table'!A:A,0)),IF(M178="Critical",6,IF(M178="Significant",5,IF(M178="Moderate",3,2))))</f>
        <v>4</v>
      </c>
    </row>
    <row r="179" spans="1:28" ht="237.5" x14ac:dyDescent="0.35">
      <c r="A179" s="244" t="s">
        <v>2227</v>
      </c>
      <c r="B179" s="244" t="s">
        <v>128</v>
      </c>
      <c r="C179" s="245" t="s">
        <v>129</v>
      </c>
      <c r="D179" s="244" t="s">
        <v>183</v>
      </c>
      <c r="E179" s="244" t="s">
        <v>2228</v>
      </c>
      <c r="F179" s="244" t="s">
        <v>2229</v>
      </c>
      <c r="G179" s="244" t="s">
        <v>2230</v>
      </c>
      <c r="H179" s="244" t="s">
        <v>2231</v>
      </c>
      <c r="I179" s="246"/>
      <c r="J179" s="247"/>
      <c r="K179" s="248" t="s">
        <v>2232</v>
      </c>
      <c r="L179" s="248"/>
      <c r="M179" s="248" t="s">
        <v>124</v>
      </c>
      <c r="N179" s="249" t="s">
        <v>2233</v>
      </c>
      <c r="O179" s="250" t="s">
        <v>2234</v>
      </c>
      <c r="P179" s="273"/>
      <c r="Q179" s="248" t="s">
        <v>2199</v>
      </c>
      <c r="R179" s="248" t="s">
        <v>2235</v>
      </c>
      <c r="S179" s="244" t="s">
        <v>2236</v>
      </c>
      <c r="T179" s="244" t="s">
        <v>3711</v>
      </c>
      <c r="U179" s="244" t="s">
        <v>2237</v>
      </c>
      <c r="V179" s="244" t="s">
        <v>2238</v>
      </c>
      <c r="W179" s="244" t="s">
        <v>2239</v>
      </c>
      <c r="X179" s="274"/>
      <c r="Y179" s="275"/>
      <c r="Z179" s="276"/>
      <c r="AA179" s="275"/>
      <c r="AB179" s="277">
        <f>IF(OR(J179="Fail",ISBLANK(J179)),INDEX('Issue Code Table'!C:C,MATCH(N:N,'Issue Code Table'!A:A,0)),IF(M179="Critical",6,IF(M179="Significant",5,IF(M179="Moderate",3,2))))</f>
        <v>5</v>
      </c>
    </row>
    <row r="180" spans="1:28" ht="237.5" x14ac:dyDescent="0.35">
      <c r="A180" s="251" t="s">
        <v>2240</v>
      </c>
      <c r="B180" s="251" t="s">
        <v>128</v>
      </c>
      <c r="C180" s="252" t="s">
        <v>129</v>
      </c>
      <c r="D180" s="251" t="s">
        <v>183</v>
      </c>
      <c r="E180" s="251" t="s">
        <v>2241</v>
      </c>
      <c r="F180" s="251" t="s">
        <v>2229</v>
      </c>
      <c r="G180" s="251" t="s">
        <v>2242</v>
      </c>
      <c r="H180" s="251" t="s">
        <v>2243</v>
      </c>
      <c r="I180" s="253"/>
      <c r="J180" s="254"/>
      <c r="K180" s="255" t="s">
        <v>2244</v>
      </c>
      <c r="L180" s="255"/>
      <c r="M180" s="255" t="s">
        <v>124</v>
      </c>
      <c r="N180" s="256" t="s">
        <v>2233</v>
      </c>
      <c r="O180" s="257" t="s">
        <v>2234</v>
      </c>
      <c r="P180" s="278"/>
      <c r="Q180" s="255" t="s">
        <v>2199</v>
      </c>
      <c r="R180" s="255" t="s">
        <v>2245</v>
      </c>
      <c r="S180" s="251" t="s">
        <v>2236</v>
      </c>
      <c r="T180" s="251" t="s">
        <v>3711</v>
      </c>
      <c r="U180" s="251" t="s">
        <v>2246</v>
      </c>
      <c r="V180" s="251" t="s">
        <v>2247</v>
      </c>
      <c r="W180" s="251" t="s">
        <v>2248</v>
      </c>
      <c r="X180" s="279"/>
      <c r="Y180" s="280"/>
      <c r="Z180" s="281"/>
      <c r="AA180" s="280"/>
      <c r="AB180" s="282">
        <f>IF(OR(J180="Fail",ISBLANK(J180)),INDEX('Issue Code Table'!C:C,MATCH(N:N,'Issue Code Table'!A:A,0)),IF(M180="Critical",6,IF(M180="Significant",5,IF(M180="Moderate",3,2))))</f>
        <v>5</v>
      </c>
    </row>
    <row r="181" spans="1:28" ht="125" x14ac:dyDescent="0.35">
      <c r="A181" s="244" t="s">
        <v>2249</v>
      </c>
      <c r="B181" s="244" t="s">
        <v>2095</v>
      </c>
      <c r="C181" s="245" t="s">
        <v>2096</v>
      </c>
      <c r="D181" s="244" t="s">
        <v>183</v>
      </c>
      <c r="E181" s="244" t="s">
        <v>2250</v>
      </c>
      <c r="F181" s="244" t="s">
        <v>2251</v>
      </c>
      <c r="G181" s="244" t="s">
        <v>2252</v>
      </c>
      <c r="H181" s="244" t="s">
        <v>2253</v>
      </c>
      <c r="I181" s="246"/>
      <c r="J181" s="247"/>
      <c r="K181" s="248" t="s">
        <v>2254</v>
      </c>
      <c r="L181" s="248" t="s">
        <v>3724</v>
      </c>
      <c r="M181" s="248" t="s">
        <v>135</v>
      </c>
      <c r="N181" s="249" t="s">
        <v>2255</v>
      </c>
      <c r="O181" s="250" t="s">
        <v>2256</v>
      </c>
      <c r="P181" s="273"/>
      <c r="Q181" s="248" t="s">
        <v>2257</v>
      </c>
      <c r="R181" s="248" t="s">
        <v>2258</v>
      </c>
      <c r="S181" s="244" t="s">
        <v>2259</v>
      </c>
      <c r="T181" s="244" t="s">
        <v>3712</v>
      </c>
      <c r="U181" s="244" t="s">
        <v>2260</v>
      </c>
      <c r="V181" s="244" t="s">
        <v>2261</v>
      </c>
      <c r="W181" s="244" t="s">
        <v>2262</v>
      </c>
      <c r="X181" s="274"/>
      <c r="Y181" s="275"/>
      <c r="Z181" s="276"/>
      <c r="AA181" s="275"/>
      <c r="AB181" s="277">
        <f>IF(OR(J181="Fail",ISBLANK(J181)),INDEX('Issue Code Table'!C:C,MATCH(N:N,'Issue Code Table'!A:A,0)),IF(M181="Critical",6,IF(M181="Significant",5,IF(M181="Moderate",3,2))))</f>
        <v>3</v>
      </c>
    </row>
    <row r="182" spans="1:28" ht="187.5" x14ac:dyDescent="0.35">
      <c r="A182" s="251" t="s">
        <v>2263</v>
      </c>
      <c r="B182" s="251" t="s">
        <v>2095</v>
      </c>
      <c r="C182" s="252" t="s">
        <v>2096</v>
      </c>
      <c r="D182" s="251" t="s">
        <v>183</v>
      </c>
      <c r="E182" s="251" t="s">
        <v>2264</v>
      </c>
      <c r="F182" s="251" t="s">
        <v>2265</v>
      </c>
      <c r="G182" s="251" t="s">
        <v>3748</v>
      </c>
      <c r="H182" s="251" t="s">
        <v>3794</v>
      </c>
      <c r="I182" s="253"/>
      <c r="J182" s="254"/>
      <c r="K182" s="255" t="s">
        <v>3749</v>
      </c>
      <c r="L182" s="255" t="s">
        <v>3725</v>
      </c>
      <c r="M182" s="255" t="s">
        <v>135</v>
      </c>
      <c r="N182" s="256" t="s">
        <v>2255</v>
      </c>
      <c r="O182" s="257" t="s">
        <v>2256</v>
      </c>
      <c r="P182" s="278"/>
      <c r="Q182" s="255" t="s">
        <v>2257</v>
      </c>
      <c r="R182" s="255" t="s">
        <v>2266</v>
      </c>
      <c r="S182" s="251" t="s">
        <v>2267</v>
      </c>
      <c r="T182" s="251"/>
      <c r="U182" s="251" t="s">
        <v>3792</v>
      </c>
      <c r="V182" s="251" t="s">
        <v>3793</v>
      </c>
      <c r="W182" s="251" t="s">
        <v>2268</v>
      </c>
      <c r="X182" s="279"/>
      <c r="Y182" s="280"/>
      <c r="Z182" s="281"/>
      <c r="AA182" s="280"/>
      <c r="AB182" s="282">
        <f>IF(OR(J182="Fail",ISBLANK(J182)),INDEX('Issue Code Table'!C:C,MATCH(N:N,'Issue Code Table'!A:A,0)),IF(M182="Critical",6,IF(M182="Significant",5,IF(M182="Moderate",3,2))))</f>
        <v>3</v>
      </c>
    </row>
    <row r="183" spans="1:28" ht="212.5" x14ac:dyDescent="0.35">
      <c r="A183" s="244" t="s">
        <v>2269</v>
      </c>
      <c r="B183" s="244" t="s">
        <v>2095</v>
      </c>
      <c r="C183" s="245" t="s">
        <v>2096</v>
      </c>
      <c r="D183" s="244" t="s">
        <v>183</v>
      </c>
      <c r="E183" s="244" t="s">
        <v>2270</v>
      </c>
      <c r="F183" s="244" t="s">
        <v>2271</v>
      </c>
      <c r="G183" s="244" t="s">
        <v>2272</v>
      </c>
      <c r="H183" s="244" t="s">
        <v>2273</v>
      </c>
      <c r="I183" s="246"/>
      <c r="J183" s="247"/>
      <c r="K183" s="248" t="s">
        <v>2274</v>
      </c>
      <c r="L183" s="248" t="s">
        <v>3726</v>
      </c>
      <c r="M183" s="248" t="s">
        <v>135</v>
      </c>
      <c r="N183" s="249" t="s">
        <v>2255</v>
      </c>
      <c r="O183" s="250" t="s">
        <v>2256</v>
      </c>
      <c r="P183" s="273"/>
      <c r="Q183" s="248" t="s">
        <v>2257</v>
      </c>
      <c r="R183" s="248" t="s">
        <v>2275</v>
      </c>
      <c r="S183" s="244" t="s">
        <v>2276</v>
      </c>
      <c r="T183" s="244" t="s">
        <v>3713</v>
      </c>
      <c r="U183" s="244" t="s">
        <v>2277</v>
      </c>
      <c r="V183" s="244" t="s">
        <v>2278</v>
      </c>
      <c r="W183" s="244" t="s">
        <v>2279</v>
      </c>
      <c r="X183" s="274"/>
      <c r="Y183" s="275"/>
      <c r="Z183" s="276"/>
      <c r="AA183" s="275"/>
      <c r="AB183" s="277">
        <f>IF(OR(J183="Fail",ISBLANK(J183)),INDEX('Issue Code Table'!C:C,MATCH(N:N,'Issue Code Table'!A:A,0)),IF(M183="Critical",6,IF(M183="Significant",5,IF(M183="Moderate",3,2))))</f>
        <v>3</v>
      </c>
    </row>
    <row r="184" spans="1:28" ht="212.5" x14ac:dyDescent="0.35">
      <c r="A184" s="251" t="s">
        <v>2280</v>
      </c>
      <c r="B184" s="251" t="s">
        <v>128</v>
      </c>
      <c r="C184" s="252" t="s">
        <v>129</v>
      </c>
      <c r="D184" s="251" t="s">
        <v>183</v>
      </c>
      <c r="E184" s="251" t="s">
        <v>2281</v>
      </c>
      <c r="F184" s="251" t="s">
        <v>2282</v>
      </c>
      <c r="G184" s="251" t="s">
        <v>3723</v>
      </c>
      <c r="H184" s="251" t="s">
        <v>2283</v>
      </c>
      <c r="I184" s="253"/>
      <c r="J184" s="254"/>
      <c r="K184" s="255" t="s">
        <v>2284</v>
      </c>
      <c r="L184" s="255" t="s">
        <v>3727</v>
      </c>
      <c r="M184" s="255" t="s">
        <v>124</v>
      </c>
      <c r="N184" s="256" t="s">
        <v>2285</v>
      </c>
      <c r="O184" s="257" t="s">
        <v>2286</v>
      </c>
      <c r="P184" s="278"/>
      <c r="Q184" s="255" t="s">
        <v>2257</v>
      </c>
      <c r="R184" s="255" t="s">
        <v>2287</v>
      </c>
      <c r="S184" s="251" t="s">
        <v>2288</v>
      </c>
      <c r="T184" s="251"/>
      <c r="U184" s="251" t="s">
        <v>2289</v>
      </c>
      <c r="V184" s="251" t="s">
        <v>2290</v>
      </c>
      <c r="W184" s="251" t="s">
        <v>2291</v>
      </c>
      <c r="X184" s="279"/>
      <c r="Y184" s="280"/>
      <c r="Z184" s="281"/>
      <c r="AA184" s="280"/>
      <c r="AB184" s="282">
        <f>IF(OR(J184="Fail",ISBLANK(J184)),INDEX('Issue Code Table'!C:C,MATCH(N:N,'Issue Code Table'!A:A,0)),IF(M184="Critical",6,IF(M184="Significant",5,IF(M184="Moderate",3,2))))</f>
        <v>5</v>
      </c>
    </row>
    <row r="185" spans="1:28" ht="225" x14ac:dyDescent="0.35">
      <c r="A185" s="244" t="s">
        <v>2292</v>
      </c>
      <c r="B185" s="244" t="s">
        <v>2095</v>
      </c>
      <c r="C185" s="245" t="s">
        <v>2096</v>
      </c>
      <c r="D185" s="244" t="s">
        <v>183</v>
      </c>
      <c r="E185" s="244" t="s">
        <v>2293</v>
      </c>
      <c r="F185" s="244" t="s">
        <v>2294</v>
      </c>
      <c r="G185" s="244" t="s">
        <v>3751</v>
      </c>
      <c r="H185" s="244" t="s">
        <v>2295</v>
      </c>
      <c r="I185" s="246"/>
      <c r="J185" s="247"/>
      <c r="K185" s="248" t="s">
        <v>2296</v>
      </c>
      <c r="L185" s="248" t="s">
        <v>3750</v>
      </c>
      <c r="M185" s="248" t="s">
        <v>124</v>
      </c>
      <c r="N185" s="249" t="s">
        <v>2297</v>
      </c>
      <c r="O185" s="250" t="s">
        <v>2298</v>
      </c>
      <c r="P185" s="273"/>
      <c r="Q185" s="248" t="s">
        <v>2257</v>
      </c>
      <c r="R185" s="248" t="s">
        <v>2299</v>
      </c>
      <c r="S185" s="244" t="s">
        <v>2300</v>
      </c>
      <c r="T185" s="244" t="s">
        <v>3742</v>
      </c>
      <c r="U185" s="244" t="s">
        <v>2301</v>
      </c>
      <c r="V185" s="244" t="s">
        <v>2302</v>
      </c>
      <c r="W185" s="244" t="s">
        <v>2303</v>
      </c>
      <c r="X185" s="274"/>
      <c r="Y185" s="275"/>
      <c r="Z185" s="276"/>
      <c r="AA185" s="275"/>
      <c r="AB185" s="277">
        <f>IF(OR(J185="Fail",ISBLANK(J185)),INDEX('Issue Code Table'!C:C,MATCH(N:N,'Issue Code Table'!A:A,0)),IF(M185="Critical",6,IF(M185="Significant",5,IF(M185="Moderate",3,2))))</f>
        <v>5</v>
      </c>
    </row>
    <row r="186" spans="1:28" ht="275" x14ac:dyDescent="0.35">
      <c r="A186" s="251" t="s">
        <v>2304</v>
      </c>
      <c r="B186" s="251" t="s">
        <v>2095</v>
      </c>
      <c r="C186" s="252" t="s">
        <v>2096</v>
      </c>
      <c r="D186" s="251" t="s">
        <v>183</v>
      </c>
      <c r="E186" s="251" t="s">
        <v>2305</v>
      </c>
      <c r="F186" s="251" t="s">
        <v>2306</v>
      </c>
      <c r="G186" s="251" t="s">
        <v>2307</v>
      </c>
      <c r="H186" s="251" t="s">
        <v>2308</v>
      </c>
      <c r="I186" s="253"/>
      <c r="J186" s="254"/>
      <c r="K186" s="255" t="s">
        <v>2309</v>
      </c>
      <c r="L186" s="255"/>
      <c r="M186" s="255" t="s">
        <v>124</v>
      </c>
      <c r="N186" s="256" t="s">
        <v>2310</v>
      </c>
      <c r="O186" s="257" t="s">
        <v>2311</v>
      </c>
      <c r="P186" s="278"/>
      <c r="Q186" s="255" t="s">
        <v>2257</v>
      </c>
      <c r="R186" s="255" t="s">
        <v>2312</v>
      </c>
      <c r="S186" s="251" t="s">
        <v>2313</v>
      </c>
      <c r="T186" s="251" t="s">
        <v>3714</v>
      </c>
      <c r="U186" s="251" t="s">
        <v>2314</v>
      </c>
      <c r="V186" s="251" t="s">
        <v>2315</v>
      </c>
      <c r="W186" s="251" t="s">
        <v>2316</v>
      </c>
      <c r="X186" s="279"/>
      <c r="Y186" s="280"/>
      <c r="Z186" s="281"/>
      <c r="AA186" s="280"/>
      <c r="AB186" s="282">
        <f>IF(OR(J186="Fail",ISBLANK(J186)),INDEX('Issue Code Table'!C:C,MATCH(N:N,'Issue Code Table'!A:A,0)),IF(M186="Critical",6,IF(M186="Significant",5,IF(M186="Moderate",3,2))))</f>
        <v>6</v>
      </c>
    </row>
    <row r="187" spans="1:28" ht="400" x14ac:dyDescent="0.35">
      <c r="A187" s="244" t="s">
        <v>2317</v>
      </c>
      <c r="B187" s="244" t="s">
        <v>2095</v>
      </c>
      <c r="C187" s="245" t="s">
        <v>2096</v>
      </c>
      <c r="D187" s="244" t="s">
        <v>233</v>
      </c>
      <c r="E187" s="244" t="s">
        <v>2318</v>
      </c>
      <c r="F187" s="244" t="s">
        <v>2319</v>
      </c>
      <c r="G187" s="244" t="s">
        <v>2320</v>
      </c>
      <c r="H187" s="244" t="s">
        <v>3790</v>
      </c>
      <c r="I187" s="246"/>
      <c r="J187" s="247"/>
      <c r="K187" s="248" t="s">
        <v>2321</v>
      </c>
      <c r="L187" s="248"/>
      <c r="M187" s="248" t="s">
        <v>124</v>
      </c>
      <c r="N187" s="249" t="s">
        <v>2310</v>
      </c>
      <c r="O187" s="250" t="s">
        <v>2311</v>
      </c>
      <c r="P187" s="273"/>
      <c r="Q187" s="248" t="s">
        <v>2257</v>
      </c>
      <c r="R187" s="248" t="s">
        <v>2322</v>
      </c>
      <c r="S187" s="244" t="s">
        <v>2323</v>
      </c>
      <c r="T187" s="244" t="s">
        <v>3715</v>
      </c>
      <c r="U187" s="244" t="s">
        <v>2324</v>
      </c>
      <c r="V187" s="244" t="s">
        <v>3791</v>
      </c>
      <c r="W187" s="244" t="s">
        <v>2325</v>
      </c>
      <c r="X187" s="274"/>
      <c r="Y187" s="275"/>
      <c r="Z187" s="276"/>
      <c r="AA187" s="275"/>
      <c r="AB187" s="277">
        <f>IF(OR(J187="Fail",ISBLANK(J187)),INDEX('Issue Code Table'!C:C,MATCH(N:N,'Issue Code Table'!A:A,0)),IF(M187="Critical",6,IF(M187="Significant",5,IF(M187="Moderate",3,2))))</f>
        <v>6</v>
      </c>
    </row>
    <row r="188" spans="1:28" ht="225" x14ac:dyDescent="0.35">
      <c r="A188" s="251" t="s">
        <v>2326</v>
      </c>
      <c r="B188" s="251" t="s">
        <v>2095</v>
      </c>
      <c r="C188" s="252" t="s">
        <v>2096</v>
      </c>
      <c r="D188" s="251" t="s">
        <v>183</v>
      </c>
      <c r="E188" s="251" t="s">
        <v>2327</v>
      </c>
      <c r="F188" s="251" t="s">
        <v>2328</v>
      </c>
      <c r="G188" s="251" t="s">
        <v>2329</v>
      </c>
      <c r="H188" s="251" t="s">
        <v>2330</v>
      </c>
      <c r="I188" s="253"/>
      <c r="J188" s="254"/>
      <c r="K188" s="255" t="s">
        <v>2331</v>
      </c>
      <c r="L188" s="255" t="s">
        <v>3722</v>
      </c>
      <c r="M188" s="255" t="s">
        <v>124</v>
      </c>
      <c r="N188" s="256" t="s">
        <v>2332</v>
      </c>
      <c r="O188" s="257" t="s">
        <v>2333</v>
      </c>
      <c r="P188" s="278"/>
      <c r="Q188" s="255" t="s">
        <v>2257</v>
      </c>
      <c r="R188" s="255" t="s">
        <v>2334</v>
      </c>
      <c r="S188" s="251" t="s">
        <v>2335</v>
      </c>
      <c r="T188" s="251" t="s">
        <v>3716</v>
      </c>
      <c r="U188" s="251" t="s">
        <v>2336</v>
      </c>
      <c r="V188" s="251" t="s">
        <v>2337</v>
      </c>
      <c r="W188" s="251" t="s">
        <v>2338</v>
      </c>
      <c r="X188" s="279"/>
      <c r="Y188" s="280"/>
      <c r="Z188" s="281"/>
      <c r="AA188" s="280"/>
      <c r="AB188" s="282">
        <f>IF(OR(J188="Fail",ISBLANK(J188)),INDEX('Issue Code Table'!C:C,MATCH(N:N,'Issue Code Table'!A:A,0)),IF(M188="Critical",6,IF(M188="Significant",5,IF(M188="Moderate",3,2))))</f>
        <v>6</v>
      </c>
    </row>
    <row r="189" spans="1:28" ht="150" x14ac:dyDescent="0.35">
      <c r="A189" s="244" t="s">
        <v>2339</v>
      </c>
      <c r="B189" s="244" t="s">
        <v>2095</v>
      </c>
      <c r="C189" s="245" t="s">
        <v>2096</v>
      </c>
      <c r="D189" s="244" t="s">
        <v>183</v>
      </c>
      <c r="E189" s="244" t="s">
        <v>2340</v>
      </c>
      <c r="F189" s="244" t="s">
        <v>2341</v>
      </c>
      <c r="G189" s="244" t="s">
        <v>2342</v>
      </c>
      <c r="H189" s="244" t="s">
        <v>2343</v>
      </c>
      <c r="I189" s="246"/>
      <c r="J189" s="247"/>
      <c r="K189" s="248" t="s">
        <v>2344</v>
      </c>
      <c r="L189" s="248" t="s">
        <v>3728</v>
      </c>
      <c r="M189" s="248" t="s">
        <v>135</v>
      </c>
      <c r="N189" s="249" t="s">
        <v>2345</v>
      </c>
      <c r="O189" s="250" t="s">
        <v>2346</v>
      </c>
      <c r="P189" s="273"/>
      <c r="Q189" s="248" t="s">
        <v>2257</v>
      </c>
      <c r="R189" s="248" t="s">
        <v>2347</v>
      </c>
      <c r="S189" s="244" t="s">
        <v>2348</v>
      </c>
      <c r="T189" s="244"/>
      <c r="U189" s="244" t="s">
        <v>2349</v>
      </c>
      <c r="V189" s="244" t="s">
        <v>2350</v>
      </c>
      <c r="W189" s="244" t="s">
        <v>2351</v>
      </c>
      <c r="X189" s="274"/>
      <c r="Y189" s="275"/>
      <c r="Z189" s="276"/>
      <c r="AA189" s="275"/>
      <c r="AB189" s="277">
        <f>IF(OR(J189="Fail",ISBLANK(J189)),INDEX('Issue Code Table'!C:C,MATCH(N:N,'Issue Code Table'!A:A,0)),IF(M189="Critical",6,IF(M189="Significant",5,IF(M189="Moderate",3,2))))</f>
        <v>4</v>
      </c>
    </row>
    <row r="190" spans="1:28" ht="187.5" x14ac:dyDescent="0.35">
      <c r="A190" s="251" t="s">
        <v>2352</v>
      </c>
      <c r="B190" s="251" t="s">
        <v>2095</v>
      </c>
      <c r="C190" s="252" t="s">
        <v>2096</v>
      </c>
      <c r="D190" s="251" t="s">
        <v>183</v>
      </c>
      <c r="E190" s="251" t="s">
        <v>2353</v>
      </c>
      <c r="F190" s="251" t="s">
        <v>2354</v>
      </c>
      <c r="G190" s="251" t="s">
        <v>2355</v>
      </c>
      <c r="H190" s="251" t="s">
        <v>2356</v>
      </c>
      <c r="I190" s="253"/>
      <c r="J190" s="254"/>
      <c r="K190" s="255" t="s">
        <v>2357</v>
      </c>
      <c r="L190" s="255" t="s">
        <v>3729</v>
      </c>
      <c r="M190" s="255" t="s">
        <v>135</v>
      </c>
      <c r="N190" s="256" t="s">
        <v>2345</v>
      </c>
      <c r="O190" s="257" t="s">
        <v>2346</v>
      </c>
      <c r="P190" s="278"/>
      <c r="Q190" s="255" t="s">
        <v>2257</v>
      </c>
      <c r="R190" s="255" t="s">
        <v>2358</v>
      </c>
      <c r="S190" s="251" t="s">
        <v>2359</v>
      </c>
      <c r="T190" s="251"/>
      <c r="U190" s="251" t="s">
        <v>2360</v>
      </c>
      <c r="V190" s="251" t="s">
        <v>2361</v>
      </c>
      <c r="W190" s="251" t="s">
        <v>2362</v>
      </c>
      <c r="X190" s="279"/>
      <c r="Y190" s="280"/>
      <c r="Z190" s="281"/>
      <c r="AA190" s="280"/>
      <c r="AB190" s="282">
        <f>IF(OR(J190="Fail",ISBLANK(J190)),INDEX('Issue Code Table'!C:C,MATCH(N:N,'Issue Code Table'!A:A,0)),IF(M190="Critical",6,IF(M190="Significant",5,IF(M190="Moderate",3,2))))</f>
        <v>4</v>
      </c>
    </row>
    <row r="191" spans="1:28" ht="187.5" x14ac:dyDescent="0.35">
      <c r="A191" s="244" t="s">
        <v>2363</v>
      </c>
      <c r="B191" s="244" t="s">
        <v>2095</v>
      </c>
      <c r="C191" s="245" t="s">
        <v>2096</v>
      </c>
      <c r="D191" s="244" t="s">
        <v>183</v>
      </c>
      <c r="E191" s="244" t="s">
        <v>2364</v>
      </c>
      <c r="F191" s="244" t="s">
        <v>2365</v>
      </c>
      <c r="G191" s="244" t="s">
        <v>2366</v>
      </c>
      <c r="H191" s="244" t="s">
        <v>2367</v>
      </c>
      <c r="I191" s="246"/>
      <c r="J191" s="247"/>
      <c r="K191" s="248" t="s">
        <v>2368</v>
      </c>
      <c r="L191" s="248" t="s">
        <v>3729</v>
      </c>
      <c r="M191" s="248" t="s">
        <v>135</v>
      </c>
      <c r="N191" s="249" t="s">
        <v>2345</v>
      </c>
      <c r="O191" s="250" t="s">
        <v>2346</v>
      </c>
      <c r="P191" s="273"/>
      <c r="Q191" s="248" t="s">
        <v>2257</v>
      </c>
      <c r="R191" s="248" t="s">
        <v>2369</v>
      </c>
      <c r="S191" s="244" t="s">
        <v>2370</v>
      </c>
      <c r="T191" s="244"/>
      <c r="U191" s="244" t="s">
        <v>2371</v>
      </c>
      <c r="V191" s="244" t="s">
        <v>2372</v>
      </c>
      <c r="W191" s="244" t="s">
        <v>2373</v>
      </c>
      <c r="X191" s="274"/>
      <c r="Y191" s="275"/>
      <c r="Z191" s="276"/>
      <c r="AA191" s="275"/>
      <c r="AB191" s="277">
        <f>IF(OR(J191="Fail",ISBLANK(J191)),INDEX('Issue Code Table'!C:C,MATCH(N:N,'Issue Code Table'!A:A,0)),IF(M191="Critical",6,IF(M191="Significant",5,IF(M191="Moderate",3,2))))</f>
        <v>4</v>
      </c>
    </row>
    <row r="192" spans="1:28" ht="187.5" x14ac:dyDescent="0.35">
      <c r="A192" s="251" t="s">
        <v>2374</v>
      </c>
      <c r="B192" s="251" t="s">
        <v>2095</v>
      </c>
      <c r="C192" s="252" t="s">
        <v>2096</v>
      </c>
      <c r="D192" s="251" t="s">
        <v>183</v>
      </c>
      <c r="E192" s="251" t="s">
        <v>2375</v>
      </c>
      <c r="F192" s="251" t="s">
        <v>2376</v>
      </c>
      <c r="G192" s="251" t="s">
        <v>2377</v>
      </c>
      <c r="H192" s="251" t="s">
        <v>2378</v>
      </c>
      <c r="I192" s="253"/>
      <c r="J192" s="254"/>
      <c r="K192" s="255" t="s">
        <v>2379</v>
      </c>
      <c r="L192" s="255" t="s">
        <v>3729</v>
      </c>
      <c r="M192" s="255" t="s">
        <v>135</v>
      </c>
      <c r="N192" s="256" t="s">
        <v>2345</v>
      </c>
      <c r="O192" s="257" t="s">
        <v>2346</v>
      </c>
      <c r="P192" s="278"/>
      <c r="Q192" s="255" t="s">
        <v>2257</v>
      </c>
      <c r="R192" s="255" t="s">
        <v>2380</v>
      </c>
      <c r="S192" s="251" t="s">
        <v>2381</v>
      </c>
      <c r="T192" s="251" t="s">
        <v>3717</v>
      </c>
      <c r="U192" s="251" t="s">
        <v>2382</v>
      </c>
      <c r="V192" s="251" t="s">
        <v>2383</v>
      </c>
      <c r="W192" s="251" t="s">
        <v>2384</v>
      </c>
      <c r="X192" s="279"/>
      <c r="Y192" s="280"/>
      <c r="Z192" s="281"/>
      <c r="AA192" s="280"/>
      <c r="AB192" s="282">
        <f>IF(OR(J192="Fail",ISBLANK(J192)),INDEX('Issue Code Table'!C:C,MATCH(N:N,'Issue Code Table'!A:A,0)),IF(M192="Critical",6,IF(M192="Significant",5,IF(M192="Moderate",3,2))))</f>
        <v>4</v>
      </c>
    </row>
    <row r="193" spans="1:28" ht="187.5" x14ac:dyDescent="0.35">
      <c r="A193" s="244" t="s">
        <v>2385</v>
      </c>
      <c r="B193" s="244" t="s">
        <v>2095</v>
      </c>
      <c r="C193" s="245" t="s">
        <v>2096</v>
      </c>
      <c r="D193" s="244" t="s">
        <v>183</v>
      </c>
      <c r="E193" s="244" t="s">
        <v>2386</v>
      </c>
      <c r="F193" s="244" t="s">
        <v>2387</v>
      </c>
      <c r="G193" s="244" t="s">
        <v>2388</v>
      </c>
      <c r="H193" s="244" t="s">
        <v>2389</v>
      </c>
      <c r="I193" s="246"/>
      <c r="J193" s="247"/>
      <c r="K193" s="248" t="s">
        <v>2390</v>
      </c>
      <c r="L193" s="248" t="s">
        <v>3729</v>
      </c>
      <c r="M193" s="248" t="s">
        <v>135</v>
      </c>
      <c r="N193" s="249" t="s">
        <v>2345</v>
      </c>
      <c r="O193" s="250" t="s">
        <v>2346</v>
      </c>
      <c r="P193" s="273"/>
      <c r="Q193" s="248" t="s">
        <v>2257</v>
      </c>
      <c r="R193" s="248" t="s">
        <v>2391</v>
      </c>
      <c r="S193" s="244" t="s">
        <v>2392</v>
      </c>
      <c r="T193" s="244"/>
      <c r="U193" s="244" t="s">
        <v>2393</v>
      </c>
      <c r="V193" s="244" t="s">
        <v>2394</v>
      </c>
      <c r="W193" s="244" t="s">
        <v>2395</v>
      </c>
      <c r="X193" s="274"/>
      <c r="Y193" s="275"/>
      <c r="Z193" s="276"/>
      <c r="AA193" s="275"/>
      <c r="AB193" s="277">
        <f>IF(OR(J193="Fail",ISBLANK(J193)),INDEX('Issue Code Table'!C:C,MATCH(N:N,'Issue Code Table'!A:A,0)),IF(M193="Critical",6,IF(M193="Significant",5,IF(M193="Moderate",3,2))))</f>
        <v>4</v>
      </c>
    </row>
    <row r="194" spans="1:28" ht="187.5" x14ac:dyDescent="0.35">
      <c r="A194" s="251" t="s">
        <v>2396</v>
      </c>
      <c r="B194" s="251" t="s">
        <v>2095</v>
      </c>
      <c r="C194" s="252" t="s">
        <v>2096</v>
      </c>
      <c r="D194" s="251" t="s">
        <v>183</v>
      </c>
      <c r="E194" s="251" t="s">
        <v>2397</v>
      </c>
      <c r="F194" s="251" t="s">
        <v>2398</v>
      </c>
      <c r="G194" s="251" t="s">
        <v>2399</v>
      </c>
      <c r="H194" s="251" t="s">
        <v>2400</v>
      </c>
      <c r="I194" s="253"/>
      <c r="J194" s="254"/>
      <c r="K194" s="255" t="s">
        <v>2401</v>
      </c>
      <c r="L194" s="255" t="s">
        <v>3729</v>
      </c>
      <c r="M194" s="255" t="s">
        <v>135</v>
      </c>
      <c r="N194" s="256" t="s">
        <v>2345</v>
      </c>
      <c r="O194" s="257" t="s">
        <v>2346</v>
      </c>
      <c r="P194" s="278"/>
      <c r="Q194" s="255" t="s">
        <v>2257</v>
      </c>
      <c r="R194" s="255" t="s">
        <v>2402</v>
      </c>
      <c r="S194" s="251" t="s">
        <v>2403</v>
      </c>
      <c r="T194" s="251"/>
      <c r="U194" s="251" t="s">
        <v>2404</v>
      </c>
      <c r="V194" s="251" t="s">
        <v>2405</v>
      </c>
      <c r="W194" s="251" t="s">
        <v>2406</v>
      </c>
      <c r="X194" s="279"/>
      <c r="Y194" s="280"/>
      <c r="Z194" s="281"/>
      <c r="AA194" s="280"/>
      <c r="AB194" s="282">
        <f>IF(OR(J194="Fail",ISBLANK(J194)),INDEX('Issue Code Table'!C:C,MATCH(N:N,'Issue Code Table'!A:A,0)),IF(M194="Critical",6,IF(M194="Significant",5,IF(M194="Moderate",3,2))))</f>
        <v>4</v>
      </c>
    </row>
    <row r="195" spans="1:28" ht="187.5" x14ac:dyDescent="0.35">
      <c r="A195" s="244" t="s">
        <v>2407</v>
      </c>
      <c r="B195" s="244" t="s">
        <v>2095</v>
      </c>
      <c r="C195" s="245" t="s">
        <v>2096</v>
      </c>
      <c r="D195" s="244" t="s">
        <v>183</v>
      </c>
      <c r="E195" s="244" t="s">
        <v>2408</v>
      </c>
      <c r="F195" s="244" t="s">
        <v>2409</v>
      </c>
      <c r="G195" s="244" t="s">
        <v>2410</v>
      </c>
      <c r="H195" s="244" t="s">
        <v>2411</v>
      </c>
      <c r="I195" s="246"/>
      <c r="J195" s="247"/>
      <c r="K195" s="248" t="s">
        <v>2412</v>
      </c>
      <c r="L195" s="248" t="s">
        <v>3729</v>
      </c>
      <c r="M195" s="248" t="s">
        <v>135</v>
      </c>
      <c r="N195" s="249" t="s">
        <v>2345</v>
      </c>
      <c r="O195" s="250" t="s">
        <v>2346</v>
      </c>
      <c r="P195" s="273"/>
      <c r="Q195" s="248" t="s">
        <v>2257</v>
      </c>
      <c r="R195" s="248" t="s">
        <v>2413</v>
      </c>
      <c r="S195" s="244" t="s">
        <v>2414</v>
      </c>
      <c r="T195" s="244"/>
      <c r="U195" s="244" t="s">
        <v>2415</v>
      </c>
      <c r="V195" s="244" t="s">
        <v>2416</v>
      </c>
      <c r="W195" s="244" t="s">
        <v>2417</v>
      </c>
      <c r="X195" s="274"/>
      <c r="Y195" s="275"/>
      <c r="Z195" s="276"/>
      <c r="AA195" s="275"/>
      <c r="AB195" s="277">
        <f>IF(OR(J195="Fail",ISBLANK(J195)),INDEX('Issue Code Table'!C:C,MATCH(N:N,'Issue Code Table'!A:A,0)),IF(M195="Critical",6,IF(M195="Significant",5,IF(M195="Moderate",3,2))))</f>
        <v>4</v>
      </c>
    </row>
    <row r="196" spans="1:28" ht="187.5" x14ac:dyDescent="0.35">
      <c r="A196" s="251" t="s">
        <v>2418</v>
      </c>
      <c r="B196" s="251" t="s">
        <v>2095</v>
      </c>
      <c r="C196" s="252" t="s">
        <v>2096</v>
      </c>
      <c r="D196" s="251" t="s">
        <v>183</v>
      </c>
      <c r="E196" s="251" t="s">
        <v>2419</v>
      </c>
      <c r="F196" s="251" t="s">
        <v>2420</v>
      </c>
      <c r="G196" s="251" t="s">
        <v>2421</v>
      </c>
      <c r="H196" s="251" t="s">
        <v>2422</v>
      </c>
      <c r="I196" s="253"/>
      <c r="J196" s="254"/>
      <c r="K196" s="255" t="s">
        <v>2423</v>
      </c>
      <c r="L196" s="255" t="s">
        <v>3729</v>
      </c>
      <c r="M196" s="255" t="s">
        <v>135</v>
      </c>
      <c r="N196" s="256" t="s">
        <v>2345</v>
      </c>
      <c r="O196" s="257" t="s">
        <v>2346</v>
      </c>
      <c r="P196" s="278"/>
      <c r="Q196" s="255" t="s">
        <v>2257</v>
      </c>
      <c r="R196" s="255" t="s">
        <v>2424</v>
      </c>
      <c r="S196" s="251" t="s">
        <v>2425</v>
      </c>
      <c r="T196" s="251"/>
      <c r="U196" s="251" t="s">
        <v>2426</v>
      </c>
      <c r="V196" s="251" t="s">
        <v>2427</v>
      </c>
      <c r="W196" s="251" t="s">
        <v>2428</v>
      </c>
      <c r="X196" s="279"/>
      <c r="Y196" s="280"/>
      <c r="Z196" s="281"/>
      <c r="AA196" s="280"/>
      <c r="AB196" s="282">
        <f>IF(OR(J196="Fail",ISBLANK(J196)),INDEX('Issue Code Table'!C:C,MATCH(N:N,'Issue Code Table'!A:A,0)),IF(M196="Critical",6,IF(M196="Significant",5,IF(M196="Moderate",3,2))))</f>
        <v>4</v>
      </c>
    </row>
    <row r="197" spans="1:28" ht="112.5" x14ac:dyDescent="0.35">
      <c r="A197" s="244" t="s">
        <v>2429</v>
      </c>
      <c r="B197" s="244" t="s">
        <v>2095</v>
      </c>
      <c r="C197" s="245" t="s">
        <v>2096</v>
      </c>
      <c r="D197" s="244" t="s">
        <v>233</v>
      </c>
      <c r="E197" s="244" t="s">
        <v>2430</v>
      </c>
      <c r="F197" s="244" t="s">
        <v>2431</v>
      </c>
      <c r="G197" s="244" t="s">
        <v>2432</v>
      </c>
      <c r="H197" s="244" t="s">
        <v>2433</v>
      </c>
      <c r="I197" s="246"/>
      <c r="J197" s="247"/>
      <c r="K197" s="248" t="s">
        <v>2434</v>
      </c>
      <c r="L197" s="248"/>
      <c r="M197" s="248" t="s">
        <v>124</v>
      </c>
      <c r="N197" s="249" t="s">
        <v>2435</v>
      </c>
      <c r="O197" s="250" t="s">
        <v>2436</v>
      </c>
      <c r="P197" s="273"/>
      <c r="Q197" s="248" t="s">
        <v>2437</v>
      </c>
      <c r="R197" s="248" t="s">
        <v>2438</v>
      </c>
      <c r="S197" s="244" t="s">
        <v>2439</v>
      </c>
      <c r="T197" s="244"/>
      <c r="U197" s="244" t="s">
        <v>2440</v>
      </c>
      <c r="V197" s="244" t="s">
        <v>2441</v>
      </c>
      <c r="W197" s="244" t="s">
        <v>2442</v>
      </c>
      <c r="X197" s="274"/>
      <c r="Y197" s="275"/>
      <c r="Z197" s="276"/>
      <c r="AA197" s="275"/>
      <c r="AB197" s="277">
        <f>IF(OR(J197="Fail",ISBLANK(J197)),INDEX('Issue Code Table'!C:C,MATCH(N:N,'Issue Code Table'!A:A,0)),IF(M197="Critical",6,IF(M197="Significant",5,IF(M197="Moderate",3,2))))</f>
        <v>6</v>
      </c>
    </row>
    <row r="198" spans="1:28" ht="112.5" x14ac:dyDescent="0.35">
      <c r="A198" s="251" t="s">
        <v>2443</v>
      </c>
      <c r="B198" s="251" t="s">
        <v>2095</v>
      </c>
      <c r="C198" s="252" t="s">
        <v>2096</v>
      </c>
      <c r="D198" s="251" t="s">
        <v>233</v>
      </c>
      <c r="E198" s="251" t="s">
        <v>2444</v>
      </c>
      <c r="F198" s="251" t="s">
        <v>2445</v>
      </c>
      <c r="G198" s="251" t="s">
        <v>2446</v>
      </c>
      <c r="H198" s="251" t="s">
        <v>2447</v>
      </c>
      <c r="I198" s="253"/>
      <c r="J198" s="254"/>
      <c r="K198" s="255" t="s">
        <v>2448</v>
      </c>
      <c r="L198" s="255"/>
      <c r="M198" s="255" t="s">
        <v>124</v>
      </c>
      <c r="N198" s="256" t="s">
        <v>2435</v>
      </c>
      <c r="O198" s="257" t="s">
        <v>2436</v>
      </c>
      <c r="P198" s="278"/>
      <c r="Q198" s="255" t="s">
        <v>2437</v>
      </c>
      <c r="R198" s="255" t="s">
        <v>2449</v>
      </c>
      <c r="S198" s="251" t="s">
        <v>2450</v>
      </c>
      <c r="T198" s="251"/>
      <c r="U198" s="251" t="s">
        <v>2451</v>
      </c>
      <c r="V198" s="251" t="s">
        <v>2452</v>
      </c>
      <c r="W198" s="251" t="s">
        <v>2453</v>
      </c>
      <c r="X198" s="279"/>
      <c r="Y198" s="280"/>
      <c r="Z198" s="281"/>
      <c r="AA198" s="280"/>
      <c r="AB198" s="282">
        <f>IF(OR(J198="Fail",ISBLANK(J198)),INDEX('Issue Code Table'!C:C,MATCH(N:N,'Issue Code Table'!A:A,0)),IF(M198="Critical",6,IF(M198="Significant",5,IF(M198="Moderate",3,2))))</f>
        <v>6</v>
      </c>
    </row>
    <row r="199" spans="1:28" ht="112.5" x14ac:dyDescent="0.35">
      <c r="A199" s="244" t="s">
        <v>2454</v>
      </c>
      <c r="B199" s="244" t="s">
        <v>2095</v>
      </c>
      <c r="C199" s="245" t="s">
        <v>2096</v>
      </c>
      <c r="D199" s="244" t="s">
        <v>233</v>
      </c>
      <c r="E199" s="244" t="s">
        <v>2455</v>
      </c>
      <c r="F199" s="244" t="s">
        <v>2456</v>
      </c>
      <c r="G199" s="244" t="s">
        <v>2457</v>
      </c>
      <c r="H199" s="244" t="s">
        <v>2458</v>
      </c>
      <c r="I199" s="246"/>
      <c r="J199" s="247"/>
      <c r="K199" s="248" t="s">
        <v>2459</v>
      </c>
      <c r="L199" s="248"/>
      <c r="M199" s="248" t="s">
        <v>124</v>
      </c>
      <c r="N199" s="249" t="s">
        <v>2435</v>
      </c>
      <c r="O199" s="250" t="s">
        <v>2436</v>
      </c>
      <c r="P199" s="273"/>
      <c r="Q199" s="248" t="s">
        <v>2437</v>
      </c>
      <c r="R199" s="248" t="s">
        <v>2460</v>
      </c>
      <c r="S199" s="244" t="s">
        <v>2461</v>
      </c>
      <c r="T199" s="244"/>
      <c r="U199" s="244" t="s">
        <v>2462</v>
      </c>
      <c r="V199" s="244" t="s">
        <v>2463</v>
      </c>
      <c r="W199" s="244" t="s">
        <v>2464</v>
      </c>
      <c r="X199" s="274"/>
      <c r="Y199" s="275"/>
      <c r="Z199" s="276"/>
      <c r="AA199" s="275"/>
      <c r="AB199" s="277">
        <f>IF(OR(J199="Fail",ISBLANK(J199)),INDEX('Issue Code Table'!C:C,MATCH(N:N,'Issue Code Table'!A:A,0)),IF(M199="Critical",6,IF(M199="Significant",5,IF(M199="Moderate",3,2))))</f>
        <v>6</v>
      </c>
    </row>
    <row r="200" spans="1:28" ht="112.5" x14ac:dyDescent="0.35">
      <c r="A200" s="251" t="s">
        <v>2465</v>
      </c>
      <c r="B200" s="251" t="s">
        <v>2095</v>
      </c>
      <c r="C200" s="252" t="s">
        <v>2096</v>
      </c>
      <c r="D200" s="251" t="s">
        <v>233</v>
      </c>
      <c r="E200" s="251" t="s">
        <v>2466</v>
      </c>
      <c r="F200" s="251" t="s">
        <v>2467</v>
      </c>
      <c r="G200" s="251" t="s">
        <v>2468</v>
      </c>
      <c r="H200" s="251" t="s">
        <v>2469</v>
      </c>
      <c r="I200" s="253"/>
      <c r="J200" s="254"/>
      <c r="K200" s="255" t="s">
        <v>2470</v>
      </c>
      <c r="L200" s="255"/>
      <c r="M200" s="255" t="s">
        <v>124</v>
      </c>
      <c r="N200" s="256" t="s">
        <v>2435</v>
      </c>
      <c r="O200" s="257" t="s">
        <v>2436</v>
      </c>
      <c r="P200" s="278"/>
      <c r="Q200" s="255" t="s">
        <v>2437</v>
      </c>
      <c r="R200" s="255" t="s">
        <v>2471</v>
      </c>
      <c r="S200" s="251" t="s">
        <v>2472</v>
      </c>
      <c r="T200" s="251" t="s">
        <v>3718</v>
      </c>
      <c r="U200" s="251" t="s">
        <v>2473</v>
      </c>
      <c r="V200" s="251" t="s">
        <v>2474</v>
      </c>
      <c r="W200" s="251" t="s">
        <v>2475</v>
      </c>
      <c r="X200" s="279"/>
      <c r="Y200" s="280"/>
      <c r="Z200" s="281"/>
      <c r="AA200" s="280"/>
      <c r="AB200" s="282">
        <f>IF(OR(J200="Fail",ISBLANK(J200)),INDEX('Issue Code Table'!C:C,MATCH(N:N,'Issue Code Table'!A:A,0)),IF(M200="Critical",6,IF(M200="Significant",5,IF(M200="Moderate",3,2))))</f>
        <v>6</v>
      </c>
    </row>
    <row r="201" spans="1:28" ht="112.5" x14ac:dyDescent="0.35">
      <c r="A201" s="244" t="s">
        <v>2476</v>
      </c>
      <c r="B201" s="244" t="s">
        <v>2095</v>
      </c>
      <c r="C201" s="245" t="s">
        <v>2096</v>
      </c>
      <c r="D201" s="244" t="s">
        <v>233</v>
      </c>
      <c r="E201" s="244" t="s">
        <v>2477</v>
      </c>
      <c r="F201" s="244" t="s">
        <v>2478</v>
      </c>
      <c r="G201" s="244" t="s">
        <v>2479</v>
      </c>
      <c r="H201" s="244" t="s">
        <v>2480</v>
      </c>
      <c r="I201" s="246"/>
      <c r="J201" s="247"/>
      <c r="K201" s="248" t="s">
        <v>2481</v>
      </c>
      <c r="L201" s="248"/>
      <c r="M201" s="248" t="s">
        <v>124</v>
      </c>
      <c r="N201" s="249" t="s">
        <v>2435</v>
      </c>
      <c r="O201" s="250" t="s">
        <v>2436</v>
      </c>
      <c r="P201" s="273"/>
      <c r="Q201" s="248" t="s">
        <v>2437</v>
      </c>
      <c r="R201" s="248" t="s">
        <v>2482</v>
      </c>
      <c r="S201" s="244" t="s">
        <v>2483</v>
      </c>
      <c r="T201" s="244"/>
      <c r="U201" s="244" t="s">
        <v>2484</v>
      </c>
      <c r="V201" s="244" t="s">
        <v>2485</v>
      </c>
      <c r="W201" s="244" t="s">
        <v>2486</v>
      </c>
      <c r="X201" s="274"/>
      <c r="Y201" s="275"/>
      <c r="Z201" s="276"/>
      <c r="AA201" s="275"/>
      <c r="AB201" s="277">
        <f>IF(OR(J201="Fail",ISBLANK(J201)),INDEX('Issue Code Table'!C:C,MATCH(N:N,'Issue Code Table'!A:A,0)),IF(M201="Critical",6,IF(M201="Significant",5,IF(M201="Moderate",3,2))))</f>
        <v>6</v>
      </c>
    </row>
    <row r="202" spans="1:28" ht="112.5" x14ac:dyDescent="0.35">
      <c r="A202" s="251" t="s">
        <v>2487</v>
      </c>
      <c r="B202" s="251" t="s">
        <v>2095</v>
      </c>
      <c r="C202" s="252" t="s">
        <v>2096</v>
      </c>
      <c r="D202" s="251" t="s">
        <v>233</v>
      </c>
      <c r="E202" s="251" t="s">
        <v>2488</v>
      </c>
      <c r="F202" s="251" t="s">
        <v>2489</v>
      </c>
      <c r="G202" s="251" t="s">
        <v>2490</v>
      </c>
      <c r="H202" s="251" t="s">
        <v>2491</v>
      </c>
      <c r="I202" s="253"/>
      <c r="J202" s="254"/>
      <c r="K202" s="255" t="s">
        <v>2492</v>
      </c>
      <c r="L202" s="255"/>
      <c r="M202" s="255" t="s">
        <v>124</v>
      </c>
      <c r="N202" s="256" t="s">
        <v>2435</v>
      </c>
      <c r="O202" s="257" t="s">
        <v>2436</v>
      </c>
      <c r="P202" s="278"/>
      <c r="Q202" s="255" t="s">
        <v>2437</v>
      </c>
      <c r="R202" s="255" t="s">
        <v>2493</v>
      </c>
      <c r="S202" s="251" t="s">
        <v>2494</v>
      </c>
      <c r="T202" s="251"/>
      <c r="U202" s="251" t="s">
        <v>2495</v>
      </c>
      <c r="V202" s="251" t="s">
        <v>2496</v>
      </c>
      <c r="W202" s="251" t="s">
        <v>2497</v>
      </c>
      <c r="X202" s="279"/>
      <c r="Y202" s="280"/>
      <c r="Z202" s="281"/>
      <c r="AA202" s="280"/>
      <c r="AB202" s="282">
        <f>IF(OR(J202="Fail",ISBLANK(J202)),INDEX('Issue Code Table'!C:C,MATCH(N:N,'Issue Code Table'!A:A,0)),IF(M202="Critical",6,IF(M202="Significant",5,IF(M202="Moderate",3,2))))</f>
        <v>6</v>
      </c>
    </row>
    <row r="203" spans="1:28" ht="112.5" x14ac:dyDescent="0.35">
      <c r="A203" s="244" t="s">
        <v>2498</v>
      </c>
      <c r="B203" s="244" t="s">
        <v>2095</v>
      </c>
      <c r="C203" s="245" t="s">
        <v>2096</v>
      </c>
      <c r="D203" s="244" t="s">
        <v>233</v>
      </c>
      <c r="E203" s="244" t="s">
        <v>2499</v>
      </c>
      <c r="F203" s="244" t="s">
        <v>2500</v>
      </c>
      <c r="G203" s="244" t="s">
        <v>2501</v>
      </c>
      <c r="H203" s="244" t="s">
        <v>2502</v>
      </c>
      <c r="I203" s="246"/>
      <c r="J203" s="247"/>
      <c r="K203" s="248" t="s">
        <v>2503</v>
      </c>
      <c r="L203" s="248"/>
      <c r="M203" s="248" t="s">
        <v>124</v>
      </c>
      <c r="N203" s="249" t="s">
        <v>2435</v>
      </c>
      <c r="O203" s="250" t="s">
        <v>2436</v>
      </c>
      <c r="P203" s="273"/>
      <c r="Q203" s="248" t="s">
        <v>2437</v>
      </c>
      <c r="R203" s="248" t="s">
        <v>2504</v>
      </c>
      <c r="S203" s="244" t="s">
        <v>2505</v>
      </c>
      <c r="T203" s="244"/>
      <c r="U203" s="244" t="s">
        <v>2506</v>
      </c>
      <c r="V203" s="244" t="s">
        <v>2507</v>
      </c>
      <c r="W203" s="244" t="s">
        <v>2508</v>
      </c>
      <c r="X203" s="274"/>
      <c r="Y203" s="275"/>
      <c r="Z203" s="276"/>
      <c r="AA203" s="275"/>
      <c r="AB203" s="277">
        <f>IF(OR(J203="Fail",ISBLANK(J203)),INDEX('Issue Code Table'!C:C,MATCH(N:N,'Issue Code Table'!A:A,0)),IF(M203="Critical",6,IF(M203="Significant",5,IF(M203="Moderate",3,2))))</f>
        <v>6</v>
      </c>
    </row>
    <row r="204" spans="1:28" ht="112.5" x14ac:dyDescent="0.35">
      <c r="A204" s="251" t="s">
        <v>2509</v>
      </c>
      <c r="B204" s="251" t="s">
        <v>2095</v>
      </c>
      <c r="C204" s="252" t="s">
        <v>2096</v>
      </c>
      <c r="D204" s="251" t="s">
        <v>233</v>
      </c>
      <c r="E204" s="251" t="s">
        <v>2510</v>
      </c>
      <c r="F204" s="251" t="s">
        <v>2511</v>
      </c>
      <c r="G204" s="251" t="s">
        <v>2512</v>
      </c>
      <c r="H204" s="251" t="s">
        <v>2513</v>
      </c>
      <c r="I204" s="253"/>
      <c r="J204" s="254"/>
      <c r="K204" s="255" t="s">
        <v>2514</v>
      </c>
      <c r="L204" s="255"/>
      <c r="M204" s="255" t="s">
        <v>124</v>
      </c>
      <c r="N204" s="256" t="s">
        <v>2435</v>
      </c>
      <c r="O204" s="257" t="s">
        <v>2436</v>
      </c>
      <c r="P204" s="278"/>
      <c r="Q204" s="255" t="s">
        <v>2437</v>
      </c>
      <c r="R204" s="255" t="s">
        <v>2515</v>
      </c>
      <c r="S204" s="251" t="s">
        <v>2516</v>
      </c>
      <c r="T204" s="251"/>
      <c r="U204" s="251" t="s">
        <v>2517</v>
      </c>
      <c r="V204" s="251" t="s">
        <v>2518</v>
      </c>
      <c r="W204" s="251" t="s">
        <v>2519</v>
      </c>
      <c r="X204" s="279"/>
      <c r="Y204" s="280"/>
      <c r="Z204" s="281"/>
      <c r="AA204" s="280"/>
      <c r="AB204" s="282">
        <f>IF(OR(J204="Fail",ISBLANK(J204)),INDEX('Issue Code Table'!C:C,MATCH(N:N,'Issue Code Table'!A:A,0)),IF(M204="Critical",6,IF(M204="Significant",5,IF(M204="Moderate",3,2))))</f>
        <v>6</v>
      </c>
    </row>
    <row r="205" spans="1:28" ht="112.5" x14ac:dyDescent="0.35">
      <c r="A205" s="244" t="s">
        <v>2520</v>
      </c>
      <c r="B205" s="244" t="s">
        <v>2095</v>
      </c>
      <c r="C205" s="245" t="s">
        <v>2096</v>
      </c>
      <c r="D205" s="244" t="s">
        <v>233</v>
      </c>
      <c r="E205" s="244" t="s">
        <v>2521</v>
      </c>
      <c r="F205" s="244" t="s">
        <v>2522</v>
      </c>
      <c r="G205" s="244" t="s">
        <v>2523</v>
      </c>
      <c r="H205" s="244" t="s">
        <v>2524</v>
      </c>
      <c r="I205" s="246"/>
      <c r="J205" s="247"/>
      <c r="K205" s="248" t="s">
        <v>2525</v>
      </c>
      <c r="L205" s="248"/>
      <c r="M205" s="248" t="s">
        <v>124</v>
      </c>
      <c r="N205" s="249" t="s">
        <v>2435</v>
      </c>
      <c r="O205" s="250" t="s">
        <v>2436</v>
      </c>
      <c r="P205" s="273"/>
      <c r="Q205" s="248" t="s">
        <v>2437</v>
      </c>
      <c r="R205" s="248" t="s">
        <v>2526</v>
      </c>
      <c r="S205" s="244" t="s">
        <v>2527</v>
      </c>
      <c r="T205" s="244"/>
      <c r="U205" s="244" t="s">
        <v>2528</v>
      </c>
      <c r="V205" s="244" t="s">
        <v>2529</v>
      </c>
      <c r="W205" s="244" t="s">
        <v>2530</v>
      </c>
      <c r="X205" s="274"/>
      <c r="Y205" s="275"/>
      <c r="Z205" s="276"/>
      <c r="AA205" s="275"/>
      <c r="AB205" s="277">
        <f>IF(OR(J205="Fail",ISBLANK(J205)),INDEX('Issue Code Table'!C:C,MATCH(N:N,'Issue Code Table'!A:A,0)),IF(M205="Critical",6,IF(M205="Significant",5,IF(M205="Moderate",3,2))))</f>
        <v>6</v>
      </c>
    </row>
    <row r="206" spans="1:28" ht="325" x14ac:dyDescent="0.35">
      <c r="A206" s="251" t="s">
        <v>2531</v>
      </c>
      <c r="B206" s="251" t="s">
        <v>2095</v>
      </c>
      <c r="C206" s="252" t="s">
        <v>2096</v>
      </c>
      <c r="D206" s="251" t="s">
        <v>233</v>
      </c>
      <c r="E206" s="251" t="s">
        <v>2532</v>
      </c>
      <c r="F206" s="251" t="s">
        <v>2533</v>
      </c>
      <c r="G206" s="251" t="s">
        <v>2534</v>
      </c>
      <c r="H206" s="251" t="s">
        <v>2535</v>
      </c>
      <c r="I206" s="253"/>
      <c r="J206" s="254"/>
      <c r="K206" s="255" t="s">
        <v>2535</v>
      </c>
      <c r="L206" s="255"/>
      <c r="M206" s="255" t="s">
        <v>124</v>
      </c>
      <c r="N206" s="256" t="s">
        <v>2435</v>
      </c>
      <c r="O206" s="257" t="s">
        <v>2436</v>
      </c>
      <c r="P206" s="278"/>
      <c r="Q206" s="255" t="s">
        <v>2437</v>
      </c>
      <c r="R206" s="255" t="s">
        <v>2536</v>
      </c>
      <c r="S206" s="251" t="s">
        <v>2537</v>
      </c>
      <c r="T206" s="251"/>
      <c r="U206" s="251" t="s">
        <v>2538</v>
      </c>
      <c r="V206" s="251" t="s">
        <v>2539</v>
      </c>
      <c r="W206" s="251" t="s">
        <v>2540</v>
      </c>
      <c r="X206" s="279"/>
      <c r="Y206" s="280"/>
      <c r="Z206" s="281"/>
      <c r="AA206" s="280"/>
      <c r="AB206" s="282">
        <f>IF(OR(J206="Fail",ISBLANK(J206)),INDEX('Issue Code Table'!C:C,MATCH(N:N,'Issue Code Table'!A:A,0)),IF(M206="Critical",6,IF(M206="Significant",5,IF(M206="Moderate",3,2))))</f>
        <v>6</v>
      </c>
    </row>
    <row r="207" spans="1:28" ht="362.5" x14ac:dyDescent="0.35">
      <c r="A207" s="244" t="s">
        <v>2541</v>
      </c>
      <c r="B207" s="244" t="s">
        <v>2542</v>
      </c>
      <c r="C207" s="245" t="s">
        <v>2543</v>
      </c>
      <c r="D207" s="244" t="s">
        <v>233</v>
      </c>
      <c r="E207" s="244" t="s">
        <v>2544</v>
      </c>
      <c r="F207" s="244" t="s">
        <v>2545</v>
      </c>
      <c r="G207" s="244" t="s">
        <v>2546</v>
      </c>
      <c r="H207" s="244" t="s">
        <v>2547</v>
      </c>
      <c r="I207" s="246"/>
      <c r="J207" s="247"/>
      <c r="K207" s="248" t="s">
        <v>2548</v>
      </c>
      <c r="L207" s="248"/>
      <c r="M207" s="248" t="s">
        <v>124</v>
      </c>
      <c r="N207" s="249" t="s">
        <v>644</v>
      </c>
      <c r="O207" s="250" t="s">
        <v>645</v>
      </c>
      <c r="P207" s="273"/>
      <c r="Q207" s="248" t="s">
        <v>2549</v>
      </c>
      <c r="R207" s="248" t="s">
        <v>2550</v>
      </c>
      <c r="S207" s="244" t="s">
        <v>2551</v>
      </c>
      <c r="T207" s="244"/>
      <c r="U207" s="244" t="s">
        <v>2552</v>
      </c>
      <c r="V207" s="244" t="s">
        <v>2553</v>
      </c>
      <c r="W207" s="244" t="s">
        <v>2554</v>
      </c>
      <c r="X207" s="274"/>
      <c r="Y207" s="276"/>
      <c r="Z207" s="276"/>
      <c r="AA207" s="275"/>
      <c r="AB207" s="277">
        <f>IF(OR(J207="Fail",ISBLANK(J207)),INDEX('Issue Code Table'!C:C,MATCH(N:N,'Issue Code Table'!A:A,0)),IF(M207="Critical",6,IF(M207="Significant",5,IF(M207="Moderate",3,2))))</f>
        <v>5</v>
      </c>
    </row>
    <row r="208" spans="1:28" ht="300" x14ac:dyDescent="0.35">
      <c r="A208" s="251" t="s">
        <v>2555</v>
      </c>
      <c r="B208" s="251" t="s">
        <v>2542</v>
      </c>
      <c r="C208" s="252" t="s">
        <v>2543</v>
      </c>
      <c r="D208" s="251" t="s">
        <v>183</v>
      </c>
      <c r="E208" s="251" t="s">
        <v>2556</v>
      </c>
      <c r="F208" s="251" t="s">
        <v>2557</v>
      </c>
      <c r="G208" s="251" t="s">
        <v>2558</v>
      </c>
      <c r="H208" s="251" t="s">
        <v>2559</v>
      </c>
      <c r="I208" s="253"/>
      <c r="J208" s="254"/>
      <c r="K208" s="255" t="s">
        <v>2560</v>
      </c>
      <c r="L208" s="255"/>
      <c r="M208" s="255" t="s">
        <v>124</v>
      </c>
      <c r="N208" s="256" t="s">
        <v>644</v>
      </c>
      <c r="O208" s="257" t="s">
        <v>645</v>
      </c>
      <c r="P208" s="278"/>
      <c r="Q208" s="255" t="s">
        <v>2549</v>
      </c>
      <c r="R208" s="255" t="s">
        <v>2561</v>
      </c>
      <c r="S208" s="251" t="s">
        <v>2562</v>
      </c>
      <c r="T208" s="251"/>
      <c r="U208" s="251" t="s">
        <v>2563</v>
      </c>
      <c r="V208" s="251" t="s">
        <v>2564</v>
      </c>
      <c r="W208" s="251" t="s">
        <v>2565</v>
      </c>
      <c r="X208" s="279"/>
      <c r="Y208" s="280"/>
      <c r="Z208" s="281"/>
      <c r="AA208" s="280"/>
      <c r="AB208" s="282">
        <f>IF(OR(J208="Fail",ISBLANK(J208)),INDEX('Issue Code Table'!C:C,MATCH(N:N,'Issue Code Table'!A:A,0)),IF(M208="Critical",6,IF(M208="Significant",5,IF(M208="Moderate",3,2))))</f>
        <v>5</v>
      </c>
    </row>
    <row r="209" spans="1:28" ht="409.5" x14ac:dyDescent="0.35">
      <c r="A209" s="258" t="s">
        <v>2566</v>
      </c>
      <c r="B209" s="258" t="s">
        <v>560</v>
      </c>
      <c r="C209" s="259" t="s">
        <v>561</v>
      </c>
      <c r="D209" s="258" t="s">
        <v>183</v>
      </c>
      <c r="E209" s="258" t="s">
        <v>2567</v>
      </c>
      <c r="F209" s="258" t="s">
        <v>2568</v>
      </c>
      <c r="G209" s="258" t="s">
        <v>2569</v>
      </c>
      <c r="H209" s="258" t="s">
        <v>2570</v>
      </c>
      <c r="I209" s="260"/>
      <c r="J209" s="261"/>
      <c r="K209" s="262" t="s">
        <v>2571</v>
      </c>
      <c r="L209" s="262"/>
      <c r="M209" s="262" t="s">
        <v>124</v>
      </c>
      <c r="N209" s="263" t="s">
        <v>2572</v>
      </c>
      <c r="O209" s="264" t="s">
        <v>2573</v>
      </c>
      <c r="P209" s="283"/>
      <c r="Q209" s="262" t="s">
        <v>2574</v>
      </c>
      <c r="R209" s="262" t="s">
        <v>2575</v>
      </c>
      <c r="S209" s="258" t="s">
        <v>2576</v>
      </c>
      <c r="T209" s="258" t="s">
        <v>3719</v>
      </c>
      <c r="U209" s="258" t="s">
        <v>2577</v>
      </c>
      <c r="V209" s="258" t="s">
        <v>2578</v>
      </c>
      <c r="W209" s="258" t="s">
        <v>2579</v>
      </c>
      <c r="X209" s="284" t="s">
        <v>2580</v>
      </c>
      <c r="Y209" s="225" t="s">
        <v>2580</v>
      </c>
      <c r="Z209" s="285" t="s">
        <v>2580</v>
      </c>
      <c r="AA209" s="286" t="s">
        <v>2580</v>
      </c>
      <c r="AB209" s="287">
        <f>IF(OR(J209="Fail",ISBLANK(J209)),INDEX('Issue Code Table'!C:C,MATCH(N:N,'Issue Code Table'!A:A,0)),IF(M209="Critical",6,IF(M209="Significant",5,IF(M209="Moderate",3,2))))</f>
        <v>6</v>
      </c>
    </row>
    <row r="210" spans="1:28" s="28" customFormat="1" x14ac:dyDescent="0.35">
      <c r="A210" s="73"/>
      <c r="B210" s="358" t="s">
        <v>206</v>
      </c>
      <c r="C210" s="358"/>
      <c r="D210" s="358"/>
      <c r="E210" s="358"/>
      <c r="F210" s="358"/>
      <c r="G210" s="358"/>
      <c r="H210" s="358"/>
      <c r="I210" s="358"/>
      <c r="J210" s="358"/>
      <c r="K210" s="358"/>
      <c r="L210" s="358"/>
      <c r="M210" s="358"/>
      <c r="N210" s="358"/>
      <c r="O210" s="358"/>
      <c r="P210" s="73"/>
      <c r="Q210" s="73"/>
      <c r="R210" s="73"/>
      <c r="S210" s="73"/>
      <c r="T210" s="73"/>
      <c r="U210" s="73"/>
      <c r="V210" s="73"/>
      <c r="W210" s="73"/>
      <c r="X210" s="73"/>
      <c r="Y210" s="73"/>
      <c r="Z210" s="73"/>
      <c r="AA210" s="73"/>
      <c r="AB210" s="73"/>
    </row>
    <row r="211" spans="1:28" x14ac:dyDescent="0.35">
      <c r="A211" s="100"/>
      <c r="B211" s="100"/>
      <c r="C211" s="99"/>
      <c r="D211" s="100"/>
      <c r="E211" s="100"/>
      <c r="F211" s="100"/>
      <c r="G211" s="100"/>
      <c r="H211" s="100"/>
      <c r="I211" s="288" t="s">
        <v>56</v>
      </c>
      <c r="J211" s="100" t="s">
        <v>56</v>
      </c>
      <c r="K211" s="100"/>
      <c r="L211" s="100"/>
      <c r="N211" s="100"/>
      <c r="O211" s="100"/>
      <c r="P211" s="100"/>
      <c r="Q211" s="100"/>
      <c r="R211" s="100"/>
      <c r="S211" s="100"/>
      <c r="T211" s="100"/>
      <c r="U211" s="100"/>
      <c r="V211" s="100"/>
      <c r="Z211" s="100"/>
      <c r="AB211" s="100"/>
    </row>
    <row r="212" spans="1:28" x14ac:dyDescent="0.35">
      <c r="A212" s="100"/>
      <c r="B212" s="100"/>
      <c r="C212" s="99"/>
      <c r="D212" s="100"/>
      <c r="E212" s="100"/>
      <c r="F212" s="100"/>
      <c r="G212" s="100"/>
      <c r="H212" s="100"/>
      <c r="I212" s="288" t="s">
        <v>57</v>
      </c>
      <c r="J212" s="100" t="s">
        <v>57</v>
      </c>
      <c r="K212" s="100"/>
      <c r="L212" s="100"/>
      <c r="N212" s="100"/>
      <c r="O212" s="100"/>
      <c r="P212" s="100"/>
      <c r="Q212" s="100"/>
      <c r="R212" s="100"/>
      <c r="S212" s="100"/>
      <c r="T212" s="100"/>
      <c r="U212" s="100"/>
      <c r="V212" s="100"/>
      <c r="Z212" s="100"/>
      <c r="AB212" s="100"/>
    </row>
    <row r="213" spans="1:28" x14ac:dyDescent="0.35">
      <c r="A213" s="100"/>
      <c r="B213" s="100"/>
      <c r="C213" s="99"/>
      <c r="D213" s="100"/>
      <c r="E213" s="100"/>
      <c r="F213" s="100"/>
      <c r="G213" s="100"/>
      <c r="H213" s="100"/>
      <c r="I213" s="288" t="s">
        <v>45</v>
      </c>
      <c r="J213" s="100" t="s">
        <v>45</v>
      </c>
      <c r="K213" s="100"/>
      <c r="L213" s="100"/>
      <c r="N213" s="100"/>
      <c r="O213" s="100"/>
      <c r="P213" s="100"/>
      <c r="Q213" s="100"/>
      <c r="R213" s="100"/>
      <c r="S213" s="100"/>
      <c r="T213" s="100"/>
      <c r="U213" s="100"/>
      <c r="V213" s="100"/>
      <c r="Z213" s="100"/>
      <c r="AB213" s="100"/>
    </row>
    <row r="214" spans="1:28" x14ac:dyDescent="0.35">
      <c r="A214" s="100"/>
      <c r="B214" s="100"/>
      <c r="C214" s="99"/>
      <c r="D214" s="100"/>
      <c r="E214" s="100"/>
      <c r="F214" s="100"/>
      <c r="G214" s="100"/>
      <c r="H214" s="100"/>
      <c r="I214" s="288" t="s">
        <v>207</v>
      </c>
      <c r="J214" s="100" t="s">
        <v>207</v>
      </c>
      <c r="K214" s="100"/>
      <c r="L214" s="100"/>
      <c r="N214" s="100"/>
      <c r="O214" s="100"/>
      <c r="P214" s="100"/>
      <c r="Q214" s="100"/>
      <c r="R214" s="100"/>
      <c r="S214" s="100"/>
      <c r="T214" s="100"/>
      <c r="U214" s="100"/>
      <c r="V214" s="100"/>
      <c r="Z214" s="100"/>
      <c r="AB214" s="100"/>
    </row>
    <row r="215" spans="1:28" hidden="1" x14ac:dyDescent="0.35">
      <c r="A215" s="100"/>
      <c r="B215" s="100"/>
      <c r="C215" s="99"/>
      <c r="D215" s="100"/>
      <c r="E215" s="100"/>
      <c r="F215" s="100"/>
      <c r="G215" s="100"/>
      <c r="H215" s="100"/>
      <c r="I215" s="100"/>
      <c r="J215" s="100"/>
      <c r="K215" s="100"/>
      <c r="L215" s="100"/>
      <c r="N215" s="100"/>
      <c r="O215" s="100"/>
      <c r="P215" s="100"/>
      <c r="Q215" s="100"/>
      <c r="R215" s="100"/>
      <c r="S215" s="100"/>
      <c r="T215" s="100"/>
      <c r="U215" s="100"/>
      <c r="V215" s="100"/>
      <c r="Z215" s="100"/>
      <c r="AB215" s="100"/>
    </row>
    <row r="216" spans="1:28" hidden="1" x14ac:dyDescent="0.35">
      <c r="A216" s="100"/>
      <c r="B216" s="100"/>
      <c r="C216" s="99"/>
      <c r="D216" s="100"/>
      <c r="E216" s="100"/>
      <c r="F216" s="100"/>
      <c r="G216" s="100"/>
      <c r="H216" s="100"/>
      <c r="I216" s="288" t="s">
        <v>208</v>
      </c>
      <c r="J216" s="100"/>
      <c r="K216" s="100"/>
      <c r="L216" s="100"/>
      <c r="N216" s="100"/>
      <c r="O216" s="100"/>
      <c r="P216" s="100"/>
      <c r="Q216" s="100"/>
      <c r="R216" s="100"/>
      <c r="S216" s="100"/>
      <c r="T216" s="100"/>
      <c r="U216" s="100"/>
      <c r="V216" s="100"/>
      <c r="Z216" s="100"/>
      <c r="AB216" s="100"/>
    </row>
    <row r="217" spans="1:28" hidden="1" x14ac:dyDescent="0.35">
      <c r="A217" s="100"/>
      <c r="B217" s="100"/>
      <c r="C217" s="99"/>
      <c r="D217" s="100"/>
      <c r="E217" s="100"/>
      <c r="F217" s="100"/>
      <c r="G217" s="100"/>
      <c r="H217" s="100"/>
      <c r="I217" s="288" t="s">
        <v>113</v>
      </c>
      <c r="J217" s="100"/>
      <c r="K217" s="100"/>
      <c r="L217" s="100"/>
      <c r="N217" s="100"/>
      <c r="O217" s="100"/>
      <c r="P217" s="100"/>
      <c r="Q217" s="100"/>
      <c r="R217" s="100"/>
      <c r="S217" s="100"/>
      <c r="T217" s="100"/>
      <c r="U217" s="100"/>
      <c r="V217" s="100"/>
      <c r="Z217" s="100"/>
      <c r="AB217" s="100"/>
    </row>
    <row r="218" spans="1:28" hidden="1" x14ac:dyDescent="0.35">
      <c r="A218" s="100"/>
      <c r="B218" s="100"/>
      <c r="C218" s="99"/>
      <c r="D218" s="100"/>
      <c r="E218" s="100"/>
      <c r="F218" s="100"/>
      <c r="G218" s="100"/>
      <c r="H218" s="100"/>
      <c r="I218" s="288" t="s">
        <v>124</v>
      </c>
      <c r="J218" s="100"/>
      <c r="K218" s="100"/>
      <c r="L218" s="100"/>
      <c r="N218" s="100"/>
      <c r="O218" s="100"/>
      <c r="P218" s="100"/>
      <c r="Q218" s="100"/>
      <c r="R218" s="100"/>
      <c r="S218" s="100"/>
      <c r="T218" s="100"/>
      <c r="U218" s="100"/>
      <c r="V218" s="100"/>
      <c r="Z218" s="100"/>
      <c r="AB218" s="100"/>
    </row>
    <row r="219" spans="1:28" hidden="1" x14ac:dyDescent="0.35">
      <c r="A219" s="100"/>
      <c r="B219" s="100"/>
      <c r="C219" s="99"/>
      <c r="D219" s="100"/>
      <c r="E219" s="100"/>
      <c r="F219" s="100"/>
      <c r="G219" s="100"/>
      <c r="H219" s="100"/>
      <c r="I219" s="288" t="s">
        <v>135</v>
      </c>
      <c r="J219" s="100"/>
      <c r="K219" s="100"/>
      <c r="L219" s="100"/>
      <c r="N219" s="100"/>
      <c r="O219" s="100"/>
      <c r="P219" s="100"/>
      <c r="Q219" s="100"/>
      <c r="R219" s="100"/>
      <c r="S219" s="100"/>
      <c r="T219" s="100"/>
      <c r="U219" s="100"/>
      <c r="V219" s="100"/>
      <c r="Z219" s="100"/>
      <c r="AB219" s="100"/>
    </row>
    <row r="220" spans="1:28" hidden="1" x14ac:dyDescent="0.35">
      <c r="A220" s="100"/>
      <c r="B220" s="100"/>
      <c r="C220" s="99"/>
      <c r="D220" s="100"/>
      <c r="E220" s="100"/>
      <c r="F220" s="100"/>
      <c r="G220" s="100"/>
      <c r="H220" s="100"/>
      <c r="I220" s="288" t="s">
        <v>209</v>
      </c>
      <c r="J220" s="100"/>
      <c r="K220" s="100"/>
      <c r="L220" s="100"/>
      <c r="N220" s="100"/>
      <c r="O220" s="100"/>
      <c r="P220" s="100"/>
      <c r="Q220" s="100"/>
      <c r="R220" s="100"/>
      <c r="S220" s="100"/>
      <c r="T220" s="100"/>
      <c r="U220" s="100"/>
      <c r="V220" s="100"/>
      <c r="Z220" s="100"/>
      <c r="AB220" s="100"/>
    </row>
    <row r="221" spans="1:28" hidden="1" x14ac:dyDescent="0.35">
      <c r="A221" s="100"/>
      <c r="B221" s="100"/>
      <c r="C221" s="99"/>
      <c r="D221" s="100"/>
      <c r="E221" s="100"/>
      <c r="F221" s="100"/>
      <c r="G221" s="100"/>
      <c r="H221" s="100"/>
      <c r="I221" s="100"/>
      <c r="J221" s="100"/>
      <c r="K221" s="100"/>
      <c r="L221" s="100"/>
      <c r="N221" s="100"/>
      <c r="O221" s="100"/>
      <c r="P221" s="100"/>
      <c r="Q221" s="100"/>
      <c r="R221" s="100"/>
      <c r="S221" s="100"/>
      <c r="T221" s="100"/>
      <c r="U221" s="100"/>
      <c r="V221" s="100"/>
      <c r="Z221" s="100"/>
      <c r="AB221" s="100"/>
    </row>
    <row r="222" spans="1:28" hidden="1" x14ac:dyDescent="0.35">
      <c r="A222" s="100"/>
      <c r="B222" s="100"/>
      <c r="C222" s="99"/>
      <c r="D222" s="100"/>
      <c r="E222" s="100"/>
      <c r="F222" s="100"/>
      <c r="G222" s="100"/>
      <c r="H222" s="100"/>
      <c r="I222" s="100"/>
      <c r="J222" s="100"/>
      <c r="K222" s="100"/>
      <c r="L222" s="100"/>
      <c r="N222" s="100"/>
      <c r="O222" s="100"/>
      <c r="P222" s="100"/>
      <c r="Q222" s="100"/>
      <c r="R222" s="100"/>
      <c r="S222" s="100"/>
      <c r="T222" s="100"/>
      <c r="U222" s="100"/>
      <c r="V222" s="100"/>
      <c r="Z222" s="100"/>
      <c r="AB222" s="100"/>
    </row>
  </sheetData>
  <protectedRanges>
    <protectedRange password="E1A2" sqref="N2" name="Range1"/>
    <protectedRange password="E1A2" sqref="AB2" name="Range1_1"/>
    <protectedRange password="E1A2" sqref="AB3:AB209" name="Range1_1_1"/>
    <protectedRange password="E1A2" sqref="O2" name="Range1_2"/>
  </protectedRanges>
  <autoFilter ref="A2:AB214" xr:uid="{00000000-0001-0000-0400-000000000000}"/>
  <mergeCells count="1">
    <mergeCell ref="B210:O210"/>
  </mergeCells>
  <phoneticPr fontId="12" type="noConversion"/>
  <conditionalFormatting sqref="J3:J209">
    <cfRule type="cellIs" dxfId="3" priority="6" stopIfTrue="1" operator="equal">
      <formula>"Fail"</formula>
    </cfRule>
    <cfRule type="cellIs" dxfId="2" priority="7" stopIfTrue="1" operator="equal">
      <formula>"Pass"</formula>
    </cfRule>
    <cfRule type="cellIs" dxfId="1" priority="8" stopIfTrue="1" operator="equal">
      <formula>"Info"</formula>
    </cfRule>
  </conditionalFormatting>
  <conditionalFormatting sqref="N3:N209">
    <cfRule type="expression" dxfId="0" priority="1" stopIfTrue="1">
      <formula>ISERROR(AB3)</formula>
    </cfRule>
  </conditionalFormatting>
  <dataValidations count="2">
    <dataValidation type="list" allowBlank="1" showInputMessage="1" showErrorMessage="1" sqref="J3:J209" xr:uid="{00000000-0002-0000-0400-000000000000}">
      <formula1>$I$211:$I$214</formula1>
    </dataValidation>
    <dataValidation type="list" allowBlank="1" showInputMessage="1" showErrorMessage="1" sqref="M3:M209" xr:uid="{00000000-0002-0000-0400-000001000000}">
      <formula1>$I$217:$I$220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D941"/>
  <sheetViews>
    <sheetView topLeftCell="A19" zoomScale="110" zoomScaleNormal="110" workbookViewId="0">
      <selection activeCell="A36" sqref="A36:C38"/>
    </sheetView>
  </sheetViews>
  <sheetFormatPr defaultColWidth="9.1796875" defaultRowHeight="14.5" x14ac:dyDescent="0.35"/>
  <cols>
    <col min="1" max="1" width="13.453125" style="11" customWidth="1"/>
    <col min="2" max="2" width="19.1796875" style="11" customWidth="1"/>
    <col min="3" max="3" width="20.1796875" style="11" customWidth="1"/>
    <col min="4" max="4" width="18.81640625" style="11" customWidth="1"/>
    <col min="5" max="5" width="21.453125" style="11" customWidth="1"/>
    <col min="6" max="6" width="31.453125" style="11" customWidth="1"/>
    <col min="7" max="7" width="9.1796875" style="11"/>
    <col min="8" max="8" width="10.1796875" style="11" customWidth="1"/>
    <col min="9" max="56" width="9.1796875" style="30"/>
    <col min="57" max="16384" width="9.1796875" style="11"/>
  </cols>
  <sheetData>
    <row r="1" spans="1:56" x14ac:dyDescent="0.35">
      <c r="A1" s="178" t="s">
        <v>2581</v>
      </c>
      <c r="B1" s="179"/>
      <c r="C1" s="179"/>
      <c r="D1" s="179"/>
      <c r="E1" s="179"/>
      <c r="F1" s="209"/>
      <c r="G1" s="179"/>
      <c r="H1" s="180"/>
    </row>
    <row r="2" spans="1:56" s="12" customFormat="1" ht="12.75" customHeight="1" x14ac:dyDescent="0.35">
      <c r="A2" s="181" t="s">
        <v>2582</v>
      </c>
      <c r="B2" s="182"/>
      <c r="C2" s="182"/>
      <c r="D2" s="182"/>
      <c r="E2" s="182"/>
      <c r="F2" s="182"/>
      <c r="G2" s="182"/>
      <c r="H2" s="183"/>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row>
    <row r="3" spans="1:56" s="30" customFormat="1" ht="12.75" customHeight="1" x14ac:dyDescent="0.35">
      <c r="A3" s="184" t="s">
        <v>2583</v>
      </c>
      <c r="B3" s="185"/>
      <c r="C3" s="185"/>
      <c r="D3" s="185"/>
      <c r="E3" s="185"/>
      <c r="F3" s="185"/>
      <c r="G3" s="185"/>
      <c r="H3" s="186"/>
    </row>
    <row r="4" spans="1:56" s="30" customFormat="1" x14ac:dyDescent="0.35">
      <c r="A4" s="33" t="s">
        <v>2584</v>
      </c>
      <c r="B4" s="34"/>
      <c r="C4" s="34"/>
      <c r="D4" s="34"/>
      <c r="E4" s="34"/>
      <c r="F4" s="34"/>
      <c r="G4" s="34"/>
      <c r="H4" s="35"/>
    </row>
    <row r="5" spans="1:56" s="30" customFormat="1" x14ac:dyDescent="0.35">
      <c r="A5" s="33" t="s">
        <v>2585</v>
      </c>
      <c r="B5" s="34"/>
      <c r="C5" s="34"/>
      <c r="D5" s="34"/>
      <c r="E5" s="34"/>
      <c r="F5" s="34"/>
      <c r="G5" s="34"/>
      <c r="H5" s="35"/>
    </row>
    <row r="6" spans="1:56" s="30" customFormat="1" x14ac:dyDescent="0.35">
      <c r="A6" s="33" t="s">
        <v>2586</v>
      </c>
      <c r="B6" s="34"/>
      <c r="C6" s="34"/>
      <c r="D6" s="34"/>
      <c r="E6" s="34"/>
      <c r="F6" s="34"/>
      <c r="G6" s="34"/>
      <c r="H6" s="35"/>
    </row>
    <row r="7" spans="1:56" s="30" customFormat="1" x14ac:dyDescent="0.35">
      <c r="A7" s="37"/>
      <c r="B7" s="38"/>
      <c r="C7" s="38"/>
      <c r="D7" s="38"/>
      <c r="E7" s="38"/>
      <c r="F7" s="38"/>
      <c r="G7" s="38"/>
      <c r="H7" s="39"/>
    </row>
    <row r="8" spans="1:56" s="30" customFormat="1" x14ac:dyDescent="0.35"/>
    <row r="9" spans="1:56" ht="12.75" customHeight="1" x14ac:dyDescent="0.35">
      <c r="A9" s="187" t="s">
        <v>2587</v>
      </c>
      <c r="B9" s="188"/>
      <c r="C9" s="188"/>
      <c r="D9" s="188"/>
      <c r="E9" s="188"/>
      <c r="F9" s="188"/>
      <c r="G9" s="188"/>
      <c r="H9" s="189"/>
    </row>
    <row r="10" spans="1:56" ht="12.75" customHeight="1" x14ac:dyDescent="0.35">
      <c r="A10" s="21" t="s">
        <v>2588</v>
      </c>
      <c r="B10" s="22"/>
      <c r="C10" s="22"/>
      <c r="D10" s="22"/>
      <c r="E10" s="22"/>
      <c r="F10" s="22"/>
      <c r="G10" s="22"/>
      <c r="H10" s="23"/>
    </row>
    <row r="11" spans="1:56" s="30" customFormat="1" ht="12.75" customHeight="1" x14ac:dyDescent="0.35">
      <c r="A11" s="184" t="s">
        <v>2589</v>
      </c>
      <c r="B11" s="185"/>
      <c r="C11" s="185"/>
      <c r="D11" s="185"/>
      <c r="E11" s="185"/>
      <c r="F11" s="185"/>
      <c r="G11" s="185"/>
      <c r="H11" s="186"/>
    </row>
    <row r="12" spans="1:56" s="30" customFormat="1" x14ac:dyDescent="0.35">
      <c r="A12" s="33" t="s">
        <v>2590</v>
      </c>
      <c r="B12" s="34"/>
      <c r="C12" s="34"/>
      <c r="D12" s="34"/>
      <c r="E12" s="34"/>
      <c r="F12" s="34"/>
      <c r="G12" s="34"/>
      <c r="H12" s="35"/>
    </row>
    <row r="13" spans="1:56" s="30" customFormat="1" x14ac:dyDescent="0.35">
      <c r="A13" s="37" t="s">
        <v>2591</v>
      </c>
      <c r="B13" s="38"/>
      <c r="C13" s="38"/>
      <c r="D13" s="38"/>
      <c r="E13" s="38"/>
      <c r="F13" s="38"/>
      <c r="G13" s="38"/>
      <c r="H13" s="39"/>
    </row>
    <row r="14" spans="1:56" s="30" customFormat="1" x14ac:dyDescent="0.35"/>
    <row r="15" spans="1:56" ht="12.75" customHeight="1" x14ac:dyDescent="0.35">
      <c r="A15" s="187" t="s">
        <v>2592</v>
      </c>
      <c r="B15" s="188"/>
      <c r="C15" s="188"/>
      <c r="D15" s="188"/>
      <c r="E15" s="188"/>
      <c r="F15" s="188"/>
      <c r="G15" s="188"/>
      <c r="H15" s="189"/>
    </row>
    <row r="16" spans="1:56" ht="12.75" customHeight="1" x14ac:dyDescent="0.35">
      <c r="A16" s="21" t="s">
        <v>2593</v>
      </c>
      <c r="B16" s="22"/>
      <c r="C16" s="22"/>
      <c r="D16" s="22"/>
      <c r="E16" s="22"/>
      <c r="F16" s="22"/>
      <c r="G16" s="22"/>
      <c r="H16" s="23"/>
    </row>
    <row r="17" spans="1:8" s="30" customFormat="1" ht="12.75" customHeight="1" x14ac:dyDescent="0.35">
      <c r="A17" s="184" t="s">
        <v>2594</v>
      </c>
      <c r="B17" s="185"/>
      <c r="C17" s="185"/>
      <c r="D17" s="185"/>
      <c r="E17" s="185"/>
      <c r="F17" s="185"/>
      <c r="G17" s="185"/>
      <c r="H17" s="186"/>
    </row>
    <row r="18" spans="1:8" s="30" customFormat="1" x14ac:dyDescent="0.35">
      <c r="A18" s="33" t="s">
        <v>2595</v>
      </c>
      <c r="B18" s="34"/>
      <c r="C18" s="34"/>
      <c r="D18" s="34"/>
      <c r="E18" s="34"/>
      <c r="F18" s="34"/>
      <c r="G18" s="34"/>
      <c r="H18" s="35"/>
    </row>
    <row r="19" spans="1:8" s="30" customFormat="1" x14ac:dyDescent="0.35">
      <c r="A19" s="33" t="s">
        <v>2596</v>
      </c>
      <c r="B19" s="34"/>
      <c r="C19" s="34"/>
      <c r="D19" s="34"/>
      <c r="E19" s="34"/>
      <c r="F19" s="34"/>
      <c r="G19" s="34"/>
      <c r="H19" s="35"/>
    </row>
    <row r="20" spans="1:8" s="30" customFormat="1" x14ac:dyDescent="0.35">
      <c r="A20" s="33" t="s">
        <v>2597</v>
      </c>
      <c r="B20" s="34"/>
      <c r="C20" s="34"/>
      <c r="D20" s="34"/>
      <c r="E20" s="34"/>
      <c r="F20" s="34"/>
      <c r="G20" s="34"/>
      <c r="H20" s="35"/>
    </row>
    <row r="21" spans="1:8" s="30" customFormat="1" x14ac:dyDescent="0.35">
      <c r="A21" s="37"/>
      <c r="B21" s="38"/>
      <c r="C21" s="38"/>
      <c r="D21" s="38"/>
      <c r="E21" s="38"/>
      <c r="F21" s="38"/>
      <c r="G21" s="38"/>
      <c r="H21" s="39"/>
    </row>
    <row r="22" spans="1:8" s="30" customFormat="1" x14ac:dyDescent="0.35"/>
    <row r="23" spans="1:8" ht="12.75" customHeight="1" x14ac:dyDescent="0.35">
      <c r="A23" s="187" t="s">
        <v>2598</v>
      </c>
      <c r="B23" s="188"/>
      <c r="C23" s="188"/>
      <c r="D23" s="188"/>
      <c r="E23" s="188"/>
      <c r="F23" s="188"/>
      <c r="G23" s="188"/>
      <c r="H23" s="189"/>
    </row>
    <row r="24" spans="1:8" ht="12.75" customHeight="1" x14ac:dyDescent="0.35">
      <c r="A24" s="21" t="s">
        <v>2599</v>
      </c>
      <c r="B24" s="22"/>
      <c r="C24" s="22"/>
      <c r="D24" s="22"/>
      <c r="E24" s="22"/>
      <c r="F24" s="22"/>
      <c r="G24" s="22"/>
      <c r="H24" s="23"/>
    </row>
    <row r="25" spans="1:8" s="30" customFormat="1" ht="12.75" customHeight="1" x14ac:dyDescent="0.35">
      <c r="A25" s="184" t="s">
        <v>2600</v>
      </c>
      <c r="B25" s="185"/>
      <c r="C25" s="185"/>
      <c r="D25" s="185"/>
      <c r="E25" s="185"/>
      <c r="F25" s="185"/>
      <c r="G25" s="185"/>
      <c r="H25" s="186"/>
    </row>
    <row r="26" spans="1:8" s="30" customFormat="1" x14ac:dyDescent="0.35">
      <c r="A26" s="33" t="s">
        <v>2601</v>
      </c>
      <c r="B26" s="34"/>
      <c r="C26" s="34"/>
      <c r="D26" s="34"/>
      <c r="E26" s="34"/>
      <c r="F26" s="34"/>
      <c r="G26" s="34"/>
      <c r="H26" s="35"/>
    </row>
    <row r="27" spans="1:8" s="30" customFormat="1" x14ac:dyDescent="0.35">
      <c r="A27" s="37"/>
      <c r="B27" s="38"/>
      <c r="C27" s="38"/>
      <c r="D27" s="38"/>
      <c r="E27" s="38"/>
      <c r="F27" s="38"/>
      <c r="G27" s="38"/>
      <c r="H27" s="39"/>
    </row>
    <row r="28" spans="1:8" s="30" customFormat="1" x14ac:dyDescent="0.35"/>
    <row r="29" spans="1:8" s="30" customFormat="1" x14ac:dyDescent="0.35">
      <c r="A29" s="178" t="s">
        <v>2602</v>
      </c>
      <c r="B29" s="211"/>
      <c r="C29" s="179"/>
      <c r="D29" s="179"/>
      <c r="E29" s="179"/>
      <c r="F29" s="179"/>
      <c r="G29" s="179"/>
      <c r="H29" s="179"/>
    </row>
    <row r="30" spans="1:8" s="30" customFormat="1" x14ac:dyDescent="0.35">
      <c r="A30" s="210" t="s">
        <v>2603</v>
      </c>
    </row>
    <row r="31" spans="1:8" s="30" customFormat="1" x14ac:dyDescent="0.35">
      <c r="A31" s="203" t="s">
        <v>2604</v>
      </c>
    </row>
    <row r="32" spans="1:8" s="30" customFormat="1" x14ac:dyDescent="0.35">
      <c r="A32" s="203" t="s">
        <v>2605</v>
      </c>
    </row>
    <row r="33" spans="1:5" s="30" customFormat="1" ht="15.5" x14ac:dyDescent="0.35">
      <c r="A33" s="203" t="s">
        <v>2606</v>
      </c>
      <c r="B33" s="207"/>
      <c r="C33" s="207"/>
      <c r="D33" s="207"/>
      <c r="E33" s="207"/>
    </row>
    <row r="34" spans="1:5" s="30" customFormat="1" x14ac:dyDescent="0.35"/>
    <row r="35" spans="1:5" s="30" customFormat="1" x14ac:dyDescent="0.35">
      <c r="A35" s="204" t="s">
        <v>2607</v>
      </c>
      <c r="B35" s="204" t="s">
        <v>2608</v>
      </c>
      <c r="C35" s="204" t="s">
        <v>2609</v>
      </c>
      <c r="D35" s="204" t="s">
        <v>2610</v>
      </c>
      <c r="E35" s="204" t="s">
        <v>2611</v>
      </c>
    </row>
    <row r="36" spans="1:5" s="30" customFormat="1" x14ac:dyDescent="0.35">
      <c r="A36" s="205" t="s">
        <v>2612</v>
      </c>
      <c r="B36" s="208">
        <v>45627</v>
      </c>
      <c r="C36" s="205">
        <v>46752</v>
      </c>
      <c r="D36" s="205" t="s">
        <v>2613</v>
      </c>
      <c r="E36" s="205">
        <v>45856</v>
      </c>
    </row>
    <row r="37" spans="1:5" s="30" customFormat="1" x14ac:dyDescent="0.35">
      <c r="A37" s="205" t="s">
        <v>2614</v>
      </c>
      <c r="B37" s="208">
        <v>45231</v>
      </c>
      <c r="C37" s="205">
        <v>46356</v>
      </c>
      <c r="D37" s="206" t="s">
        <v>2615</v>
      </c>
      <c r="E37" s="205">
        <v>45901</v>
      </c>
    </row>
    <row r="38" spans="1:5" s="30" customFormat="1" x14ac:dyDescent="0.35">
      <c r="A38" s="205" t="s">
        <v>2616</v>
      </c>
      <c r="B38" s="208">
        <v>44896</v>
      </c>
      <c r="C38" s="205">
        <v>46022</v>
      </c>
      <c r="D38" s="206" t="s">
        <v>2617</v>
      </c>
      <c r="E38" s="205" t="s">
        <v>2613</v>
      </c>
    </row>
    <row r="39" spans="1:5" s="30" customFormat="1" x14ac:dyDescent="0.35">
      <c r="A39" s="205" t="s">
        <v>2618</v>
      </c>
      <c r="B39" s="208">
        <v>44531</v>
      </c>
      <c r="C39" s="208">
        <v>45657</v>
      </c>
      <c r="D39" s="206" t="s">
        <v>2619</v>
      </c>
      <c r="E39" s="205" t="s">
        <v>2613</v>
      </c>
    </row>
    <row r="40" spans="1:5" s="30" customFormat="1" x14ac:dyDescent="0.35">
      <c r="B40" s="202"/>
    </row>
    <row r="41" spans="1:5" s="30" customFormat="1" x14ac:dyDescent="0.35"/>
    <row r="42" spans="1:5" s="30" customFormat="1" ht="15.5" x14ac:dyDescent="0.35">
      <c r="A42" s="207" t="s">
        <v>2620</v>
      </c>
    </row>
    <row r="43" spans="1:5" s="30" customFormat="1" x14ac:dyDescent="0.35">
      <c r="A43" s="204" t="s">
        <v>2607</v>
      </c>
      <c r="B43" s="204" t="s">
        <v>2608</v>
      </c>
      <c r="C43" s="204" t="s">
        <v>2609</v>
      </c>
      <c r="D43" s="204" t="s">
        <v>2610</v>
      </c>
      <c r="E43" s="204" t="s">
        <v>2611</v>
      </c>
    </row>
    <row r="44" spans="1:5" s="30" customFormat="1" x14ac:dyDescent="0.35">
      <c r="A44" s="205" t="s">
        <v>2621</v>
      </c>
      <c r="B44" s="208">
        <v>44136</v>
      </c>
      <c r="C44" s="205" t="s">
        <v>2622</v>
      </c>
      <c r="D44" s="206" t="s">
        <v>2623</v>
      </c>
      <c r="E44" s="205">
        <v>45856</v>
      </c>
    </row>
    <row r="45" spans="1:5" s="30" customFormat="1" x14ac:dyDescent="0.35">
      <c r="A45" s="205" t="s">
        <v>2624</v>
      </c>
      <c r="B45" s="208">
        <v>43770</v>
      </c>
      <c r="C45" s="208">
        <v>44895</v>
      </c>
      <c r="D45" s="206" t="s">
        <v>2625</v>
      </c>
      <c r="E45" s="205" t="s">
        <v>2613</v>
      </c>
    </row>
    <row r="46" spans="1:5" s="30" customFormat="1" x14ac:dyDescent="0.35">
      <c r="A46" s="205" t="s">
        <v>2626</v>
      </c>
      <c r="B46" s="208">
        <v>43344</v>
      </c>
      <c r="C46" s="208">
        <v>44469</v>
      </c>
      <c r="D46" s="206" t="s">
        <v>2627</v>
      </c>
      <c r="E46" s="205" t="s">
        <v>2613</v>
      </c>
    </row>
    <row r="47" spans="1:5" s="30" customFormat="1" x14ac:dyDescent="0.35">
      <c r="A47" s="205" t="s">
        <v>2628</v>
      </c>
      <c r="B47" s="208">
        <v>43009</v>
      </c>
      <c r="C47" s="208">
        <v>44135</v>
      </c>
      <c r="D47" s="206" t="s">
        <v>2629</v>
      </c>
      <c r="E47" s="205" t="s">
        <v>2613</v>
      </c>
    </row>
    <row r="48" spans="1:5" s="30" customFormat="1" x14ac:dyDescent="0.35">
      <c r="A48" s="205" t="s">
        <v>2630</v>
      </c>
      <c r="B48" s="208">
        <v>42675</v>
      </c>
      <c r="C48" s="208">
        <v>43799</v>
      </c>
      <c r="D48" s="206" t="s">
        <v>2631</v>
      </c>
      <c r="E48" s="205" t="s">
        <v>2613</v>
      </c>
    </row>
    <row r="49" spans="1:5" s="30" customFormat="1" x14ac:dyDescent="0.35">
      <c r="A49" s="205" t="s">
        <v>2632</v>
      </c>
      <c r="B49" s="208">
        <v>42339</v>
      </c>
      <c r="C49" s="208">
        <v>43465</v>
      </c>
      <c r="D49" s="206" t="s">
        <v>2633</v>
      </c>
      <c r="E49" s="205" t="s">
        <v>2613</v>
      </c>
    </row>
    <row r="50" spans="1:5" s="30" customFormat="1" x14ac:dyDescent="0.35"/>
    <row r="51" spans="1:5" s="30" customFormat="1" x14ac:dyDescent="0.35"/>
    <row r="52" spans="1:5" s="30" customFormat="1" ht="15.5" x14ac:dyDescent="0.35">
      <c r="A52" s="207" t="s">
        <v>2634</v>
      </c>
      <c r="B52" s="207"/>
      <c r="C52" s="207"/>
      <c r="D52" s="207"/>
      <c r="E52" s="207"/>
    </row>
    <row r="53" spans="1:5" s="30" customFormat="1" x14ac:dyDescent="0.35">
      <c r="A53" s="204" t="s">
        <v>2607</v>
      </c>
      <c r="B53" s="204" t="s">
        <v>2608</v>
      </c>
      <c r="C53" s="204" t="s">
        <v>2609</v>
      </c>
      <c r="D53" s="204" t="s">
        <v>2610</v>
      </c>
      <c r="E53" s="204" t="s">
        <v>2611</v>
      </c>
    </row>
    <row r="54" spans="1:5" s="30" customFormat="1" x14ac:dyDescent="0.35">
      <c r="A54" s="205" t="s">
        <v>2635</v>
      </c>
      <c r="B54" s="208">
        <v>43009</v>
      </c>
      <c r="C54" s="208" t="s">
        <v>2636</v>
      </c>
      <c r="D54" s="206" t="s">
        <v>2637</v>
      </c>
      <c r="E54" s="205" t="s">
        <v>2613</v>
      </c>
    </row>
    <row r="55" spans="1:5" s="30" customFormat="1" x14ac:dyDescent="0.35"/>
    <row r="56" spans="1:5" s="30" customFormat="1" x14ac:dyDescent="0.35"/>
    <row r="57" spans="1:5" s="30" customFormat="1" x14ac:dyDescent="0.35"/>
    <row r="58" spans="1:5" s="30" customFormat="1" x14ac:dyDescent="0.35"/>
    <row r="59" spans="1:5" s="30" customFormat="1" x14ac:dyDescent="0.35"/>
    <row r="60" spans="1:5" s="30" customFormat="1" x14ac:dyDescent="0.35"/>
    <row r="61" spans="1:5" s="30" customFormat="1" x14ac:dyDescent="0.35"/>
    <row r="62" spans="1:5" s="30" customFormat="1" x14ac:dyDescent="0.35"/>
    <row r="63" spans="1:5" s="30" customFormat="1" x14ac:dyDescent="0.35"/>
    <row r="64" spans="1:5" s="30" customFormat="1" x14ac:dyDescent="0.35"/>
    <row r="65" s="30" customFormat="1" x14ac:dyDescent="0.35"/>
    <row r="66" s="30" customFormat="1" x14ac:dyDescent="0.35"/>
    <row r="67" s="30" customFormat="1" x14ac:dyDescent="0.35"/>
    <row r="68" s="30" customFormat="1" x14ac:dyDescent="0.35"/>
    <row r="69" s="30" customFormat="1" x14ac:dyDescent="0.35"/>
    <row r="70" s="30" customFormat="1" x14ac:dyDescent="0.35"/>
    <row r="71" s="30" customFormat="1" x14ac:dyDescent="0.35"/>
    <row r="72" s="30" customFormat="1" x14ac:dyDescent="0.35"/>
    <row r="73" s="30" customFormat="1" x14ac:dyDescent="0.35"/>
    <row r="74" s="30" customFormat="1" x14ac:dyDescent="0.35"/>
    <row r="75" s="30" customFormat="1" x14ac:dyDescent="0.35"/>
    <row r="76" s="30" customFormat="1" x14ac:dyDescent="0.35"/>
    <row r="77" s="30" customFormat="1" x14ac:dyDescent="0.35"/>
    <row r="78" s="30" customFormat="1" x14ac:dyDescent="0.35"/>
    <row r="79" s="30" customFormat="1" x14ac:dyDescent="0.35"/>
    <row r="80" s="30" customFormat="1" x14ac:dyDescent="0.35"/>
    <row r="81" s="30" customFormat="1" x14ac:dyDescent="0.35"/>
    <row r="82" s="30" customFormat="1" x14ac:dyDescent="0.35"/>
    <row r="83" s="30" customFormat="1" x14ac:dyDescent="0.35"/>
    <row r="84" s="30" customFormat="1" x14ac:dyDescent="0.35"/>
    <row r="85" s="30" customFormat="1" x14ac:dyDescent="0.35"/>
    <row r="86" s="30" customFormat="1" x14ac:dyDescent="0.35"/>
    <row r="87" s="30" customFormat="1" x14ac:dyDescent="0.35"/>
    <row r="88" s="30" customFormat="1" x14ac:dyDescent="0.35"/>
    <row r="89" s="30" customFormat="1" x14ac:dyDescent="0.35"/>
    <row r="90" s="30" customFormat="1" x14ac:dyDescent="0.35"/>
    <row r="91" s="30" customFormat="1" x14ac:dyDescent="0.35"/>
    <row r="92" s="30" customFormat="1" x14ac:dyDescent="0.35"/>
    <row r="93" s="30" customFormat="1" x14ac:dyDescent="0.35"/>
    <row r="94" s="30" customFormat="1" x14ac:dyDescent="0.35"/>
    <row r="95" s="30" customFormat="1" x14ac:dyDescent="0.35"/>
    <row r="96" s="30" customFormat="1" x14ac:dyDescent="0.35"/>
    <row r="97" s="30" customFormat="1" x14ac:dyDescent="0.35"/>
    <row r="98" s="30" customFormat="1" x14ac:dyDescent="0.35"/>
    <row r="99" s="30" customFormat="1" x14ac:dyDescent="0.35"/>
    <row r="100" s="30" customFormat="1" x14ac:dyDescent="0.35"/>
    <row r="101" s="30" customFormat="1" x14ac:dyDescent="0.35"/>
    <row r="102" s="30" customFormat="1" x14ac:dyDescent="0.35"/>
    <row r="103" s="30" customFormat="1" x14ac:dyDescent="0.35"/>
    <row r="104" s="30" customFormat="1" x14ac:dyDescent="0.35"/>
    <row r="105" s="30" customFormat="1" x14ac:dyDescent="0.35"/>
    <row r="106" s="30" customFormat="1" x14ac:dyDescent="0.35"/>
    <row r="107" s="30" customFormat="1" x14ac:dyDescent="0.35"/>
    <row r="108" s="30" customFormat="1" x14ac:dyDescent="0.35"/>
    <row r="109" s="30" customFormat="1" x14ac:dyDescent="0.35"/>
    <row r="110" s="30" customFormat="1" x14ac:dyDescent="0.35"/>
    <row r="111" s="30" customFormat="1" x14ac:dyDescent="0.35"/>
    <row r="112" s="30" customFormat="1" x14ac:dyDescent="0.35"/>
    <row r="113" s="30" customFormat="1" x14ac:dyDescent="0.35"/>
    <row r="114" s="30" customFormat="1" x14ac:dyDescent="0.35"/>
    <row r="115" s="30" customFormat="1" x14ac:dyDescent="0.35"/>
    <row r="116" s="30" customFormat="1" x14ac:dyDescent="0.35"/>
    <row r="117" s="30" customFormat="1" x14ac:dyDescent="0.35"/>
    <row r="118" s="30" customFormat="1" x14ac:dyDescent="0.35"/>
    <row r="119" s="30" customFormat="1" x14ac:dyDescent="0.35"/>
    <row r="120" s="30" customFormat="1" x14ac:dyDescent="0.35"/>
    <row r="121" s="30" customFormat="1" x14ac:dyDescent="0.35"/>
    <row r="122" s="30" customFormat="1" x14ac:dyDescent="0.35"/>
    <row r="123" s="30" customFormat="1" x14ac:dyDescent="0.35"/>
    <row r="124" s="30" customFormat="1" x14ac:dyDescent="0.35"/>
    <row r="125" s="30" customFormat="1" x14ac:dyDescent="0.35"/>
    <row r="126" s="30" customFormat="1" x14ac:dyDescent="0.35"/>
    <row r="127" s="30" customFormat="1" x14ac:dyDescent="0.35"/>
    <row r="128" s="30" customFormat="1" x14ac:dyDescent="0.35"/>
    <row r="129" s="30" customFormat="1" x14ac:dyDescent="0.35"/>
    <row r="130" s="30" customFormat="1" x14ac:dyDescent="0.35"/>
    <row r="131" s="30" customFormat="1" x14ac:dyDescent="0.35"/>
    <row r="132" s="30" customFormat="1" x14ac:dyDescent="0.35"/>
    <row r="133" s="30" customFormat="1" x14ac:dyDescent="0.35"/>
    <row r="134" s="30" customFormat="1" x14ac:dyDescent="0.35"/>
    <row r="135" s="30" customFormat="1" x14ac:dyDescent="0.35"/>
    <row r="136" s="30" customFormat="1" x14ac:dyDescent="0.35"/>
    <row r="137" s="30" customFormat="1" x14ac:dyDescent="0.35"/>
    <row r="138" s="30" customFormat="1" x14ac:dyDescent="0.35"/>
    <row r="139" s="30" customFormat="1" x14ac:dyDescent="0.35"/>
    <row r="140" s="30" customFormat="1" x14ac:dyDescent="0.35"/>
    <row r="141" s="30" customFormat="1" x14ac:dyDescent="0.35"/>
    <row r="142" s="30" customFormat="1" x14ac:dyDescent="0.35"/>
    <row r="143" s="30" customFormat="1" x14ac:dyDescent="0.35"/>
    <row r="144" s="30" customFormat="1" x14ac:dyDescent="0.35"/>
    <row r="145" s="30" customFormat="1" x14ac:dyDescent="0.35"/>
    <row r="146" s="30" customFormat="1" x14ac:dyDescent="0.35"/>
    <row r="147" s="30" customFormat="1" x14ac:dyDescent="0.35"/>
    <row r="148" s="30" customFormat="1" x14ac:dyDescent="0.35"/>
    <row r="149" s="30" customFormat="1" x14ac:dyDescent="0.35"/>
    <row r="150" s="30" customFormat="1" x14ac:dyDescent="0.35"/>
    <row r="151" s="30" customFormat="1" x14ac:dyDescent="0.35"/>
    <row r="152" s="30" customFormat="1" x14ac:dyDescent="0.35"/>
    <row r="153" s="30" customFormat="1" x14ac:dyDescent="0.35"/>
    <row r="154" s="30" customFormat="1" x14ac:dyDescent="0.35"/>
    <row r="155" s="30" customFormat="1" x14ac:dyDescent="0.35"/>
    <row r="156" s="30" customFormat="1" x14ac:dyDescent="0.35"/>
    <row r="157" s="30" customFormat="1" x14ac:dyDescent="0.35"/>
    <row r="158" s="30" customFormat="1" x14ac:dyDescent="0.35"/>
    <row r="159" s="30" customFormat="1" x14ac:dyDescent="0.35"/>
    <row r="160" s="30" customFormat="1" x14ac:dyDescent="0.35"/>
    <row r="161" s="30" customFormat="1" x14ac:dyDescent="0.35"/>
    <row r="162" s="30" customFormat="1" x14ac:dyDescent="0.35"/>
    <row r="163" s="30" customFormat="1" x14ac:dyDescent="0.35"/>
    <row r="164" s="30" customFormat="1" x14ac:dyDescent="0.35"/>
    <row r="165" s="30" customFormat="1" x14ac:dyDescent="0.35"/>
    <row r="166" s="30" customFormat="1" x14ac:dyDescent="0.35"/>
    <row r="167" s="30" customFormat="1" x14ac:dyDescent="0.35"/>
    <row r="168" s="30" customFormat="1" x14ac:dyDescent="0.35"/>
    <row r="169" s="30" customFormat="1" x14ac:dyDescent="0.35"/>
    <row r="170" s="30" customFormat="1" x14ac:dyDescent="0.35"/>
    <row r="171" s="30" customFormat="1" x14ac:dyDescent="0.35"/>
    <row r="172" s="30" customFormat="1" x14ac:dyDescent="0.35"/>
    <row r="173" s="30" customFormat="1" x14ac:dyDescent="0.35"/>
    <row r="174" s="30" customFormat="1" x14ac:dyDescent="0.35"/>
    <row r="175" s="30" customFormat="1" x14ac:dyDescent="0.35"/>
    <row r="176" s="30" customFormat="1" x14ac:dyDescent="0.35"/>
    <row r="177" s="30" customFormat="1" x14ac:dyDescent="0.35"/>
    <row r="178" s="30" customFormat="1" x14ac:dyDescent="0.35"/>
    <row r="179" s="30" customFormat="1" x14ac:dyDescent="0.35"/>
    <row r="180" s="30" customFormat="1" x14ac:dyDescent="0.35"/>
    <row r="181" s="30" customFormat="1" x14ac:dyDescent="0.35"/>
    <row r="182" s="30" customFormat="1" x14ac:dyDescent="0.35"/>
    <row r="183" s="30" customFormat="1" x14ac:dyDescent="0.35"/>
    <row r="184" s="30" customFormat="1" x14ac:dyDescent="0.35"/>
    <row r="185" s="30" customFormat="1" x14ac:dyDescent="0.35"/>
    <row r="186" s="30" customFormat="1" x14ac:dyDescent="0.35"/>
    <row r="187" s="30" customFormat="1" x14ac:dyDescent="0.35"/>
    <row r="188" s="30" customFormat="1" x14ac:dyDescent="0.35"/>
    <row r="189" s="30" customFormat="1" x14ac:dyDescent="0.35"/>
    <row r="190" s="30" customFormat="1" x14ac:dyDescent="0.35"/>
    <row r="191" s="30" customFormat="1" x14ac:dyDescent="0.35"/>
    <row r="192" s="30" customFormat="1" x14ac:dyDescent="0.35"/>
    <row r="193" s="30" customFormat="1" x14ac:dyDescent="0.35"/>
    <row r="194" s="30" customFormat="1" x14ac:dyDescent="0.35"/>
    <row r="195" s="30" customFormat="1" x14ac:dyDescent="0.35"/>
    <row r="196" s="30" customFormat="1" x14ac:dyDescent="0.35"/>
    <row r="197" s="30" customFormat="1" x14ac:dyDescent="0.35"/>
    <row r="198" s="30" customFormat="1" x14ac:dyDescent="0.35"/>
    <row r="199" s="30" customFormat="1" x14ac:dyDescent="0.35"/>
    <row r="200" s="30" customFormat="1" x14ac:dyDescent="0.35"/>
    <row r="201" s="30" customFormat="1" x14ac:dyDescent="0.35"/>
    <row r="202" s="30" customFormat="1" x14ac:dyDescent="0.35"/>
    <row r="203" s="30" customFormat="1" x14ac:dyDescent="0.35"/>
    <row r="204" s="30" customFormat="1" x14ac:dyDescent="0.35"/>
    <row r="205" s="30" customFormat="1" x14ac:dyDescent="0.35"/>
    <row r="206" s="30" customFormat="1" x14ac:dyDescent="0.35"/>
    <row r="207" s="30" customFormat="1" x14ac:dyDescent="0.35"/>
    <row r="208" s="30" customFormat="1" x14ac:dyDescent="0.35"/>
    <row r="209" s="30" customFormat="1" x14ac:dyDescent="0.35"/>
    <row r="210" s="30" customFormat="1" x14ac:dyDescent="0.35"/>
    <row r="211" s="30" customFormat="1" x14ac:dyDescent="0.35"/>
    <row r="212" s="30" customFormat="1" x14ac:dyDescent="0.35"/>
    <row r="213" s="30" customFormat="1" x14ac:dyDescent="0.35"/>
    <row r="214" s="30" customFormat="1" x14ac:dyDescent="0.35"/>
    <row r="215" s="30" customFormat="1" x14ac:dyDescent="0.35"/>
    <row r="216" s="30" customFormat="1" x14ac:dyDescent="0.35"/>
    <row r="217" s="30" customFormat="1" x14ac:dyDescent="0.35"/>
    <row r="218" s="30" customFormat="1" x14ac:dyDescent="0.35"/>
    <row r="219" s="30" customFormat="1" x14ac:dyDescent="0.35"/>
    <row r="220" s="30" customFormat="1" x14ac:dyDescent="0.35"/>
    <row r="221" s="30" customFormat="1" x14ac:dyDescent="0.35"/>
    <row r="222" s="30" customFormat="1" x14ac:dyDescent="0.35"/>
    <row r="223" s="30" customFormat="1" x14ac:dyDescent="0.35"/>
    <row r="224" s="30" customFormat="1" x14ac:dyDescent="0.35"/>
    <row r="225" s="30" customFormat="1" x14ac:dyDescent="0.35"/>
    <row r="226" s="30" customFormat="1" x14ac:dyDescent="0.35"/>
    <row r="227" s="30" customFormat="1" x14ac:dyDescent="0.35"/>
    <row r="228" s="30" customFormat="1" x14ac:dyDescent="0.35"/>
    <row r="229" s="30" customFormat="1" x14ac:dyDescent="0.35"/>
    <row r="230" s="30" customFormat="1" x14ac:dyDescent="0.35"/>
    <row r="231" s="30" customFormat="1" x14ac:dyDescent="0.35"/>
    <row r="232" s="30" customFormat="1" x14ac:dyDescent="0.35"/>
    <row r="233" s="30" customFormat="1" x14ac:dyDescent="0.35"/>
    <row r="234" s="30" customFormat="1" x14ac:dyDescent="0.35"/>
    <row r="235" s="30" customFormat="1" x14ac:dyDescent="0.35"/>
    <row r="236" s="30" customFormat="1" x14ac:dyDescent="0.35"/>
    <row r="237" s="30" customFormat="1" x14ac:dyDescent="0.35"/>
    <row r="238" s="30" customFormat="1" x14ac:dyDescent="0.35"/>
    <row r="239" s="30" customFormat="1" x14ac:dyDescent="0.35"/>
    <row r="240" s="30" customFormat="1" x14ac:dyDescent="0.35"/>
    <row r="241" s="30" customFormat="1" x14ac:dyDescent="0.35"/>
    <row r="242" s="30" customFormat="1" x14ac:dyDescent="0.35"/>
    <row r="243" s="30" customFormat="1" x14ac:dyDescent="0.35"/>
    <row r="244" s="30" customFormat="1" x14ac:dyDescent="0.35"/>
    <row r="245" s="30" customFormat="1" x14ac:dyDescent="0.35"/>
    <row r="246" s="30" customFormat="1" x14ac:dyDescent="0.35"/>
    <row r="247" s="30" customFormat="1" x14ac:dyDescent="0.35"/>
    <row r="248" s="30" customFormat="1" x14ac:dyDescent="0.35"/>
    <row r="249" s="30" customFormat="1" x14ac:dyDescent="0.35"/>
    <row r="250" s="30" customFormat="1" x14ac:dyDescent="0.35"/>
    <row r="251" s="30" customFormat="1" x14ac:dyDescent="0.35"/>
    <row r="252" s="30" customFormat="1" x14ac:dyDescent="0.35"/>
    <row r="253" s="30" customFormat="1" x14ac:dyDescent="0.35"/>
    <row r="254" s="30" customFormat="1" x14ac:dyDescent="0.35"/>
    <row r="255" s="30" customFormat="1" x14ac:dyDescent="0.35"/>
    <row r="256" s="30" customFormat="1" x14ac:dyDescent="0.35"/>
    <row r="257" s="30" customFormat="1" x14ac:dyDescent="0.35"/>
    <row r="258" s="30" customFormat="1" x14ac:dyDescent="0.35"/>
    <row r="259" s="30" customFormat="1" x14ac:dyDescent="0.35"/>
    <row r="260" s="30" customFormat="1" x14ac:dyDescent="0.35"/>
    <row r="261" s="30" customFormat="1" x14ac:dyDescent="0.35"/>
    <row r="262" s="30" customFormat="1" x14ac:dyDescent="0.35"/>
    <row r="263" s="30" customFormat="1" x14ac:dyDescent="0.35"/>
    <row r="264" s="30" customFormat="1" x14ac:dyDescent="0.35"/>
    <row r="265" s="30" customFormat="1" x14ac:dyDescent="0.35"/>
    <row r="266" s="30" customFormat="1" x14ac:dyDescent="0.35"/>
    <row r="267" s="30" customFormat="1" x14ac:dyDescent="0.35"/>
    <row r="268" s="30" customFormat="1" x14ac:dyDescent="0.35"/>
    <row r="269" s="30" customFormat="1" x14ac:dyDescent="0.35"/>
    <row r="270" s="30" customFormat="1" x14ac:dyDescent="0.35"/>
    <row r="271" s="30" customFormat="1" x14ac:dyDescent="0.35"/>
    <row r="272" s="30" customFormat="1" x14ac:dyDescent="0.35"/>
    <row r="273" s="30" customFormat="1" x14ac:dyDescent="0.35"/>
    <row r="274" s="30" customFormat="1" x14ac:dyDescent="0.35"/>
    <row r="275" s="30" customFormat="1" x14ac:dyDescent="0.35"/>
    <row r="276" s="30" customFormat="1" x14ac:dyDescent="0.35"/>
    <row r="277" s="30" customFormat="1" x14ac:dyDescent="0.35"/>
    <row r="278" s="30" customFormat="1" x14ac:dyDescent="0.35"/>
    <row r="279" s="30" customFormat="1" x14ac:dyDescent="0.35"/>
    <row r="280" s="30" customFormat="1" x14ac:dyDescent="0.35"/>
    <row r="281" s="30" customFormat="1" x14ac:dyDescent="0.35"/>
    <row r="282" s="30" customFormat="1" x14ac:dyDescent="0.35"/>
    <row r="283" s="30" customFormat="1" x14ac:dyDescent="0.35"/>
    <row r="284" s="30" customFormat="1" x14ac:dyDescent="0.35"/>
    <row r="285" s="30" customFormat="1" x14ac:dyDescent="0.35"/>
    <row r="286" s="30" customFormat="1" x14ac:dyDescent="0.35"/>
    <row r="287" s="30" customFormat="1" x14ac:dyDescent="0.35"/>
    <row r="288" s="30" customFormat="1" x14ac:dyDescent="0.35"/>
    <row r="289" s="30" customFormat="1" x14ac:dyDescent="0.35"/>
    <row r="290" s="30" customFormat="1" x14ac:dyDescent="0.35"/>
    <row r="291" s="30" customFormat="1" x14ac:dyDescent="0.35"/>
    <row r="292" s="30" customFormat="1" x14ac:dyDescent="0.35"/>
    <row r="293" s="30" customFormat="1" x14ac:dyDescent="0.35"/>
    <row r="294" s="30" customFormat="1" x14ac:dyDescent="0.35"/>
    <row r="295" s="30" customFormat="1" x14ac:dyDescent="0.35"/>
    <row r="296" s="30" customFormat="1" x14ac:dyDescent="0.35"/>
    <row r="297" s="30" customFormat="1" x14ac:dyDescent="0.35"/>
    <row r="298" s="30" customFormat="1" x14ac:dyDescent="0.35"/>
    <row r="299" s="30" customFormat="1" x14ac:dyDescent="0.35"/>
    <row r="300" s="30" customFormat="1" x14ac:dyDescent="0.35"/>
    <row r="301" s="30" customFormat="1" x14ac:dyDescent="0.35"/>
    <row r="302" s="30" customFormat="1" x14ac:dyDescent="0.35"/>
    <row r="303" s="30" customFormat="1" x14ac:dyDescent="0.35"/>
    <row r="304" s="30" customFormat="1" x14ac:dyDescent="0.35"/>
    <row r="305" s="30" customFormat="1" x14ac:dyDescent="0.35"/>
    <row r="306" s="30" customFormat="1" x14ac:dyDescent="0.35"/>
    <row r="307" s="30" customFormat="1" x14ac:dyDescent="0.35"/>
    <row r="308" s="30" customFormat="1" x14ac:dyDescent="0.35"/>
    <row r="309" s="30" customFormat="1" x14ac:dyDescent="0.35"/>
    <row r="310" s="30" customFormat="1" x14ac:dyDescent="0.35"/>
    <row r="311" s="30" customFormat="1" x14ac:dyDescent="0.35"/>
    <row r="312" s="30" customFormat="1" x14ac:dyDescent="0.35"/>
    <row r="313" s="30" customFormat="1" x14ac:dyDescent="0.35"/>
    <row r="314" s="30" customFormat="1" x14ac:dyDescent="0.35"/>
    <row r="315" s="30" customFormat="1" x14ac:dyDescent="0.35"/>
    <row r="316" s="30" customFormat="1" x14ac:dyDescent="0.35"/>
    <row r="317" s="30" customFormat="1" x14ac:dyDescent="0.35"/>
    <row r="318" s="30" customFormat="1" x14ac:dyDescent="0.35"/>
    <row r="319" s="30" customFormat="1" x14ac:dyDescent="0.35"/>
    <row r="320" s="30" customFormat="1" x14ac:dyDescent="0.35"/>
    <row r="321" s="30" customFormat="1" x14ac:dyDescent="0.35"/>
    <row r="322" s="30" customFormat="1" x14ac:dyDescent="0.35"/>
    <row r="323" s="30" customFormat="1" x14ac:dyDescent="0.35"/>
    <row r="324" s="30" customFormat="1" x14ac:dyDescent="0.35"/>
    <row r="325" s="30" customFormat="1" x14ac:dyDescent="0.35"/>
    <row r="326" s="30" customFormat="1" x14ac:dyDescent="0.35"/>
    <row r="327" s="30" customFormat="1" x14ac:dyDescent="0.35"/>
    <row r="328" s="30" customFormat="1" x14ac:dyDescent="0.35"/>
    <row r="329" s="30" customFormat="1" x14ac:dyDescent="0.35"/>
    <row r="330" s="30" customFormat="1" x14ac:dyDescent="0.35"/>
    <row r="331" s="30" customFormat="1" x14ac:dyDescent="0.35"/>
    <row r="332" s="30" customFormat="1" x14ac:dyDescent="0.35"/>
    <row r="333" s="30" customFormat="1" x14ac:dyDescent="0.35"/>
    <row r="334" s="30" customFormat="1" x14ac:dyDescent="0.35"/>
    <row r="335" s="30" customFormat="1" x14ac:dyDescent="0.35"/>
    <row r="336" s="30" customFormat="1" x14ac:dyDescent="0.35"/>
    <row r="337" s="30" customFormat="1" x14ac:dyDescent="0.35"/>
    <row r="338" s="30" customFormat="1" x14ac:dyDescent="0.35"/>
    <row r="339" s="30" customFormat="1" x14ac:dyDescent="0.35"/>
    <row r="340" s="30" customFormat="1" x14ac:dyDescent="0.35"/>
    <row r="341" s="30" customFormat="1" x14ac:dyDescent="0.35"/>
    <row r="342" s="30" customFormat="1" x14ac:dyDescent="0.35"/>
    <row r="343" s="30" customFormat="1" x14ac:dyDescent="0.35"/>
    <row r="344" s="30" customFormat="1" x14ac:dyDescent="0.35"/>
    <row r="345" s="30" customFormat="1" x14ac:dyDescent="0.35"/>
    <row r="346" s="30" customFormat="1" x14ac:dyDescent="0.35"/>
    <row r="347" s="30" customFormat="1" x14ac:dyDescent="0.35"/>
    <row r="348" s="30" customFormat="1" x14ac:dyDescent="0.35"/>
    <row r="349" s="30" customFormat="1" x14ac:dyDescent="0.35"/>
    <row r="350" s="30" customFormat="1" x14ac:dyDescent="0.35"/>
    <row r="351" s="30" customFormat="1" x14ac:dyDescent="0.35"/>
    <row r="352" s="30" customFormat="1" x14ac:dyDescent="0.35"/>
    <row r="353" s="30" customFormat="1" x14ac:dyDescent="0.35"/>
    <row r="354" s="30" customFormat="1" x14ac:dyDescent="0.35"/>
    <row r="355" s="30" customFormat="1" x14ac:dyDescent="0.35"/>
    <row r="356" s="30" customFormat="1" x14ac:dyDescent="0.35"/>
    <row r="357" s="30" customFormat="1" x14ac:dyDescent="0.35"/>
    <row r="358" s="30" customFormat="1" x14ac:dyDescent="0.35"/>
    <row r="359" s="30" customFormat="1" x14ac:dyDescent="0.35"/>
    <row r="360" s="30" customFormat="1" x14ac:dyDescent="0.35"/>
    <row r="361" s="30" customFormat="1" x14ac:dyDescent="0.35"/>
    <row r="362" s="30" customFormat="1" x14ac:dyDescent="0.35"/>
    <row r="363" s="30" customFormat="1" x14ac:dyDescent="0.35"/>
    <row r="364" s="30" customFormat="1" x14ac:dyDescent="0.35"/>
    <row r="365" s="30" customFormat="1" x14ac:dyDescent="0.35"/>
    <row r="366" s="30" customFormat="1" x14ac:dyDescent="0.35"/>
    <row r="367" s="30" customFormat="1" x14ac:dyDescent="0.35"/>
    <row r="368" s="30" customFormat="1" x14ac:dyDescent="0.35"/>
    <row r="369" s="30" customFormat="1" x14ac:dyDescent="0.35"/>
    <row r="370" s="30" customFormat="1" x14ac:dyDescent="0.35"/>
    <row r="371" s="30" customFormat="1" x14ac:dyDescent="0.35"/>
    <row r="372" s="30" customFormat="1" x14ac:dyDescent="0.35"/>
    <row r="373" s="30" customFormat="1" x14ac:dyDescent="0.35"/>
    <row r="374" s="30" customFormat="1" x14ac:dyDescent="0.35"/>
    <row r="375" s="30" customFormat="1" x14ac:dyDescent="0.35"/>
    <row r="376" s="30" customFormat="1" x14ac:dyDescent="0.35"/>
    <row r="377" s="30" customFormat="1" x14ac:dyDescent="0.35"/>
    <row r="378" s="30" customFormat="1" x14ac:dyDescent="0.35"/>
    <row r="379" s="30" customFormat="1" x14ac:dyDescent="0.35"/>
    <row r="380" s="30" customFormat="1" x14ac:dyDescent="0.35"/>
    <row r="381" s="30" customFormat="1" x14ac:dyDescent="0.35"/>
    <row r="382" s="30" customFormat="1" x14ac:dyDescent="0.35"/>
    <row r="383" s="30" customFormat="1" x14ac:dyDescent="0.35"/>
    <row r="384" s="30" customFormat="1" x14ac:dyDescent="0.35"/>
    <row r="385" s="30" customFormat="1" x14ac:dyDescent="0.35"/>
    <row r="386" s="30" customFormat="1" x14ac:dyDescent="0.35"/>
    <row r="387" s="30" customFormat="1" x14ac:dyDescent="0.35"/>
    <row r="388" s="30" customFormat="1" x14ac:dyDescent="0.35"/>
    <row r="389" s="30" customFormat="1" x14ac:dyDescent="0.35"/>
    <row r="390" s="30" customFormat="1" x14ac:dyDescent="0.35"/>
    <row r="391" s="30" customFormat="1" x14ac:dyDescent="0.35"/>
    <row r="392" s="30" customFormat="1" x14ac:dyDescent="0.35"/>
    <row r="393" s="30" customFormat="1" x14ac:dyDescent="0.35"/>
    <row r="394" s="30" customFormat="1" x14ac:dyDescent="0.35"/>
    <row r="395" s="30" customFormat="1" x14ac:dyDescent="0.35"/>
    <row r="396" s="30" customFormat="1" x14ac:dyDescent="0.35"/>
    <row r="397" s="30" customFormat="1" x14ac:dyDescent="0.35"/>
    <row r="398" s="30" customFormat="1" x14ac:dyDescent="0.35"/>
    <row r="399" s="30" customFormat="1" x14ac:dyDescent="0.35"/>
    <row r="400" s="30" customFormat="1" x14ac:dyDescent="0.35"/>
    <row r="401" s="30" customFormat="1" x14ac:dyDescent="0.35"/>
    <row r="402" s="30" customFormat="1" x14ac:dyDescent="0.35"/>
    <row r="403" s="30" customFormat="1" x14ac:dyDescent="0.35"/>
    <row r="404" s="30" customFormat="1" x14ac:dyDescent="0.35"/>
    <row r="405" s="30" customFormat="1" x14ac:dyDescent="0.35"/>
    <row r="406" s="30" customFormat="1" x14ac:dyDescent="0.35"/>
    <row r="407" s="30" customFormat="1" x14ac:dyDescent="0.35"/>
    <row r="408" s="30" customFormat="1" x14ac:dyDescent="0.35"/>
    <row r="409" s="30" customFormat="1" x14ac:dyDescent="0.35"/>
    <row r="410" s="30" customFormat="1" x14ac:dyDescent="0.35"/>
    <row r="411" s="30" customFormat="1" x14ac:dyDescent="0.35"/>
    <row r="412" s="30" customFormat="1" x14ac:dyDescent="0.35"/>
    <row r="413" s="30" customFormat="1" x14ac:dyDescent="0.35"/>
    <row r="414" s="30" customFormat="1" x14ac:dyDescent="0.35"/>
    <row r="415" s="30" customFormat="1" x14ac:dyDescent="0.35"/>
    <row r="416" s="30" customFormat="1" x14ac:dyDescent="0.35"/>
    <row r="417" s="30" customFormat="1" x14ac:dyDescent="0.35"/>
    <row r="418" s="30" customFormat="1" x14ac:dyDescent="0.35"/>
    <row r="419" s="30" customFormat="1" x14ac:dyDescent="0.35"/>
    <row r="420" s="30" customFormat="1" x14ac:dyDescent="0.35"/>
    <row r="421" s="30" customFormat="1" x14ac:dyDescent="0.35"/>
    <row r="422" s="30" customFormat="1" x14ac:dyDescent="0.35"/>
    <row r="423" s="30" customFormat="1" x14ac:dyDescent="0.35"/>
    <row r="424" s="30" customFormat="1" x14ac:dyDescent="0.35"/>
    <row r="425" s="30" customFormat="1" x14ac:dyDescent="0.35"/>
    <row r="426" s="30" customFormat="1" x14ac:dyDescent="0.35"/>
    <row r="427" s="30" customFormat="1" x14ac:dyDescent="0.35"/>
    <row r="428" s="30" customFormat="1" x14ac:dyDescent="0.35"/>
    <row r="429" s="30" customFormat="1" x14ac:dyDescent="0.35"/>
    <row r="430" s="30" customFormat="1" x14ac:dyDescent="0.35"/>
    <row r="431" s="30" customFormat="1" x14ac:dyDescent="0.35"/>
    <row r="432" s="30" customFormat="1" x14ac:dyDescent="0.35"/>
    <row r="433" s="30" customFormat="1" x14ac:dyDescent="0.35"/>
    <row r="434" s="30" customFormat="1" x14ac:dyDescent="0.35"/>
    <row r="435" s="30" customFormat="1" x14ac:dyDescent="0.35"/>
    <row r="436" s="30" customFormat="1" x14ac:dyDescent="0.35"/>
    <row r="437" s="30" customFormat="1" x14ac:dyDescent="0.35"/>
    <row r="438" s="30" customFormat="1" x14ac:dyDescent="0.35"/>
    <row r="439" s="30" customFormat="1" x14ac:dyDescent="0.35"/>
    <row r="440" s="30" customFormat="1" x14ac:dyDescent="0.35"/>
    <row r="441" s="30" customFormat="1" x14ac:dyDescent="0.35"/>
    <row r="442" s="30" customFormat="1" x14ac:dyDescent="0.35"/>
    <row r="443" s="30" customFormat="1" x14ac:dyDescent="0.35"/>
    <row r="444" s="30" customFormat="1" x14ac:dyDescent="0.35"/>
    <row r="445" s="30" customFormat="1" x14ac:dyDescent="0.35"/>
    <row r="446" s="30" customFormat="1" x14ac:dyDescent="0.35"/>
    <row r="447" s="30" customFormat="1" x14ac:dyDescent="0.35"/>
    <row r="448" s="30" customFormat="1" x14ac:dyDescent="0.35"/>
    <row r="449" s="30" customFormat="1" x14ac:dyDescent="0.35"/>
    <row r="450" s="30" customFormat="1" x14ac:dyDescent="0.35"/>
    <row r="451" s="30" customFormat="1" x14ac:dyDescent="0.35"/>
    <row r="452" s="30" customFormat="1" x14ac:dyDescent="0.35"/>
    <row r="453" s="30" customFormat="1" x14ac:dyDescent="0.35"/>
    <row r="454" s="30" customFormat="1" x14ac:dyDescent="0.35"/>
    <row r="455" s="30" customFormat="1" x14ac:dyDescent="0.35"/>
    <row r="456" s="30" customFormat="1" x14ac:dyDescent="0.35"/>
    <row r="457" s="30" customFormat="1" x14ac:dyDescent="0.35"/>
    <row r="458" s="30" customFormat="1" x14ac:dyDescent="0.35"/>
    <row r="459" s="30" customFormat="1" x14ac:dyDescent="0.35"/>
    <row r="460" s="30" customFormat="1" x14ac:dyDescent="0.35"/>
    <row r="461" s="30" customFormat="1" x14ac:dyDescent="0.35"/>
    <row r="462" s="30" customFormat="1" x14ac:dyDescent="0.35"/>
    <row r="463" s="30" customFormat="1" x14ac:dyDescent="0.35"/>
    <row r="464" s="30" customFormat="1" x14ac:dyDescent="0.35"/>
    <row r="465" s="30" customFormat="1" x14ac:dyDescent="0.35"/>
    <row r="466" s="30" customFormat="1" x14ac:dyDescent="0.35"/>
    <row r="467" s="30" customFormat="1" x14ac:dyDescent="0.35"/>
    <row r="468" s="30" customFormat="1" x14ac:dyDescent="0.35"/>
    <row r="469" s="30" customFormat="1" x14ac:dyDescent="0.35"/>
    <row r="470" s="30" customFormat="1" x14ac:dyDescent="0.35"/>
    <row r="471" s="30" customFormat="1" x14ac:dyDescent="0.35"/>
    <row r="472" s="30" customFormat="1" x14ac:dyDescent="0.35"/>
    <row r="473" s="30" customFormat="1" x14ac:dyDescent="0.35"/>
    <row r="474" s="30" customFormat="1" x14ac:dyDescent="0.35"/>
    <row r="475" s="30" customFormat="1" x14ac:dyDescent="0.35"/>
    <row r="476" s="30" customFormat="1" x14ac:dyDescent="0.35"/>
    <row r="477" s="30" customFormat="1" x14ac:dyDescent="0.35"/>
    <row r="478" s="30" customFormat="1" x14ac:dyDescent="0.35"/>
    <row r="479" s="30" customFormat="1" x14ac:dyDescent="0.35"/>
    <row r="480" s="30" customFormat="1" x14ac:dyDescent="0.35"/>
    <row r="481" s="30" customFormat="1" x14ac:dyDescent="0.35"/>
    <row r="482" s="30" customFormat="1" x14ac:dyDescent="0.35"/>
    <row r="483" s="30" customFormat="1" x14ac:dyDescent="0.35"/>
    <row r="484" s="30" customFormat="1" x14ac:dyDescent="0.35"/>
    <row r="485" s="30" customFormat="1" x14ac:dyDescent="0.35"/>
    <row r="486" s="30" customFormat="1" x14ac:dyDescent="0.35"/>
    <row r="487" s="30" customFormat="1" x14ac:dyDescent="0.35"/>
    <row r="488" s="30" customFormat="1" x14ac:dyDescent="0.35"/>
    <row r="489" s="30" customFormat="1" x14ac:dyDescent="0.35"/>
    <row r="490" s="30" customFormat="1" x14ac:dyDescent="0.35"/>
    <row r="491" s="30" customFormat="1" x14ac:dyDescent="0.35"/>
    <row r="492" s="30" customFormat="1" x14ac:dyDescent="0.35"/>
    <row r="493" s="30" customFormat="1" x14ac:dyDescent="0.35"/>
    <row r="494" s="30" customFormat="1" x14ac:dyDescent="0.35"/>
    <row r="495" s="30" customFormat="1" x14ac:dyDescent="0.35"/>
    <row r="496" s="30" customFormat="1" x14ac:dyDescent="0.35"/>
    <row r="497" s="30" customFormat="1" x14ac:dyDescent="0.35"/>
    <row r="498" s="30" customFormat="1" x14ac:dyDescent="0.35"/>
    <row r="499" s="30" customFormat="1" x14ac:dyDescent="0.35"/>
    <row r="500" s="30" customFormat="1" x14ac:dyDescent="0.35"/>
    <row r="501" s="30" customFormat="1" x14ac:dyDescent="0.35"/>
    <row r="502" s="30" customFormat="1" x14ac:dyDescent="0.35"/>
    <row r="503" s="30" customFormat="1" x14ac:dyDescent="0.35"/>
    <row r="504" s="30" customFormat="1" x14ac:dyDescent="0.35"/>
    <row r="505" s="30" customFormat="1" x14ac:dyDescent="0.35"/>
    <row r="506" s="30" customFormat="1" x14ac:dyDescent="0.35"/>
    <row r="507" s="30" customFormat="1" x14ac:dyDescent="0.35"/>
    <row r="508" s="30" customFormat="1" x14ac:dyDescent="0.35"/>
    <row r="509" s="30" customFormat="1" x14ac:dyDescent="0.35"/>
    <row r="510" s="30" customFormat="1" x14ac:dyDescent="0.35"/>
    <row r="511" s="30" customFormat="1" x14ac:dyDescent="0.35"/>
    <row r="512" s="30" customFormat="1" x14ac:dyDescent="0.35"/>
    <row r="513" s="30" customFormat="1" x14ac:dyDescent="0.35"/>
    <row r="514" s="30" customFormat="1" x14ac:dyDescent="0.35"/>
    <row r="515" s="30" customFormat="1" x14ac:dyDescent="0.35"/>
    <row r="516" s="30" customFormat="1" x14ac:dyDescent="0.35"/>
    <row r="517" s="30" customFormat="1" x14ac:dyDescent="0.35"/>
    <row r="518" s="30" customFormat="1" x14ac:dyDescent="0.35"/>
    <row r="519" s="30" customFormat="1" x14ac:dyDescent="0.35"/>
    <row r="520" s="30" customFormat="1" x14ac:dyDescent="0.35"/>
    <row r="521" s="30" customFormat="1" x14ac:dyDescent="0.35"/>
    <row r="522" s="30" customFormat="1" x14ac:dyDescent="0.35"/>
    <row r="523" s="30" customFormat="1" x14ac:dyDescent="0.35"/>
    <row r="524" s="30" customFormat="1" x14ac:dyDescent="0.35"/>
    <row r="525" s="30" customFormat="1" x14ac:dyDescent="0.35"/>
    <row r="526" s="30" customFormat="1" x14ac:dyDescent="0.35"/>
    <row r="527" s="30" customFormat="1" x14ac:dyDescent="0.35"/>
    <row r="528" s="30" customFormat="1" x14ac:dyDescent="0.35"/>
    <row r="529" s="30" customFormat="1" x14ac:dyDescent="0.35"/>
    <row r="530" s="30" customFormat="1" x14ac:dyDescent="0.35"/>
    <row r="531" s="30" customFormat="1" x14ac:dyDescent="0.35"/>
    <row r="532" s="30" customFormat="1" x14ac:dyDescent="0.35"/>
    <row r="533" s="30" customFormat="1" x14ac:dyDescent="0.35"/>
    <row r="534" s="30" customFormat="1" x14ac:dyDescent="0.35"/>
    <row r="535" s="30" customFormat="1" x14ac:dyDescent="0.35"/>
    <row r="536" s="30" customFormat="1" x14ac:dyDescent="0.35"/>
    <row r="537" s="30" customFormat="1" x14ac:dyDescent="0.35"/>
    <row r="538" s="30" customFormat="1" x14ac:dyDescent="0.35"/>
    <row r="539" s="30" customFormat="1" x14ac:dyDescent="0.35"/>
    <row r="540" s="30" customFormat="1" x14ac:dyDescent="0.35"/>
    <row r="541" s="30" customFormat="1" x14ac:dyDescent="0.35"/>
    <row r="542" s="30" customFormat="1" x14ac:dyDescent="0.35"/>
    <row r="543" s="30" customFormat="1" x14ac:dyDescent="0.35"/>
    <row r="544" s="30" customFormat="1" x14ac:dyDescent="0.35"/>
    <row r="545" s="30" customFormat="1" x14ac:dyDescent="0.35"/>
    <row r="546" s="30" customFormat="1" x14ac:dyDescent="0.35"/>
    <row r="547" s="30" customFormat="1" x14ac:dyDescent="0.35"/>
    <row r="548" s="30" customFormat="1" x14ac:dyDescent="0.35"/>
    <row r="549" s="30" customFormat="1" x14ac:dyDescent="0.35"/>
    <row r="550" s="30" customFormat="1" x14ac:dyDescent="0.35"/>
    <row r="551" s="30" customFormat="1" x14ac:dyDescent="0.35"/>
    <row r="552" s="30" customFormat="1" x14ac:dyDescent="0.35"/>
    <row r="553" s="30" customFormat="1" x14ac:dyDescent="0.35"/>
    <row r="554" s="30" customFormat="1" x14ac:dyDescent="0.35"/>
    <row r="555" s="30" customFormat="1" x14ac:dyDescent="0.35"/>
    <row r="556" s="30" customFormat="1" x14ac:dyDescent="0.35"/>
    <row r="557" s="30" customFormat="1" x14ac:dyDescent="0.35"/>
    <row r="558" s="30" customFormat="1" x14ac:dyDescent="0.35"/>
    <row r="559" s="30" customFormat="1" x14ac:dyDescent="0.35"/>
    <row r="560" s="30" customFormat="1" x14ac:dyDescent="0.35"/>
    <row r="561" s="30" customFormat="1" x14ac:dyDescent="0.35"/>
    <row r="562" s="30" customFormat="1" x14ac:dyDescent="0.35"/>
    <row r="563" s="30" customFormat="1" x14ac:dyDescent="0.35"/>
    <row r="564" s="30" customFormat="1" x14ac:dyDescent="0.35"/>
    <row r="565" s="30" customFormat="1" x14ac:dyDescent="0.35"/>
    <row r="566" s="30" customFormat="1" x14ac:dyDescent="0.35"/>
    <row r="567" s="30" customFormat="1" x14ac:dyDescent="0.35"/>
    <row r="568" s="30" customFormat="1" x14ac:dyDescent="0.35"/>
    <row r="569" s="30" customFormat="1" x14ac:dyDescent="0.35"/>
    <row r="570" s="30" customFormat="1" x14ac:dyDescent="0.35"/>
    <row r="571" s="30" customFormat="1" x14ac:dyDescent="0.35"/>
    <row r="572" s="30" customFormat="1" x14ac:dyDescent="0.35"/>
    <row r="573" s="30" customFormat="1" x14ac:dyDescent="0.35"/>
    <row r="574" s="30" customFormat="1" x14ac:dyDescent="0.35"/>
    <row r="575" s="30" customFormat="1" x14ac:dyDescent="0.35"/>
    <row r="576" s="30" customFormat="1" x14ac:dyDescent="0.35"/>
    <row r="577" s="30" customFormat="1" x14ac:dyDescent="0.35"/>
    <row r="578" s="30" customFormat="1" x14ac:dyDescent="0.35"/>
    <row r="579" s="30" customFormat="1" x14ac:dyDescent="0.35"/>
    <row r="580" s="30" customFormat="1" x14ac:dyDescent="0.35"/>
    <row r="581" s="30" customFormat="1" x14ac:dyDescent="0.35"/>
    <row r="582" s="30" customFormat="1" x14ac:dyDescent="0.35"/>
    <row r="583" s="30" customFormat="1" x14ac:dyDescent="0.35"/>
    <row r="584" s="30" customFormat="1" x14ac:dyDescent="0.35"/>
    <row r="585" s="30" customFormat="1" x14ac:dyDescent="0.35"/>
    <row r="586" s="30" customFormat="1" x14ac:dyDescent="0.35"/>
    <row r="587" s="30" customFormat="1" x14ac:dyDescent="0.35"/>
    <row r="588" s="30" customFormat="1" x14ac:dyDescent="0.35"/>
    <row r="589" s="30" customFormat="1" x14ac:dyDescent="0.35"/>
    <row r="590" s="30" customFormat="1" x14ac:dyDescent="0.35"/>
    <row r="591" s="30" customFormat="1" x14ac:dyDescent="0.35"/>
    <row r="592" s="30" customFormat="1" x14ac:dyDescent="0.35"/>
    <row r="593" s="30" customFormat="1" x14ac:dyDescent="0.35"/>
    <row r="594" s="30" customFormat="1" x14ac:dyDescent="0.35"/>
    <row r="595" s="30" customFormat="1" x14ac:dyDescent="0.35"/>
    <row r="596" s="30" customFormat="1" x14ac:dyDescent="0.35"/>
    <row r="597" s="30" customFormat="1" x14ac:dyDescent="0.35"/>
    <row r="598" s="30" customFormat="1" x14ac:dyDescent="0.35"/>
    <row r="599" s="30" customFormat="1" x14ac:dyDescent="0.35"/>
    <row r="600" s="30" customFormat="1" x14ac:dyDescent="0.35"/>
    <row r="601" s="30" customFormat="1" x14ac:dyDescent="0.35"/>
    <row r="602" s="30" customFormat="1" x14ac:dyDescent="0.35"/>
    <row r="603" s="30" customFormat="1" x14ac:dyDescent="0.35"/>
    <row r="604" s="30" customFormat="1" x14ac:dyDescent="0.35"/>
    <row r="605" s="30" customFormat="1" x14ac:dyDescent="0.35"/>
    <row r="606" s="30" customFormat="1" x14ac:dyDescent="0.35"/>
    <row r="607" s="30" customFormat="1" x14ac:dyDescent="0.35"/>
    <row r="608" s="30" customFormat="1" x14ac:dyDescent="0.35"/>
    <row r="609" s="30" customFormat="1" x14ac:dyDescent="0.35"/>
    <row r="610" s="30" customFormat="1" x14ac:dyDescent="0.35"/>
    <row r="611" s="30" customFormat="1" x14ac:dyDescent="0.35"/>
    <row r="612" s="30" customFormat="1" x14ac:dyDescent="0.35"/>
    <row r="613" s="30" customFormat="1" x14ac:dyDescent="0.35"/>
    <row r="614" s="30" customFormat="1" x14ac:dyDescent="0.35"/>
    <row r="615" s="30" customFormat="1" x14ac:dyDescent="0.35"/>
    <row r="616" s="30" customFormat="1" x14ac:dyDescent="0.35"/>
    <row r="617" s="30" customFormat="1" x14ac:dyDescent="0.35"/>
    <row r="618" s="30" customFormat="1" x14ac:dyDescent="0.35"/>
    <row r="619" s="30" customFormat="1" x14ac:dyDescent="0.35"/>
    <row r="620" s="30" customFormat="1" x14ac:dyDescent="0.35"/>
    <row r="621" s="30" customFormat="1" x14ac:dyDescent="0.35"/>
    <row r="622" s="30" customFormat="1" x14ac:dyDescent="0.35"/>
    <row r="623" s="30" customFormat="1" x14ac:dyDescent="0.35"/>
    <row r="624" s="30" customFormat="1" x14ac:dyDescent="0.35"/>
    <row r="625" s="30" customFormat="1" x14ac:dyDescent="0.35"/>
    <row r="626" s="30" customFormat="1" x14ac:dyDescent="0.35"/>
    <row r="627" s="30" customFormat="1" x14ac:dyDescent="0.35"/>
    <row r="628" s="30" customFormat="1" x14ac:dyDescent="0.35"/>
    <row r="629" s="30" customFormat="1" x14ac:dyDescent="0.35"/>
    <row r="630" s="30" customFormat="1" x14ac:dyDescent="0.35"/>
    <row r="631" s="30" customFormat="1" x14ac:dyDescent="0.35"/>
    <row r="632" s="30" customFormat="1" x14ac:dyDescent="0.35"/>
    <row r="633" s="30" customFormat="1" x14ac:dyDescent="0.35"/>
    <row r="634" s="30" customFormat="1" x14ac:dyDescent="0.35"/>
    <row r="635" s="30" customFormat="1" x14ac:dyDescent="0.35"/>
    <row r="636" s="30" customFormat="1" x14ac:dyDescent="0.35"/>
    <row r="637" s="30" customFormat="1" x14ac:dyDescent="0.35"/>
    <row r="638" s="30" customFormat="1" x14ac:dyDescent="0.35"/>
    <row r="639" s="30" customFormat="1" x14ac:dyDescent="0.35"/>
    <row r="640" s="30" customFormat="1" x14ac:dyDescent="0.35"/>
    <row r="641" s="30" customFormat="1" x14ac:dyDescent="0.35"/>
    <row r="642" s="30" customFormat="1" x14ac:dyDescent="0.35"/>
    <row r="643" s="30" customFormat="1" x14ac:dyDescent="0.35"/>
    <row r="644" s="30" customFormat="1" x14ac:dyDescent="0.35"/>
    <row r="645" s="30" customFormat="1" x14ac:dyDescent="0.35"/>
    <row r="646" s="30" customFormat="1" x14ac:dyDescent="0.35"/>
    <row r="647" s="30" customFormat="1" x14ac:dyDescent="0.35"/>
    <row r="648" s="30" customFormat="1" x14ac:dyDescent="0.35"/>
    <row r="649" s="30" customFormat="1" x14ac:dyDescent="0.35"/>
    <row r="650" s="30" customFormat="1" x14ac:dyDescent="0.35"/>
    <row r="651" s="30" customFormat="1" x14ac:dyDescent="0.35"/>
    <row r="652" s="30" customFormat="1" x14ac:dyDescent="0.35"/>
    <row r="653" s="30" customFormat="1" x14ac:dyDescent="0.35"/>
    <row r="654" s="30" customFormat="1" x14ac:dyDescent="0.35"/>
    <row r="655" s="30" customFormat="1" x14ac:dyDescent="0.35"/>
    <row r="656" s="30" customFormat="1" x14ac:dyDescent="0.35"/>
    <row r="657" s="30" customFormat="1" x14ac:dyDescent="0.35"/>
    <row r="658" s="30" customFormat="1" x14ac:dyDescent="0.35"/>
    <row r="659" s="30" customFormat="1" x14ac:dyDescent="0.35"/>
    <row r="660" s="30" customFormat="1" x14ac:dyDescent="0.35"/>
    <row r="661" s="30" customFormat="1" x14ac:dyDescent="0.35"/>
    <row r="662" s="30" customFormat="1" x14ac:dyDescent="0.35"/>
    <row r="663" s="30" customFormat="1" x14ac:dyDescent="0.35"/>
    <row r="664" s="30" customFormat="1" x14ac:dyDescent="0.35"/>
    <row r="665" s="30" customFormat="1" x14ac:dyDescent="0.35"/>
    <row r="666" s="30" customFormat="1" x14ac:dyDescent="0.35"/>
    <row r="667" s="30" customFormat="1" x14ac:dyDescent="0.35"/>
    <row r="668" s="30" customFormat="1" x14ac:dyDescent="0.35"/>
    <row r="669" s="30" customFormat="1" x14ac:dyDescent="0.35"/>
    <row r="670" s="30" customFormat="1" x14ac:dyDescent="0.35"/>
    <row r="671" s="30" customFormat="1" x14ac:dyDescent="0.35"/>
    <row r="672" s="30" customFormat="1" x14ac:dyDescent="0.35"/>
    <row r="673" s="30" customFormat="1" x14ac:dyDescent="0.35"/>
    <row r="674" s="30" customFormat="1" x14ac:dyDescent="0.35"/>
    <row r="675" s="30" customFormat="1" x14ac:dyDescent="0.35"/>
    <row r="676" s="30" customFormat="1" x14ac:dyDescent="0.35"/>
    <row r="677" s="30" customFormat="1" x14ac:dyDescent="0.35"/>
    <row r="678" s="30" customFormat="1" x14ac:dyDescent="0.35"/>
    <row r="679" s="30" customFormat="1" x14ac:dyDescent="0.35"/>
    <row r="680" s="30" customFormat="1" x14ac:dyDescent="0.35"/>
    <row r="681" s="30" customFormat="1" x14ac:dyDescent="0.35"/>
    <row r="682" s="30" customFormat="1" x14ac:dyDescent="0.35"/>
    <row r="683" s="30" customFormat="1" x14ac:dyDescent="0.35"/>
    <row r="684" s="30" customFormat="1" x14ac:dyDescent="0.35"/>
    <row r="685" s="30" customFormat="1" x14ac:dyDescent="0.35"/>
    <row r="686" s="30" customFormat="1" x14ac:dyDescent="0.35"/>
    <row r="687" s="30" customFormat="1" x14ac:dyDescent="0.35"/>
    <row r="688" s="30" customFormat="1" x14ac:dyDescent="0.35"/>
    <row r="689" s="30" customFormat="1" x14ac:dyDescent="0.35"/>
    <row r="690" s="30" customFormat="1" x14ac:dyDescent="0.35"/>
    <row r="691" s="30" customFormat="1" x14ac:dyDescent="0.35"/>
    <row r="692" s="30" customFormat="1" x14ac:dyDescent="0.35"/>
    <row r="693" s="30" customFormat="1" x14ac:dyDescent="0.35"/>
    <row r="694" s="30" customFormat="1" x14ac:dyDescent="0.35"/>
    <row r="695" s="30" customFormat="1" x14ac:dyDescent="0.35"/>
    <row r="696" s="30" customFormat="1" x14ac:dyDescent="0.35"/>
    <row r="697" s="30" customFormat="1" x14ac:dyDescent="0.35"/>
    <row r="698" s="30" customFormat="1" x14ac:dyDescent="0.35"/>
    <row r="699" s="30" customFormat="1" x14ac:dyDescent="0.35"/>
    <row r="700" s="30" customFormat="1" x14ac:dyDescent="0.35"/>
    <row r="701" s="30" customFormat="1" x14ac:dyDescent="0.35"/>
    <row r="702" s="30" customFormat="1" x14ac:dyDescent="0.35"/>
    <row r="703" s="30" customFormat="1" x14ac:dyDescent="0.35"/>
    <row r="704" s="30" customFormat="1" x14ac:dyDescent="0.35"/>
    <row r="705" s="30" customFormat="1" x14ac:dyDescent="0.35"/>
    <row r="706" s="30" customFormat="1" x14ac:dyDescent="0.35"/>
    <row r="707" s="30" customFormat="1" x14ac:dyDescent="0.35"/>
    <row r="708" s="30" customFormat="1" x14ac:dyDescent="0.35"/>
    <row r="709" s="30" customFormat="1" x14ac:dyDescent="0.35"/>
    <row r="710" s="30" customFormat="1" x14ac:dyDescent="0.35"/>
    <row r="711" s="30" customFormat="1" x14ac:dyDescent="0.35"/>
    <row r="712" s="30" customFormat="1" x14ac:dyDescent="0.35"/>
    <row r="713" s="30" customFormat="1" x14ac:dyDescent="0.35"/>
    <row r="714" s="30" customFormat="1" x14ac:dyDescent="0.35"/>
    <row r="715" s="30" customFormat="1" x14ac:dyDescent="0.35"/>
    <row r="716" s="30" customFormat="1" x14ac:dyDescent="0.35"/>
    <row r="717" s="30" customFormat="1" x14ac:dyDescent="0.35"/>
    <row r="718" s="30" customFormat="1" x14ac:dyDescent="0.35"/>
    <row r="719" s="30" customFormat="1" x14ac:dyDescent="0.35"/>
    <row r="720" s="30" customFormat="1" x14ac:dyDescent="0.35"/>
    <row r="721" s="30" customFormat="1" x14ac:dyDescent="0.35"/>
    <row r="722" s="30" customFormat="1" x14ac:dyDescent="0.35"/>
    <row r="723" s="30" customFormat="1" x14ac:dyDescent="0.35"/>
    <row r="724" s="30" customFormat="1" x14ac:dyDescent="0.35"/>
    <row r="725" s="30" customFormat="1" x14ac:dyDescent="0.35"/>
    <row r="726" s="30" customFormat="1" x14ac:dyDescent="0.35"/>
    <row r="727" s="30" customFormat="1" x14ac:dyDescent="0.35"/>
    <row r="728" s="30" customFormat="1" x14ac:dyDescent="0.35"/>
    <row r="729" s="30" customFormat="1" x14ac:dyDescent="0.35"/>
    <row r="730" s="30" customFormat="1" x14ac:dyDescent="0.35"/>
    <row r="731" s="30" customFormat="1" x14ac:dyDescent="0.35"/>
    <row r="732" s="30" customFormat="1" x14ac:dyDescent="0.35"/>
    <row r="733" s="30" customFormat="1" x14ac:dyDescent="0.35"/>
    <row r="734" s="30" customFormat="1" x14ac:dyDescent="0.35"/>
    <row r="735" s="30" customFormat="1" x14ac:dyDescent="0.35"/>
    <row r="736" s="30" customFormat="1" x14ac:dyDescent="0.35"/>
    <row r="737" s="30" customFormat="1" x14ac:dyDescent="0.35"/>
    <row r="738" s="30" customFormat="1" x14ac:dyDescent="0.35"/>
    <row r="739" s="30" customFormat="1" x14ac:dyDescent="0.35"/>
    <row r="740" s="30" customFormat="1" x14ac:dyDescent="0.35"/>
    <row r="741" s="30" customFormat="1" x14ac:dyDescent="0.35"/>
    <row r="742" s="30" customFormat="1" x14ac:dyDescent="0.35"/>
    <row r="743" s="30" customFormat="1" x14ac:dyDescent="0.35"/>
    <row r="744" s="30" customFormat="1" x14ac:dyDescent="0.35"/>
    <row r="745" s="30" customFormat="1" x14ac:dyDescent="0.35"/>
    <row r="746" s="30" customFormat="1" x14ac:dyDescent="0.35"/>
    <row r="747" s="30" customFormat="1" x14ac:dyDescent="0.35"/>
    <row r="748" s="30" customFormat="1" x14ac:dyDescent="0.35"/>
    <row r="749" s="30" customFormat="1" x14ac:dyDescent="0.35"/>
    <row r="750" s="30" customFormat="1" x14ac:dyDescent="0.35"/>
    <row r="751" s="30" customFormat="1" x14ac:dyDescent="0.35"/>
    <row r="752" s="30" customFormat="1" x14ac:dyDescent="0.35"/>
    <row r="753" s="30" customFormat="1" x14ac:dyDescent="0.35"/>
    <row r="754" s="30" customFormat="1" x14ac:dyDescent="0.35"/>
    <row r="755" s="30" customFormat="1" x14ac:dyDescent="0.35"/>
    <row r="756" s="30" customFormat="1" x14ac:dyDescent="0.35"/>
    <row r="757" s="30" customFormat="1" x14ac:dyDescent="0.35"/>
    <row r="758" s="30" customFormat="1" x14ac:dyDescent="0.35"/>
    <row r="759" s="30" customFormat="1" x14ac:dyDescent="0.35"/>
    <row r="760" s="30" customFormat="1" x14ac:dyDescent="0.35"/>
    <row r="761" s="30" customFormat="1" x14ac:dyDescent="0.35"/>
    <row r="762" s="30" customFormat="1" x14ac:dyDescent="0.35"/>
    <row r="763" s="30" customFormat="1" x14ac:dyDescent="0.35"/>
    <row r="764" s="30" customFormat="1" x14ac:dyDescent="0.35"/>
    <row r="765" s="30" customFormat="1" x14ac:dyDescent="0.35"/>
    <row r="766" s="30" customFormat="1" x14ac:dyDescent="0.35"/>
    <row r="767" s="30" customFormat="1" x14ac:dyDescent="0.35"/>
    <row r="768" s="30" customFormat="1" x14ac:dyDescent="0.35"/>
    <row r="769" s="30" customFormat="1" x14ac:dyDescent="0.35"/>
    <row r="770" s="30" customFormat="1" x14ac:dyDescent="0.35"/>
    <row r="771" s="30" customFormat="1" x14ac:dyDescent="0.35"/>
    <row r="772" s="30" customFormat="1" x14ac:dyDescent="0.35"/>
    <row r="773" s="30" customFormat="1" x14ac:dyDescent="0.35"/>
    <row r="774" s="30" customFormat="1" x14ac:dyDescent="0.35"/>
    <row r="775" s="30" customFormat="1" x14ac:dyDescent="0.35"/>
    <row r="776" s="30" customFormat="1" x14ac:dyDescent="0.35"/>
    <row r="777" s="30" customFormat="1" x14ac:dyDescent="0.35"/>
    <row r="778" s="30" customFormat="1" x14ac:dyDescent="0.35"/>
    <row r="779" s="30" customFormat="1" x14ac:dyDescent="0.35"/>
    <row r="780" s="30" customFormat="1" x14ac:dyDescent="0.35"/>
    <row r="781" s="30" customFormat="1" x14ac:dyDescent="0.35"/>
    <row r="782" s="30" customFormat="1" x14ac:dyDescent="0.35"/>
    <row r="783" s="30" customFormat="1" x14ac:dyDescent="0.35"/>
    <row r="784" s="30" customFormat="1" x14ac:dyDescent="0.35"/>
    <row r="785" s="30" customFormat="1" x14ac:dyDescent="0.35"/>
    <row r="786" s="30" customFormat="1" x14ac:dyDescent="0.35"/>
    <row r="787" s="30" customFormat="1" x14ac:dyDescent="0.35"/>
    <row r="788" s="30" customFormat="1" x14ac:dyDescent="0.35"/>
    <row r="789" s="30" customFormat="1" x14ac:dyDescent="0.35"/>
    <row r="790" s="30" customFormat="1" x14ac:dyDescent="0.35"/>
    <row r="791" s="30" customFormat="1" x14ac:dyDescent="0.35"/>
    <row r="792" s="30" customFormat="1" x14ac:dyDescent="0.35"/>
    <row r="793" s="30" customFormat="1" x14ac:dyDescent="0.35"/>
    <row r="794" s="30" customFormat="1" x14ac:dyDescent="0.35"/>
    <row r="795" s="30" customFormat="1" x14ac:dyDescent="0.35"/>
    <row r="796" s="30" customFormat="1" x14ac:dyDescent="0.35"/>
    <row r="797" s="30" customFormat="1" x14ac:dyDescent="0.35"/>
    <row r="798" s="30" customFormat="1" x14ac:dyDescent="0.35"/>
    <row r="799" s="30" customFormat="1" x14ac:dyDescent="0.35"/>
    <row r="800" s="30" customFormat="1" x14ac:dyDescent="0.35"/>
    <row r="801" s="30" customFormat="1" x14ac:dyDescent="0.35"/>
    <row r="802" s="30" customFormat="1" x14ac:dyDescent="0.35"/>
    <row r="803" s="30" customFormat="1" x14ac:dyDescent="0.35"/>
    <row r="804" s="30" customFormat="1" x14ac:dyDescent="0.35"/>
    <row r="805" s="30" customFormat="1" x14ac:dyDescent="0.35"/>
    <row r="806" s="30" customFormat="1" x14ac:dyDescent="0.35"/>
    <row r="807" s="30" customFormat="1" x14ac:dyDescent="0.35"/>
    <row r="808" s="30" customFormat="1" x14ac:dyDescent="0.35"/>
    <row r="809" s="30" customFormat="1" x14ac:dyDescent="0.35"/>
    <row r="810" s="30" customFormat="1" x14ac:dyDescent="0.35"/>
    <row r="811" s="30" customFormat="1" x14ac:dyDescent="0.35"/>
    <row r="812" s="30" customFormat="1" x14ac:dyDescent="0.35"/>
    <row r="813" s="30" customFormat="1" x14ac:dyDescent="0.35"/>
    <row r="814" s="30" customFormat="1" x14ac:dyDescent="0.35"/>
    <row r="815" s="30" customFormat="1" x14ac:dyDescent="0.35"/>
    <row r="816" s="30" customFormat="1" x14ac:dyDescent="0.35"/>
    <row r="817" s="30" customFormat="1" x14ac:dyDescent="0.35"/>
    <row r="818" s="30" customFormat="1" x14ac:dyDescent="0.35"/>
    <row r="819" s="30" customFormat="1" x14ac:dyDescent="0.35"/>
    <row r="820" s="30" customFormat="1" x14ac:dyDescent="0.35"/>
    <row r="821" s="30" customFormat="1" x14ac:dyDescent="0.35"/>
    <row r="822" s="30" customFormat="1" x14ac:dyDescent="0.35"/>
    <row r="823" s="30" customFormat="1" x14ac:dyDescent="0.35"/>
    <row r="824" s="30" customFormat="1" x14ac:dyDescent="0.35"/>
    <row r="825" s="30" customFormat="1" x14ac:dyDescent="0.35"/>
    <row r="826" s="30" customFormat="1" x14ac:dyDescent="0.35"/>
    <row r="827" s="30" customFormat="1" x14ac:dyDescent="0.35"/>
    <row r="828" s="30" customFormat="1" x14ac:dyDescent="0.35"/>
    <row r="829" s="30" customFormat="1" x14ac:dyDescent="0.35"/>
    <row r="830" s="30" customFormat="1" x14ac:dyDescent="0.35"/>
    <row r="831" s="30" customFormat="1" x14ac:dyDescent="0.35"/>
    <row r="832" s="30" customFormat="1" x14ac:dyDescent="0.35"/>
    <row r="833" s="30" customFormat="1" x14ac:dyDescent="0.35"/>
    <row r="834" s="30" customFormat="1" x14ac:dyDescent="0.35"/>
    <row r="835" s="30" customFormat="1" x14ac:dyDescent="0.35"/>
    <row r="836" s="30" customFormat="1" x14ac:dyDescent="0.35"/>
    <row r="837" s="30" customFormat="1" x14ac:dyDescent="0.35"/>
    <row r="838" s="30" customFormat="1" x14ac:dyDescent="0.35"/>
    <row r="839" s="30" customFormat="1" x14ac:dyDescent="0.35"/>
    <row r="840" s="30" customFormat="1" x14ac:dyDescent="0.35"/>
    <row r="841" s="30" customFormat="1" x14ac:dyDescent="0.35"/>
    <row r="842" s="30" customFormat="1" x14ac:dyDescent="0.35"/>
    <row r="843" s="30" customFormat="1" x14ac:dyDescent="0.35"/>
    <row r="844" s="30" customFormat="1" x14ac:dyDescent="0.35"/>
    <row r="845" s="30" customFormat="1" x14ac:dyDescent="0.35"/>
    <row r="846" s="30" customFormat="1" x14ac:dyDescent="0.35"/>
    <row r="847" s="30" customFormat="1" x14ac:dyDescent="0.35"/>
    <row r="848" s="30" customFormat="1" x14ac:dyDescent="0.35"/>
    <row r="849" s="30" customFormat="1" x14ac:dyDescent="0.35"/>
    <row r="850" s="30" customFormat="1" x14ac:dyDescent="0.35"/>
    <row r="851" s="30" customFormat="1" x14ac:dyDescent="0.35"/>
    <row r="852" s="30" customFormat="1" x14ac:dyDescent="0.35"/>
    <row r="853" s="30" customFormat="1" x14ac:dyDescent="0.35"/>
    <row r="854" s="30" customFormat="1" x14ac:dyDescent="0.35"/>
    <row r="855" s="30" customFormat="1" x14ac:dyDescent="0.35"/>
    <row r="856" s="30" customFormat="1" x14ac:dyDescent="0.35"/>
    <row r="857" s="30" customFormat="1" x14ac:dyDescent="0.35"/>
    <row r="858" s="30" customFormat="1" x14ac:dyDescent="0.35"/>
    <row r="859" s="30" customFormat="1" x14ac:dyDescent="0.35"/>
    <row r="860" s="30" customFormat="1" x14ac:dyDescent="0.35"/>
    <row r="861" s="30" customFormat="1" x14ac:dyDescent="0.35"/>
    <row r="862" s="30" customFormat="1" x14ac:dyDescent="0.35"/>
    <row r="863" s="30" customFormat="1" x14ac:dyDescent="0.35"/>
    <row r="864" s="30" customFormat="1" x14ac:dyDescent="0.35"/>
    <row r="865" s="30" customFormat="1" x14ac:dyDescent="0.35"/>
    <row r="866" s="30" customFormat="1" x14ac:dyDescent="0.35"/>
    <row r="867" s="30" customFormat="1" x14ac:dyDescent="0.35"/>
    <row r="868" s="30" customFormat="1" x14ac:dyDescent="0.35"/>
    <row r="869" s="30" customFormat="1" x14ac:dyDescent="0.35"/>
    <row r="870" s="30" customFormat="1" x14ac:dyDescent="0.35"/>
    <row r="871" s="30" customFormat="1" x14ac:dyDescent="0.35"/>
    <row r="872" s="30" customFormat="1" x14ac:dyDescent="0.35"/>
    <row r="873" s="30" customFormat="1" x14ac:dyDescent="0.35"/>
    <row r="874" s="30" customFormat="1" x14ac:dyDescent="0.35"/>
    <row r="875" s="30" customFormat="1" x14ac:dyDescent="0.35"/>
    <row r="876" s="30" customFormat="1" x14ac:dyDescent="0.35"/>
    <row r="877" s="30" customFormat="1" x14ac:dyDescent="0.35"/>
    <row r="878" s="30" customFormat="1" x14ac:dyDescent="0.35"/>
    <row r="879" s="30" customFormat="1" x14ac:dyDescent="0.35"/>
    <row r="880" s="30" customFormat="1" x14ac:dyDescent="0.35"/>
    <row r="881" s="30" customFormat="1" x14ac:dyDescent="0.35"/>
    <row r="882" s="30" customFormat="1" x14ac:dyDescent="0.35"/>
    <row r="883" s="30" customFormat="1" x14ac:dyDescent="0.35"/>
    <row r="884" s="30" customFormat="1" x14ac:dyDescent="0.35"/>
    <row r="885" s="30" customFormat="1" x14ac:dyDescent="0.35"/>
    <row r="886" s="30" customFormat="1" x14ac:dyDescent="0.35"/>
    <row r="887" s="30" customFormat="1" x14ac:dyDescent="0.35"/>
    <row r="888" s="30" customFormat="1" x14ac:dyDescent="0.35"/>
    <row r="889" s="30" customFormat="1" x14ac:dyDescent="0.35"/>
    <row r="890" s="30" customFormat="1" x14ac:dyDescent="0.35"/>
    <row r="891" s="30" customFormat="1" x14ac:dyDescent="0.35"/>
    <row r="892" s="30" customFormat="1" x14ac:dyDescent="0.35"/>
    <row r="893" s="30" customFormat="1" x14ac:dyDescent="0.35"/>
    <row r="894" s="30" customFormat="1" x14ac:dyDescent="0.35"/>
    <row r="895" s="30" customFormat="1" x14ac:dyDescent="0.35"/>
    <row r="896" s="30" customFormat="1" x14ac:dyDescent="0.35"/>
    <row r="897" s="30" customFormat="1" x14ac:dyDescent="0.35"/>
    <row r="898" s="30" customFormat="1" x14ac:dyDescent="0.35"/>
    <row r="899" s="30" customFormat="1" x14ac:dyDescent="0.35"/>
    <row r="900" s="30" customFormat="1" x14ac:dyDescent="0.35"/>
    <row r="901" s="30" customFormat="1" x14ac:dyDescent="0.35"/>
    <row r="902" s="30" customFormat="1" x14ac:dyDescent="0.35"/>
    <row r="903" s="30" customFormat="1" x14ac:dyDescent="0.35"/>
    <row r="904" s="30" customFormat="1" x14ac:dyDescent="0.35"/>
    <row r="905" s="30" customFormat="1" x14ac:dyDescent="0.35"/>
    <row r="906" s="30" customFormat="1" x14ac:dyDescent="0.35"/>
    <row r="907" s="30" customFormat="1" x14ac:dyDescent="0.35"/>
    <row r="908" s="30" customFormat="1" x14ac:dyDescent="0.35"/>
    <row r="909" s="30" customFormat="1" x14ac:dyDescent="0.35"/>
    <row r="910" s="30" customFormat="1" x14ac:dyDescent="0.35"/>
    <row r="911" s="30" customFormat="1" x14ac:dyDescent="0.35"/>
    <row r="912" s="30" customFormat="1" x14ac:dyDescent="0.35"/>
    <row r="913" s="30" customFormat="1" x14ac:dyDescent="0.35"/>
    <row r="914" s="30" customFormat="1" x14ac:dyDescent="0.35"/>
    <row r="915" s="30" customFormat="1" x14ac:dyDescent="0.35"/>
    <row r="916" s="30" customFormat="1" x14ac:dyDescent="0.35"/>
    <row r="917" s="30" customFormat="1" x14ac:dyDescent="0.35"/>
    <row r="918" s="30" customFormat="1" x14ac:dyDescent="0.35"/>
    <row r="919" s="30" customFormat="1" x14ac:dyDescent="0.35"/>
    <row r="920" s="30" customFormat="1" x14ac:dyDescent="0.35"/>
    <row r="921" s="30" customFormat="1" x14ac:dyDescent="0.35"/>
    <row r="922" s="30" customFormat="1" x14ac:dyDescent="0.35"/>
    <row r="923" s="30" customFormat="1" x14ac:dyDescent="0.35"/>
    <row r="924" s="30" customFormat="1" x14ac:dyDescent="0.35"/>
    <row r="925" s="30" customFormat="1" x14ac:dyDescent="0.35"/>
    <row r="926" s="30" customFormat="1" x14ac:dyDescent="0.35"/>
    <row r="927" s="30" customFormat="1" x14ac:dyDescent="0.35"/>
    <row r="928" s="30" customFormat="1" x14ac:dyDescent="0.35"/>
    <row r="929" s="30" customFormat="1" x14ac:dyDescent="0.35"/>
    <row r="930" s="30" customFormat="1" x14ac:dyDescent="0.35"/>
    <row r="931" s="30" customFormat="1" x14ac:dyDescent="0.35"/>
    <row r="932" s="30" customFormat="1" x14ac:dyDescent="0.35"/>
    <row r="933" s="30" customFormat="1" x14ac:dyDescent="0.35"/>
    <row r="934" s="30" customFormat="1" x14ac:dyDescent="0.35"/>
    <row r="935" s="30" customFormat="1" x14ac:dyDescent="0.35"/>
    <row r="936" s="30" customFormat="1" x14ac:dyDescent="0.35"/>
    <row r="937" s="30" customFormat="1" x14ac:dyDescent="0.35"/>
    <row r="938" s="30" customFormat="1" x14ac:dyDescent="0.35"/>
    <row r="939" s="30" customFormat="1" x14ac:dyDescent="0.35"/>
    <row r="940" s="30" customFormat="1" x14ac:dyDescent="0.35"/>
    <row r="941" s="30" customFormat="1" x14ac:dyDescent="0.35"/>
  </sheetData>
  <hyperlinks>
    <hyperlink ref="D37" r:id="rId1" display="http://www.ibm.com/support/fixcentral/aix/quickorder?function=fixId&amp;fixids=7300-02-03-2446" xr:uid="{9F65B11B-45E1-F042-BC65-AF066EF96C28}"/>
    <hyperlink ref="D38" r:id="rId2" display="http://www.ibm.com/support/fixcentral/aix/quickorder?function=fixId&amp;fixids=7300-01-04-2420" xr:uid="{3C2DB2E3-C13D-8244-9C06-D7010F17D4F2}"/>
    <hyperlink ref="D39" r:id="rId3" display="http://www.ibm.com/support/fixcentral/aix/quickorder?function=fixId&amp;fixids=7300-00-04-2320" xr:uid="{5E8059B8-0D90-974C-B5BA-ED182FE74C45}"/>
    <hyperlink ref="D44" r:id="rId4" display="http://www.ibm.com/support/fixcentral/aix/quickorder?function=fixId&amp;fixids=7200-05-09-2446" xr:uid="{0A1C8D64-2A16-5C4A-A29B-5AA61A9C5D99}"/>
    <hyperlink ref="D45" r:id="rId5" display="http://www.ibm.com/support/fixcentral/aix/quickorder?function=fixId&amp;fixids=7200-04-06-2220" xr:uid="{266A3C61-FA6F-F441-B2CF-AEEE4FD7EC9D}"/>
    <hyperlink ref="D46" r:id="rId6" display="http://www.ibm.com/support/fixcentral/aix/quickorder?function=fixId&amp;fixids=7200-03-07-2114" xr:uid="{20606C81-38BA-064B-A31C-386F6F2E509B}"/>
    <hyperlink ref="D47" r:id="rId7" display="http://www.ibm.com/support/fixcentral/aix/quickorder?function=fixId&amp;fixids=7200-02-06-2016" xr:uid="{E25C9C6B-674D-5847-B626-9130AABFB76B}"/>
    <hyperlink ref="D48" r:id="rId8" display="http://www.ibm.com/support/fixcentral/aix/quickorder?function=fixId&amp;fixids=7200-01-06-1914" xr:uid="{E3633214-1EFA-5D49-A769-D42E311EA29B}"/>
    <hyperlink ref="D49" r:id="rId9" display="http://www.ibm.com/support/fixcentral/aix/quickorder?function=fixId&amp;fixids=7200-00-06-1806" xr:uid="{76495E65-4224-124C-81B3-2F55C0245E2F}"/>
    <hyperlink ref="D54" r:id="rId10" display="http://www.ibm.com/support/fixcentral/aix/quickorder?function=fixId&amp;fixids=7100-05-12-2320" xr:uid="{ED7FF818-80F7-E34D-B898-2F14144F7BBB}"/>
  </hyperlinks>
  <pageMargins left="0.7" right="0.7" top="0.75" bottom="0.75" header="0.3" footer="0.3"/>
  <pageSetup orientation="portrait" verticalDpi="0"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M348"/>
  <sheetViews>
    <sheetView zoomScale="90" zoomScaleNormal="90" workbookViewId="0">
      <selection activeCell="C19" sqref="C19"/>
    </sheetView>
  </sheetViews>
  <sheetFormatPr defaultColWidth="9.1796875" defaultRowHeight="14.5" x14ac:dyDescent="0.35"/>
  <cols>
    <col min="1" max="1" width="9.1796875" style="11"/>
    <col min="2" max="2" width="13.1796875" style="11" customWidth="1"/>
    <col min="3" max="3" width="84.453125" style="20" customWidth="1"/>
    <col min="4" max="4" width="28.1796875" style="11" customWidth="1"/>
    <col min="5" max="65" width="9.1796875" style="30"/>
    <col min="66" max="16384" width="9.1796875" style="11"/>
  </cols>
  <sheetData>
    <row r="1" spans="1:65" x14ac:dyDescent="0.35">
      <c r="A1" s="178" t="s">
        <v>2638</v>
      </c>
      <c r="B1" s="179"/>
      <c r="C1" s="190"/>
      <c r="D1" s="179"/>
    </row>
    <row r="2" spans="1:65" s="12" customFormat="1" ht="12.75" customHeight="1" x14ac:dyDescent="0.35">
      <c r="A2" s="191" t="s">
        <v>2639</v>
      </c>
      <c r="B2" s="191" t="s">
        <v>2640</v>
      </c>
      <c r="C2" s="192" t="s">
        <v>2641</v>
      </c>
      <c r="D2" s="191" t="s">
        <v>2642</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row>
    <row r="3" spans="1:65" ht="13.5" customHeight="1" x14ac:dyDescent="0.35">
      <c r="A3" s="193">
        <v>1</v>
      </c>
      <c r="B3" s="194">
        <v>41976</v>
      </c>
      <c r="C3" s="195" t="s">
        <v>2643</v>
      </c>
      <c r="D3" s="196" t="s">
        <v>2644</v>
      </c>
    </row>
    <row r="4" spans="1:65" ht="27" customHeight="1" x14ac:dyDescent="0.35">
      <c r="A4" s="193">
        <v>1.1000000000000001</v>
      </c>
      <c r="B4" s="194">
        <v>42041</v>
      </c>
      <c r="C4" s="195" t="s">
        <v>2645</v>
      </c>
      <c r="D4" s="196" t="s">
        <v>2644</v>
      </c>
    </row>
    <row r="5" spans="1:65" x14ac:dyDescent="0.35">
      <c r="A5" s="193">
        <v>1.2</v>
      </c>
      <c r="B5" s="194">
        <v>42454</v>
      </c>
      <c r="C5" s="195" t="s">
        <v>2646</v>
      </c>
      <c r="D5" s="196" t="s">
        <v>2644</v>
      </c>
    </row>
    <row r="6" spans="1:65" s="30" customFormat="1" x14ac:dyDescent="0.35">
      <c r="A6" s="193">
        <v>1.3</v>
      </c>
      <c r="B6" s="194" t="s">
        <v>2647</v>
      </c>
      <c r="C6" s="195" t="s">
        <v>2648</v>
      </c>
      <c r="D6" s="196" t="s">
        <v>2644</v>
      </c>
    </row>
    <row r="7" spans="1:65" s="30" customFormat="1" ht="25" x14ac:dyDescent="0.35">
      <c r="A7" s="193">
        <v>1.4</v>
      </c>
      <c r="B7" s="194">
        <v>43008</v>
      </c>
      <c r="C7" s="195" t="s">
        <v>2649</v>
      </c>
      <c r="D7" s="196" t="s">
        <v>2644</v>
      </c>
    </row>
    <row r="8" spans="1:65" s="30" customFormat="1" x14ac:dyDescent="0.35">
      <c r="A8" s="193">
        <v>1.4</v>
      </c>
      <c r="B8" s="194">
        <v>43131</v>
      </c>
      <c r="C8" s="195" t="s">
        <v>2650</v>
      </c>
      <c r="D8" s="196" t="s">
        <v>2644</v>
      </c>
    </row>
    <row r="9" spans="1:65" s="30" customFormat="1" x14ac:dyDescent="0.35">
      <c r="A9" s="193">
        <v>1.4</v>
      </c>
      <c r="B9" s="194">
        <v>43373</v>
      </c>
      <c r="C9" s="195" t="s">
        <v>2651</v>
      </c>
      <c r="D9" s="196" t="s">
        <v>2644</v>
      </c>
    </row>
    <row r="10" spans="1:65" s="30" customFormat="1" x14ac:dyDescent="0.35">
      <c r="A10" s="193">
        <v>1.4</v>
      </c>
      <c r="B10" s="194">
        <v>43555</v>
      </c>
      <c r="C10" s="195" t="s">
        <v>2652</v>
      </c>
      <c r="D10" s="196" t="s">
        <v>2644</v>
      </c>
    </row>
    <row r="11" spans="1:65" s="30" customFormat="1" x14ac:dyDescent="0.35">
      <c r="A11" s="193">
        <v>1.4</v>
      </c>
      <c r="B11" s="194">
        <v>43738</v>
      </c>
      <c r="C11" s="195" t="s">
        <v>2651</v>
      </c>
      <c r="D11" s="196" t="s">
        <v>2644</v>
      </c>
    </row>
    <row r="12" spans="1:65" s="30" customFormat="1" x14ac:dyDescent="0.35">
      <c r="A12" s="193">
        <v>1.5</v>
      </c>
      <c r="B12" s="194">
        <v>44104</v>
      </c>
      <c r="C12" s="195" t="s">
        <v>2653</v>
      </c>
      <c r="D12" s="196" t="s">
        <v>2644</v>
      </c>
    </row>
    <row r="13" spans="1:65" s="30" customFormat="1" ht="25" x14ac:dyDescent="0.35">
      <c r="A13" s="193">
        <v>1.6</v>
      </c>
      <c r="B13" s="194">
        <v>44469</v>
      </c>
      <c r="C13" s="195" t="s">
        <v>2654</v>
      </c>
      <c r="D13" s="196" t="s">
        <v>2644</v>
      </c>
    </row>
    <row r="14" spans="1:65" s="30" customFormat="1" x14ac:dyDescent="0.35">
      <c r="A14" s="193">
        <v>1.7</v>
      </c>
      <c r="B14" s="194">
        <v>44469</v>
      </c>
      <c r="C14" s="195" t="s">
        <v>2651</v>
      </c>
      <c r="D14" s="196" t="s">
        <v>2644</v>
      </c>
    </row>
    <row r="15" spans="1:65" s="30" customFormat="1" x14ac:dyDescent="0.35">
      <c r="A15" s="193">
        <v>1.8</v>
      </c>
      <c r="B15" s="194">
        <v>44834</v>
      </c>
      <c r="C15" s="195" t="s">
        <v>2655</v>
      </c>
      <c r="D15" s="196" t="s">
        <v>2644</v>
      </c>
    </row>
    <row r="16" spans="1:65" s="30" customFormat="1" x14ac:dyDescent="0.35">
      <c r="A16" s="193">
        <v>2</v>
      </c>
      <c r="B16" s="194">
        <v>45016</v>
      </c>
      <c r="C16" s="195" t="s">
        <v>2656</v>
      </c>
      <c r="D16" s="196" t="s">
        <v>2644</v>
      </c>
    </row>
    <row r="17" spans="1:4" s="30" customFormat="1" x14ac:dyDescent="0.35">
      <c r="A17" s="193">
        <v>2.1</v>
      </c>
      <c r="B17" s="194">
        <v>45174</v>
      </c>
      <c r="C17" s="195" t="s">
        <v>2651</v>
      </c>
      <c r="D17" s="196" t="s">
        <v>2644</v>
      </c>
    </row>
    <row r="18" spans="1:4" s="30" customFormat="1" x14ac:dyDescent="0.35">
      <c r="A18" s="193">
        <v>2.2000000000000002</v>
      </c>
      <c r="B18" s="194">
        <v>45199</v>
      </c>
      <c r="C18" s="195" t="s">
        <v>2657</v>
      </c>
      <c r="D18" s="196" t="s">
        <v>2644</v>
      </c>
    </row>
    <row r="19" spans="1:4" s="30" customFormat="1" ht="63.5" x14ac:dyDescent="0.35">
      <c r="A19" s="193">
        <v>3</v>
      </c>
      <c r="B19" s="194">
        <v>45747</v>
      </c>
      <c r="C19" s="195" t="s">
        <v>2658</v>
      </c>
      <c r="D19" s="196" t="s">
        <v>2644</v>
      </c>
    </row>
    <row r="20" spans="1:4" s="30" customFormat="1" x14ac:dyDescent="0.35">
      <c r="A20" s="193"/>
      <c r="B20" s="194"/>
      <c r="C20" s="195"/>
      <c r="D20" s="196"/>
    </row>
    <row r="21" spans="1:4" s="30" customFormat="1" x14ac:dyDescent="0.35">
      <c r="C21" s="80"/>
    </row>
    <row r="22" spans="1:4" s="30" customFormat="1" x14ac:dyDescent="0.35">
      <c r="C22" s="80"/>
    </row>
    <row r="23" spans="1:4" s="30" customFormat="1" x14ac:dyDescent="0.35">
      <c r="C23" s="80"/>
    </row>
    <row r="24" spans="1:4" s="30" customFormat="1" x14ac:dyDescent="0.35">
      <c r="C24" s="80"/>
    </row>
    <row r="25" spans="1:4" s="30" customFormat="1" x14ac:dyDescent="0.35">
      <c r="C25" s="80"/>
    </row>
    <row r="26" spans="1:4" s="30" customFormat="1" x14ac:dyDescent="0.35">
      <c r="C26" s="80"/>
    </row>
    <row r="27" spans="1:4" s="30" customFormat="1" x14ac:dyDescent="0.35">
      <c r="C27" s="80"/>
    </row>
    <row r="28" spans="1:4" s="30" customFormat="1" x14ac:dyDescent="0.35">
      <c r="C28" s="80"/>
    </row>
    <row r="29" spans="1:4" s="30" customFormat="1" x14ac:dyDescent="0.35">
      <c r="C29" s="80"/>
    </row>
    <row r="30" spans="1:4" s="30" customFormat="1" x14ac:dyDescent="0.35">
      <c r="C30" s="80"/>
    </row>
    <row r="31" spans="1:4" s="30" customFormat="1" x14ac:dyDescent="0.35">
      <c r="C31" s="80"/>
    </row>
    <row r="32" spans="1:4" s="30" customFormat="1" x14ac:dyDescent="0.35">
      <c r="C32" s="80"/>
    </row>
    <row r="33" spans="3:3" s="30" customFormat="1" x14ac:dyDescent="0.35">
      <c r="C33" s="80"/>
    </row>
    <row r="34" spans="3:3" s="30" customFormat="1" x14ac:dyDescent="0.35">
      <c r="C34" s="80"/>
    </row>
    <row r="35" spans="3:3" s="30" customFormat="1" x14ac:dyDescent="0.35">
      <c r="C35" s="80"/>
    </row>
    <row r="36" spans="3:3" s="30" customFormat="1" x14ac:dyDescent="0.35">
      <c r="C36" s="80"/>
    </row>
    <row r="37" spans="3:3" s="30" customFormat="1" x14ac:dyDescent="0.35">
      <c r="C37" s="80"/>
    </row>
    <row r="38" spans="3:3" s="30" customFormat="1" x14ac:dyDescent="0.35">
      <c r="C38" s="80"/>
    </row>
    <row r="39" spans="3:3" s="30" customFormat="1" x14ac:dyDescent="0.35">
      <c r="C39" s="80"/>
    </row>
    <row r="40" spans="3:3" s="30" customFormat="1" x14ac:dyDescent="0.35">
      <c r="C40" s="80"/>
    </row>
    <row r="41" spans="3:3" s="30" customFormat="1" x14ac:dyDescent="0.35">
      <c r="C41" s="80"/>
    </row>
    <row r="42" spans="3:3" s="30" customFormat="1" x14ac:dyDescent="0.35">
      <c r="C42" s="80"/>
    </row>
    <row r="43" spans="3:3" s="30" customFormat="1" x14ac:dyDescent="0.35">
      <c r="C43" s="80"/>
    </row>
    <row r="44" spans="3:3" s="30" customFormat="1" x14ac:dyDescent="0.35">
      <c r="C44" s="80"/>
    </row>
    <row r="45" spans="3:3" s="30" customFormat="1" x14ac:dyDescent="0.35">
      <c r="C45" s="80"/>
    </row>
    <row r="46" spans="3:3" s="30" customFormat="1" x14ac:dyDescent="0.35">
      <c r="C46" s="80"/>
    </row>
    <row r="47" spans="3:3" s="30" customFormat="1" x14ac:dyDescent="0.35">
      <c r="C47" s="80"/>
    </row>
    <row r="48" spans="3:3" s="30" customFormat="1" x14ac:dyDescent="0.35">
      <c r="C48" s="80"/>
    </row>
    <row r="49" spans="3:3" s="30" customFormat="1" x14ac:dyDescent="0.35">
      <c r="C49" s="80"/>
    </row>
    <row r="50" spans="3:3" s="30" customFormat="1" x14ac:dyDescent="0.35">
      <c r="C50" s="80"/>
    </row>
    <row r="51" spans="3:3" s="30" customFormat="1" x14ac:dyDescent="0.35">
      <c r="C51" s="80"/>
    </row>
    <row r="52" spans="3:3" s="30" customFormat="1" x14ac:dyDescent="0.35">
      <c r="C52" s="80"/>
    </row>
    <row r="53" spans="3:3" s="30" customFormat="1" x14ac:dyDescent="0.35">
      <c r="C53" s="80"/>
    </row>
    <row r="54" spans="3:3" s="30" customFormat="1" x14ac:dyDescent="0.35">
      <c r="C54" s="80"/>
    </row>
    <row r="55" spans="3:3" s="30" customFormat="1" x14ac:dyDescent="0.35">
      <c r="C55" s="80"/>
    </row>
    <row r="56" spans="3:3" s="30" customFormat="1" x14ac:dyDescent="0.35">
      <c r="C56" s="80"/>
    </row>
    <row r="57" spans="3:3" s="30" customFormat="1" x14ac:dyDescent="0.35">
      <c r="C57" s="80"/>
    </row>
    <row r="58" spans="3:3" s="30" customFormat="1" x14ac:dyDescent="0.35">
      <c r="C58" s="80"/>
    </row>
    <row r="59" spans="3:3" s="30" customFormat="1" x14ac:dyDescent="0.35">
      <c r="C59" s="80"/>
    </row>
    <row r="60" spans="3:3" s="30" customFormat="1" x14ac:dyDescent="0.35">
      <c r="C60" s="80"/>
    </row>
    <row r="61" spans="3:3" s="30" customFormat="1" x14ac:dyDescent="0.35">
      <c r="C61" s="80"/>
    </row>
    <row r="62" spans="3:3" s="30" customFormat="1" x14ac:dyDescent="0.35">
      <c r="C62" s="80"/>
    </row>
    <row r="63" spans="3:3" s="30" customFormat="1" x14ac:dyDescent="0.35">
      <c r="C63" s="80"/>
    </row>
    <row r="64" spans="3:3" s="30" customFormat="1" x14ac:dyDescent="0.35">
      <c r="C64" s="80"/>
    </row>
    <row r="65" spans="3:3" s="30" customFormat="1" x14ac:dyDescent="0.35">
      <c r="C65" s="80"/>
    </row>
    <row r="66" spans="3:3" s="30" customFormat="1" x14ac:dyDescent="0.35">
      <c r="C66" s="80"/>
    </row>
    <row r="67" spans="3:3" s="30" customFormat="1" x14ac:dyDescent="0.35">
      <c r="C67" s="80"/>
    </row>
    <row r="68" spans="3:3" s="30" customFormat="1" x14ac:dyDescent="0.35">
      <c r="C68" s="80"/>
    </row>
    <row r="69" spans="3:3" s="30" customFormat="1" x14ac:dyDescent="0.35">
      <c r="C69" s="80"/>
    </row>
    <row r="70" spans="3:3" s="30" customFormat="1" x14ac:dyDescent="0.35">
      <c r="C70" s="80"/>
    </row>
    <row r="71" spans="3:3" s="30" customFormat="1" x14ac:dyDescent="0.35">
      <c r="C71" s="80"/>
    </row>
    <row r="72" spans="3:3" s="30" customFormat="1" x14ac:dyDescent="0.35">
      <c r="C72" s="80"/>
    </row>
    <row r="73" spans="3:3" s="30" customFormat="1" x14ac:dyDescent="0.35">
      <c r="C73" s="80"/>
    </row>
    <row r="74" spans="3:3" s="30" customFormat="1" x14ac:dyDescent="0.35">
      <c r="C74" s="80"/>
    </row>
    <row r="75" spans="3:3" s="30" customFormat="1" x14ac:dyDescent="0.35">
      <c r="C75" s="80"/>
    </row>
    <row r="76" spans="3:3" s="30" customFormat="1" x14ac:dyDescent="0.35">
      <c r="C76" s="80"/>
    </row>
    <row r="77" spans="3:3" s="30" customFormat="1" x14ac:dyDescent="0.35">
      <c r="C77" s="80"/>
    </row>
    <row r="78" spans="3:3" s="30" customFormat="1" x14ac:dyDescent="0.35">
      <c r="C78" s="80"/>
    </row>
    <row r="79" spans="3:3" s="30" customFormat="1" x14ac:dyDescent="0.35">
      <c r="C79" s="80"/>
    </row>
    <row r="80" spans="3:3" s="30" customFormat="1" x14ac:dyDescent="0.35">
      <c r="C80" s="80"/>
    </row>
    <row r="81" spans="3:3" s="30" customFormat="1" x14ac:dyDescent="0.35">
      <c r="C81" s="80"/>
    </row>
    <row r="82" spans="3:3" s="30" customFormat="1" x14ac:dyDescent="0.35">
      <c r="C82" s="80"/>
    </row>
    <row r="83" spans="3:3" s="30" customFormat="1" x14ac:dyDescent="0.35">
      <c r="C83" s="80"/>
    </row>
    <row r="84" spans="3:3" s="30" customFormat="1" x14ac:dyDescent="0.35">
      <c r="C84" s="80"/>
    </row>
    <row r="85" spans="3:3" s="30" customFormat="1" x14ac:dyDescent="0.35">
      <c r="C85" s="80"/>
    </row>
    <row r="86" spans="3:3" s="30" customFormat="1" x14ac:dyDescent="0.35">
      <c r="C86" s="80"/>
    </row>
    <row r="87" spans="3:3" s="30" customFormat="1" x14ac:dyDescent="0.35">
      <c r="C87" s="80"/>
    </row>
    <row r="88" spans="3:3" s="30" customFormat="1" x14ac:dyDescent="0.35">
      <c r="C88" s="80"/>
    </row>
    <row r="89" spans="3:3" s="30" customFormat="1" x14ac:dyDescent="0.35">
      <c r="C89" s="80"/>
    </row>
    <row r="90" spans="3:3" s="30" customFormat="1" x14ac:dyDescent="0.35">
      <c r="C90" s="80"/>
    </row>
    <row r="91" spans="3:3" s="30" customFormat="1" x14ac:dyDescent="0.35">
      <c r="C91" s="80"/>
    </row>
    <row r="92" spans="3:3" s="30" customFormat="1" x14ac:dyDescent="0.35">
      <c r="C92" s="80"/>
    </row>
    <row r="93" spans="3:3" s="30" customFormat="1" x14ac:dyDescent="0.35">
      <c r="C93" s="80"/>
    </row>
    <row r="94" spans="3:3" s="30" customFormat="1" x14ac:dyDescent="0.35">
      <c r="C94" s="80"/>
    </row>
    <row r="95" spans="3:3" s="30" customFormat="1" x14ac:dyDescent="0.35">
      <c r="C95" s="80"/>
    </row>
    <row r="96" spans="3:3" s="30" customFormat="1" x14ac:dyDescent="0.35">
      <c r="C96" s="80"/>
    </row>
    <row r="97" spans="3:3" s="30" customFormat="1" x14ac:dyDescent="0.35">
      <c r="C97" s="80"/>
    </row>
    <row r="98" spans="3:3" s="30" customFormat="1" x14ac:dyDescent="0.35">
      <c r="C98" s="80"/>
    </row>
    <row r="99" spans="3:3" s="30" customFormat="1" x14ac:dyDescent="0.35">
      <c r="C99" s="80"/>
    </row>
    <row r="100" spans="3:3" s="30" customFormat="1" x14ac:dyDescent="0.35">
      <c r="C100" s="80"/>
    </row>
    <row r="101" spans="3:3" s="30" customFormat="1" x14ac:dyDescent="0.35">
      <c r="C101" s="80"/>
    </row>
    <row r="102" spans="3:3" s="30" customFormat="1" x14ac:dyDescent="0.35">
      <c r="C102" s="80"/>
    </row>
    <row r="103" spans="3:3" s="30" customFormat="1" x14ac:dyDescent="0.35">
      <c r="C103" s="80"/>
    </row>
    <row r="104" spans="3:3" s="30" customFormat="1" x14ac:dyDescent="0.35">
      <c r="C104" s="80"/>
    </row>
    <row r="105" spans="3:3" s="30" customFormat="1" x14ac:dyDescent="0.35">
      <c r="C105" s="80"/>
    </row>
    <row r="106" spans="3:3" s="30" customFormat="1" x14ac:dyDescent="0.35">
      <c r="C106" s="80"/>
    </row>
    <row r="107" spans="3:3" s="30" customFormat="1" x14ac:dyDescent="0.35">
      <c r="C107" s="80"/>
    </row>
    <row r="108" spans="3:3" s="30" customFormat="1" x14ac:dyDescent="0.35">
      <c r="C108" s="80"/>
    </row>
    <row r="109" spans="3:3" s="30" customFormat="1" x14ac:dyDescent="0.35">
      <c r="C109" s="80"/>
    </row>
    <row r="110" spans="3:3" s="30" customFormat="1" x14ac:dyDescent="0.35">
      <c r="C110" s="80"/>
    </row>
    <row r="111" spans="3:3" s="30" customFormat="1" x14ac:dyDescent="0.35">
      <c r="C111" s="80"/>
    </row>
    <row r="112" spans="3:3" s="30" customFormat="1" x14ac:dyDescent="0.35">
      <c r="C112" s="80"/>
    </row>
    <row r="113" spans="3:3" s="30" customFormat="1" x14ac:dyDescent="0.35">
      <c r="C113" s="80"/>
    </row>
    <row r="114" spans="3:3" s="30" customFormat="1" x14ac:dyDescent="0.35">
      <c r="C114" s="80"/>
    </row>
    <row r="115" spans="3:3" s="30" customFormat="1" x14ac:dyDescent="0.35">
      <c r="C115" s="80"/>
    </row>
    <row r="116" spans="3:3" s="30" customFormat="1" x14ac:dyDescent="0.35">
      <c r="C116" s="80"/>
    </row>
    <row r="117" spans="3:3" s="30" customFormat="1" x14ac:dyDescent="0.35">
      <c r="C117" s="80"/>
    </row>
    <row r="118" spans="3:3" s="30" customFormat="1" x14ac:dyDescent="0.35">
      <c r="C118" s="80"/>
    </row>
    <row r="119" spans="3:3" s="30" customFormat="1" x14ac:dyDescent="0.35">
      <c r="C119" s="80"/>
    </row>
    <row r="120" spans="3:3" s="30" customFormat="1" x14ac:dyDescent="0.35">
      <c r="C120" s="80"/>
    </row>
    <row r="121" spans="3:3" s="30" customFormat="1" x14ac:dyDescent="0.35">
      <c r="C121" s="80"/>
    </row>
    <row r="122" spans="3:3" s="30" customFormat="1" x14ac:dyDescent="0.35">
      <c r="C122" s="80"/>
    </row>
    <row r="123" spans="3:3" s="30" customFormat="1" x14ac:dyDescent="0.35">
      <c r="C123" s="80"/>
    </row>
    <row r="124" spans="3:3" s="30" customFormat="1" x14ac:dyDescent="0.35">
      <c r="C124" s="80"/>
    </row>
    <row r="125" spans="3:3" s="30" customFormat="1" x14ac:dyDescent="0.35">
      <c r="C125" s="80"/>
    </row>
    <row r="126" spans="3:3" s="30" customFormat="1" x14ac:dyDescent="0.35">
      <c r="C126" s="80"/>
    </row>
    <row r="127" spans="3:3" s="30" customFormat="1" x14ac:dyDescent="0.35">
      <c r="C127" s="80"/>
    </row>
    <row r="128" spans="3:3" s="30" customFormat="1" x14ac:dyDescent="0.35">
      <c r="C128" s="80"/>
    </row>
    <row r="129" spans="3:3" s="30" customFormat="1" x14ac:dyDescent="0.35">
      <c r="C129" s="80"/>
    </row>
    <row r="130" spans="3:3" s="30" customFormat="1" x14ac:dyDescent="0.35">
      <c r="C130" s="80"/>
    </row>
    <row r="131" spans="3:3" s="30" customFormat="1" x14ac:dyDescent="0.35">
      <c r="C131" s="80"/>
    </row>
    <row r="132" spans="3:3" s="30" customFormat="1" x14ac:dyDescent="0.35">
      <c r="C132" s="80"/>
    </row>
    <row r="133" spans="3:3" s="30" customFormat="1" x14ac:dyDescent="0.35">
      <c r="C133" s="80"/>
    </row>
    <row r="134" spans="3:3" s="30" customFormat="1" x14ac:dyDescent="0.35">
      <c r="C134" s="80"/>
    </row>
    <row r="135" spans="3:3" s="30" customFormat="1" x14ac:dyDescent="0.35">
      <c r="C135" s="80"/>
    </row>
    <row r="136" spans="3:3" s="30" customFormat="1" x14ac:dyDescent="0.35">
      <c r="C136" s="80"/>
    </row>
    <row r="137" spans="3:3" s="30" customFormat="1" x14ac:dyDescent="0.35">
      <c r="C137" s="80"/>
    </row>
    <row r="138" spans="3:3" s="30" customFormat="1" x14ac:dyDescent="0.35">
      <c r="C138" s="80"/>
    </row>
    <row r="139" spans="3:3" s="30" customFormat="1" x14ac:dyDescent="0.35">
      <c r="C139" s="80"/>
    </row>
    <row r="140" spans="3:3" s="30" customFormat="1" x14ac:dyDescent="0.35">
      <c r="C140" s="80"/>
    </row>
    <row r="141" spans="3:3" s="30" customFormat="1" x14ac:dyDescent="0.35">
      <c r="C141" s="80"/>
    </row>
    <row r="142" spans="3:3" s="30" customFormat="1" x14ac:dyDescent="0.35">
      <c r="C142" s="80"/>
    </row>
    <row r="143" spans="3:3" s="30" customFormat="1" x14ac:dyDescent="0.35">
      <c r="C143" s="80"/>
    </row>
    <row r="144" spans="3:3" s="30" customFormat="1" x14ac:dyDescent="0.35">
      <c r="C144" s="80"/>
    </row>
    <row r="145" spans="3:3" s="30" customFormat="1" x14ac:dyDescent="0.35">
      <c r="C145" s="80"/>
    </row>
    <row r="146" spans="3:3" s="30" customFormat="1" x14ac:dyDescent="0.35">
      <c r="C146" s="80"/>
    </row>
    <row r="147" spans="3:3" s="30" customFormat="1" x14ac:dyDescent="0.35">
      <c r="C147" s="80"/>
    </row>
    <row r="148" spans="3:3" s="30" customFormat="1" x14ac:dyDescent="0.35">
      <c r="C148" s="80"/>
    </row>
    <row r="149" spans="3:3" s="30" customFormat="1" x14ac:dyDescent="0.35">
      <c r="C149" s="80"/>
    </row>
    <row r="150" spans="3:3" s="30" customFormat="1" x14ac:dyDescent="0.35">
      <c r="C150" s="80"/>
    </row>
    <row r="151" spans="3:3" s="30" customFormat="1" x14ac:dyDescent="0.35">
      <c r="C151" s="80"/>
    </row>
    <row r="152" spans="3:3" s="30" customFormat="1" x14ac:dyDescent="0.35">
      <c r="C152" s="80"/>
    </row>
    <row r="153" spans="3:3" s="30" customFormat="1" x14ac:dyDescent="0.35">
      <c r="C153" s="80"/>
    </row>
    <row r="154" spans="3:3" s="30" customFormat="1" x14ac:dyDescent="0.35">
      <c r="C154" s="80"/>
    </row>
    <row r="155" spans="3:3" s="30" customFormat="1" x14ac:dyDescent="0.35">
      <c r="C155" s="80"/>
    </row>
    <row r="156" spans="3:3" s="30" customFormat="1" x14ac:dyDescent="0.35">
      <c r="C156" s="80"/>
    </row>
    <row r="157" spans="3:3" s="30" customFormat="1" x14ac:dyDescent="0.35">
      <c r="C157" s="80"/>
    </row>
    <row r="158" spans="3:3" s="30" customFormat="1" x14ac:dyDescent="0.35">
      <c r="C158" s="80"/>
    </row>
    <row r="159" spans="3:3" s="30" customFormat="1" x14ac:dyDescent="0.35">
      <c r="C159" s="80"/>
    </row>
    <row r="160" spans="3:3" s="30" customFormat="1" x14ac:dyDescent="0.35">
      <c r="C160" s="80"/>
    </row>
    <row r="161" spans="3:3" s="30" customFormat="1" x14ac:dyDescent="0.35">
      <c r="C161" s="80"/>
    </row>
    <row r="162" spans="3:3" s="30" customFormat="1" x14ac:dyDescent="0.35">
      <c r="C162" s="80"/>
    </row>
    <row r="163" spans="3:3" s="30" customFormat="1" x14ac:dyDescent="0.35">
      <c r="C163" s="80"/>
    </row>
    <row r="164" spans="3:3" s="30" customFormat="1" x14ac:dyDescent="0.35">
      <c r="C164" s="80"/>
    </row>
    <row r="165" spans="3:3" s="30" customFormat="1" x14ac:dyDescent="0.35">
      <c r="C165" s="80"/>
    </row>
    <row r="166" spans="3:3" s="30" customFormat="1" x14ac:dyDescent="0.35">
      <c r="C166" s="80"/>
    </row>
    <row r="167" spans="3:3" s="30" customFormat="1" x14ac:dyDescent="0.35">
      <c r="C167" s="80"/>
    </row>
    <row r="168" spans="3:3" s="30" customFormat="1" x14ac:dyDescent="0.35">
      <c r="C168" s="80"/>
    </row>
    <row r="169" spans="3:3" s="30" customFormat="1" x14ac:dyDescent="0.35">
      <c r="C169" s="80"/>
    </row>
    <row r="170" spans="3:3" s="30" customFormat="1" x14ac:dyDescent="0.35">
      <c r="C170" s="80"/>
    </row>
    <row r="171" spans="3:3" s="30" customFormat="1" x14ac:dyDescent="0.35">
      <c r="C171" s="80"/>
    </row>
    <row r="172" spans="3:3" s="30" customFormat="1" x14ac:dyDescent="0.35">
      <c r="C172" s="80"/>
    </row>
    <row r="173" spans="3:3" s="30" customFormat="1" x14ac:dyDescent="0.35">
      <c r="C173" s="80"/>
    </row>
    <row r="174" spans="3:3" s="30" customFormat="1" x14ac:dyDescent="0.35">
      <c r="C174" s="80"/>
    </row>
    <row r="175" spans="3:3" s="30" customFormat="1" x14ac:dyDescent="0.35">
      <c r="C175" s="80"/>
    </row>
    <row r="176" spans="3:3" s="30" customFormat="1" x14ac:dyDescent="0.35">
      <c r="C176" s="80"/>
    </row>
    <row r="177" spans="3:3" s="30" customFormat="1" x14ac:dyDescent="0.35">
      <c r="C177" s="80"/>
    </row>
    <row r="178" spans="3:3" s="30" customFormat="1" x14ac:dyDescent="0.35">
      <c r="C178" s="80"/>
    </row>
    <row r="179" spans="3:3" s="30" customFormat="1" x14ac:dyDescent="0.35">
      <c r="C179" s="80"/>
    </row>
    <row r="180" spans="3:3" s="30" customFormat="1" x14ac:dyDescent="0.35">
      <c r="C180" s="80"/>
    </row>
    <row r="181" spans="3:3" s="30" customFormat="1" x14ac:dyDescent="0.35">
      <c r="C181" s="80"/>
    </row>
    <row r="182" spans="3:3" s="30" customFormat="1" x14ac:dyDescent="0.35">
      <c r="C182" s="80"/>
    </row>
    <row r="183" spans="3:3" s="30" customFormat="1" x14ac:dyDescent="0.35">
      <c r="C183" s="80"/>
    </row>
    <row r="184" spans="3:3" s="30" customFormat="1" x14ac:dyDescent="0.35">
      <c r="C184" s="80"/>
    </row>
    <row r="185" spans="3:3" s="30" customFormat="1" x14ac:dyDescent="0.35">
      <c r="C185" s="80"/>
    </row>
    <row r="186" spans="3:3" s="30" customFormat="1" x14ac:dyDescent="0.35">
      <c r="C186" s="80"/>
    </row>
    <row r="187" spans="3:3" s="30" customFormat="1" x14ac:dyDescent="0.35">
      <c r="C187" s="80"/>
    </row>
    <row r="188" spans="3:3" s="30" customFormat="1" x14ac:dyDescent="0.35">
      <c r="C188" s="80"/>
    </row>
    <row r="189" spans="3:3" s="30" customFormat="1" x14ac:dyDescent="0.35">
      <c r="C189" s="80"/>
    </row>
    <row r="190" spans="3:3" s="30" customFormat="1" x14ac:dyDescent="0.35">
      <c r="C190" s="80"/>
    </row>
    <row r="191" spans="3:3" s="30" customFormat="1" x14ac:dyDescent="0.35">
      <c r="C191" s="80"/>
    </row>
    <row r="192" spans="3:3" s="30" customFormat="1" x14ac:dyDescent="0.35">
      <c r="C192" s="80"/>
    </row>
    <row r="193" spans="3:3" s="30" customFormat="1" x14ac:dyDescent="0.35">
      <c r="C193" s="80"/>
    </row>
    <row r="194" spans="3:3" s="30" customFormat="1" x14ac:dyDescent="0.35">
      <c r="C194" s="80"/>
    </row>
    <row r="195" spans="3:3" s="30" customFormat="1" x14ac:dyDescent="0.35">
      <c r="C195" s="80"/>
    </row>
    <row r="196" spans="3:3" s="30" customFormat="1" x14ac:dyDescent="0.35">
      <c r="C196" s="80"/>
    </row>
    <row r="197" spans="3:3" s="30" customFormat="1" x14ac:dyDescent="0.35">
      <c r="C197" s="80"/>
    </row>
    <row r="198" spans="3:3" s="30" customFormat="1" x14ac:dyDescent="0.35">
      <c r="C198" s="80"/>
    </row>
    <row r="199" spans="3:3" s="30" customFormat="1" x14ac:dyDescent="0.35">
      <c r="C199" s="80"/>
    </row>
    <row r="200" spans="3:3" s="30" customFormat="1" x14ac:dyDescent="0.35">
      <c r="C200" s="80"/>
    </row>
    <row r="201" spans="3:3" s="30" customFormat="1" x14ac:dyDescent="0.35">
      <c r="C201" s="80"/>
    </row>
    <row r="202" spans="3:3" s="30" customFormat="1" x14ac:dyDescent="0.35">
      <c r="C202" s="80"/>
    </row>
    <row r="203" spans="3:3" s="30" customFormat="1" x14ac:dyDescent="0.35">
      <c r="C203" s="80"/>
    </row>
    <row r="204" spans="3:3" s="30" customFormat="1" x14ac:dyDescent="0.35">
      <c r="C204" s="80"/>
    </row>
    <row r="205" spans="3:3" s="30" customFormat="1" x14ac:dyDescent="0.35">
      <c r="C205" s="80"/>
    </row>
    <row r="206" spans="3:3" s="30" customFormat="1" x14ac:dyDescent="0.35">
      <c r="C206" s="80"/>
    </row>
    <row r="207" spans="3:3" s="30" customFormat="1" x14ac:dyDescent="0.35">
      <c r="C207" s="80"/>
    </row>
    <row r="208" spans="3:3" s="30" customFormat="1" x14ac:dyDescent="0.35">
      <c r="C208" s="80"/>
    </row>
    <row r="209" spans="3:3" s="30" customFormat="1" x14ac:dyDescent="0.35">
      <c r="C209" s="80"/>
    </row>
    <row r="210" spans="3:3" s="30" customFormat="1" x14ac:dyDescent="0.35">
      <c r="C210" s="80"/>
    </row>
    <row r="211" spans="3:3" s="30" customFormat="1" x14ac:dyDescent="0.35">
      <c r="C211" s="80"/>
    </row>
    <row r="212" spans="3:3" s="30" customFormat="1" x14ac:dyDescent="0.35">
      <c r="C212" s="80"/>
    </row>
    <row r="213" spans="3:3" s="30" customFormat="1" x14ac:dyDescent="0.35">
      <c r="C213" s="80"/>
    </row>
    <row r="214" spans="3:3" s="30" customFormat="1" x14ac:dyDescent="0.35">
      <c r="C214" s="80"/>
    </row>
    <row r="215" spans="3:3" s="30" customFormat="1" x14ac:dyDescent="0.35">
      <c r="C215" s="80"/>
    </row>
    <row r="216" spans="3:3" s="30" customFormat="1" x14ac:dyDescent="0.35">
      <c r="C216" s="80"/>
    </row>
    <row r="217" spans="3:3" s="30" customFormat="1" x14ac:dyDescent="0.35">
      <c r="C217" s="80"/>
    </row>
    <row r="218" spans="3:3" s="30" customFormat="1" x14ac:dyDescent="0.35">
      <c r="C218" s="80"/>
    </row>
    <row r="219" spans="3:3" s="30" customFormat="1" x14ac:dyDescent="0.35">
      <c r="C219" s="80"/>
    </row>
    <row r="220" spans="3:3" s="30" customFormat="1" x14ac:dyDescent="0.35">
      <c r="C220" s="80"/>
    </row>
    <row r="221" spans="3:3" s="30" customFormat="1" x14ac:dyDescent="0.35">
      <c r="C221" s="80"/>
    </row>
    <row r="222" spans="3:3" s="30" customFormat="1" x14ac:dyDescent="0.35">
      <c r="C222" s="80"/>
    </row>
    <row r="223" spans="3:3" s="30" customFormat="1" x14ac:dyDescent="0.35">
      <c r="C223" s="80"/>
    </row>
    <row r="224" spans="3:3" s="30" customFormat="1" x14ac:dyDescent="0.35">
      <c r="C224" s="80"/>
    </row>
    <row r="225" spans="3:3" s="30" customFormat="1" x14ac:dyDescent="0.35">
      <c r="C225" s="80"/>
    </row>
    <row r="226" spans="3:3" s="30" customFormat="1" x14ac:dyDescent="0.35">
      <c r="C226" s="80"/>
    </row>
    <row r="227" spans="3:3" s="30" customFormat="1" x14ac:dyDescent="0.35">
      <c r="C227" s="80"/>
    </row>
    <row r="228" spans="3:3" s="30" customFormat="1" x14ac:dyDescent="0.35">
      <c r="C228" s="80"/>
    </row>
    <row r="229" spans="3:3" s="30" customFormat="1" x14ac:dyDescent="0.35">
      <c r="C229" s="80"/>
    </row>
    <row r="230" spans="3:3" s="30" customFormat="1" x14ac:dyDescent="0.35">
      <c r="C230" s="80"/>
    </row>
    <row r="231" spans="3:3" s="30" customFormat="1" x14ac:dyDescent="0.35">
      <c r="C231" s="80"/>
    </row>
    <row r="232" spans="3:3" s="30" customFormat="1" x14ac:dyDescent="0.35">
      <c r="C232" s="80"/>
    </row>
    <row r="233" spans="3:3" s="30" customFormat="1" x14ac:dyDescent="0.35">
      <c r="C233" s="80"/>
    </row>
    <row r="234" spans="3:3" s="30" customFormat="1" x14ac:dyDescent="0.35">
      <c r="C234" s="80"/>
    </row>
    <row r="235" spans="3:3" s="30" customFormat="1" x14ac:dyDescent="0.35">
      <c r="C235" s="80"/>
    </row>
    <row r="236" spans="3:3" s="30" customFormat="1" x14ac:dyDescent="0.35">
      <c r="C236" s="80"/>
    </row>
    <row r="237" spans="3:3" s="30" customFormat="1" x14ac:dyDescent="0.35">
      <c r="C237" s="80"/>
    </row>
    <row r="238" spans="3:3" s="30" customFormat="1" x14ac:dyDescent="0.35">
      <c r="C238" s="80"/>
    </row>
    <row r="239" spans="3:3" s="30" customFormat="1" x14ac:dyDescent="0.35">
      <c r="C239" s="80"/>
    </row>
    <row r="240" spans="3:3" s="30" customFormat="1" x14ac:dyDescent="0.35">
      <c r="C240" s="80"/>
    </row>
    <row r="241" spans="3:3" s="30" customFormat="1" x14ac:dyDescent="0.35">
      <c r="C241" s="80"/>
    </row>
    <row r="242" spans="3:3" s="30" customFormat="1" x14ac:dyDescent="0.35">
      <c r="C242" s="80"/>
    </row>
    <row r="243" spans="3:3" s="30" customFormat="1" x14ac:dyDescent="0.35">
      <c r="C243" s="80"/>
    </row>
    <row r="244" spans="3:3" s="30" customFormat="1" x14ac:dyDescent="0.35">
      <c r="C244" s="80"/>
    </row>
    <row r="245" spans="3:3" s="30" customFormat="1" x14ac:dyDescent="0.35">
      <c r="C245" s="80"/>
    </row>
    <row r="246" spans="3:3" s="30" customFormat="1" x14ac:dyDescent="0.35">
      <c r="C246" s="80"/>
    </row>
    <row r="247" spans="3:3" s="30" customFormat="1" x14ac:dyDescent="0.35">
      <c r="C247" s="80"/>
    </row>
    <row r="248" spans="3:3" s="30" customFormat="1" x14ac:dyDescent="0.35">
      <c r="C248" s="80"/>
    </row>
    <row r="249" spans="3:3" s="30" customFormat="1" x14ac:dyDescent="0.35">
      <c r="C249" s="80"/>
    </row>
    <row r="250" spans="3:3" s="30" customFormat="1" x14ac:dyDescent="0.35">
      <c r="C250" s="80"/>
    </row>
    <row r="251" spans="3:3" s="30" customFormat="1" x14ac:dyDescent="0.35">
      <c r="C251" s="80"/>
    </row>
    <row r="252" spans="3:3" s="30" customFormat="1" x14ac:dyDescent="0.35">
      <c r="C252" s="80"/>
    </row>
    <row r="253" spans="3:3" s="30" customFormat="1" x14ac:dyDescent="0.35">
      <c r="C253" s="80"/>
    </row>
    <row r="254" spans="3:3" s="30" customFormat="1" x14ac:dyDescent="0.35">
      <c r="C254" s="80"/>
    </row>
    <row r="255" spans="3:3" s="30" customFormat="1" x14ac:dyDescent="0.35">
      <c r="C255" s="80"/>
    </row>
    <row r="256" spans="3:3" s="30" customFormat="1" x14ac:dyDescent="0.35">
      <c r="C256" s="80"/>
    </row>
    <row r="257" spans="3:3" s="30" customFormat="1" x14ac:dyDescent="0.35">
      <c r="C257" s="80"/>
    </row>
    <row r="258" spans="3:3" s="30" customFormat="1" x14ac:dyDescent="0.35">
      <c r="C258" s="80"/>
    </row>
    <row r="259" spans="3:3" s="30" customFormat="1" x14ac:dyDescent="0.35">
      <c r="C259" s="80"/>
    </row>
    <row r="260" spans="3:3" s="30" customFormat="1" x14ac:dyDescent="0.35">
      <c r="C260" s="80"/>
    </row>
    <row r="261" spans="3:3" s="30" customFormat="1" x14ac:dyDescent="0.35">
      <c r="C261" s="80"/>
    </row>
    <row r="262" spans="3:3" s="30" customFormat="1" x14ac:dyDescent="0.35">
      <c r="C262" s="80"/>
    </row>
    <row r="263" spans="3:3" s="30" customFormat="1" x14ac:dyDescent="0.35">
      <c r="C263" s="80"/>
    </row>
    <row r="264" spans="3:3" s="30" customFormat="1" x14ac:dyDescent="0.35">
      <c r="C264" s="80"/>
    </row>
    <row r="265" spans="3:3" s="30" customFormat="1" x14ac:dyDescent="0.35">
      <c r="C265" s="80"/>
    </row>
    <row r="266" spans="3:3" s="30" customFormat="1" x14ac:dyDescent="0.35">
      <c r="C266" s="80"/>
    </row>
    <row r="267" spans="3:3" s="30" customFormat="1" x14ac:dyDescent="0.35">
      <c r="C267" s="80"/>
    </row>
    <row r="268" spans="3:3" s="30" customFormat="1" x14ac:dyDescent="0.35">
      <c r="C268" s="80"/>
    </row>
    <row r="269" spans="3:3" s="30" customFormat="1" x14ac:dyDescent="0.35">
      <c r="C269" s="80"/>
    </row>
    <row r="270" spans="3:3" s="30" customFormat="1" x14ac:dyDescent="0.35">
      <c r="C270" s="80"/>
    </row>
    <row r="271" spans="3:3" s="30" customFormat="1" x14ac:dyDescent="0.35">
      <c r="C271" s="80"/>
    </row>
    <row r="272" spans="3:3" s="30" customFormat="1" x14ac:dyDescent="0.35">
      <c r="C272" s="80"/>
    </row>
    <row r="273" spans="3:3" s="30" customFormat="1" x14ac:dyDescent="0.35">
      <c r="C273" s="80"/>
    </row>
    <row r="274" spans="3:3" s="30" customFormat="1" x14ac:dyDescent="0.35">
      <c r="C274" s="80"/>
    </row>
    <row r="275" spans="3:3" s="30" customFormat="1" x14ac:dyDescent="0.35">
      <c r="C275" s="80"/>
    </row>
    <row r="276" spans="3:3" s="30" customFormat="1" x14ac:dyDescent="0.35">
      <c r="C276" s="80"/>
    </row>
    <row r="277" spans="3:3" s="30" customFormat="1" x14ac:dyDescent="0.35">
      <c r="C277" s="80"/>
    </row>
    <row r="278" spans="3:3" s="30" customFormat="1" x14ac:dyDescent="0.35">
      <c r="C278" s="80"/>
    </row>
    <row r="279" spans="3:3" s="30" customFormat="1" x14ac:dyDescent="0.35">
      <c r="C279" s="80"/>
    </row>
    <row r="280" spans="3:3" s="30" customFormat="1" x14ac:dyDescent="0.35">
      <c r="C280" s="80"/>
    </row>
    <row r="281" spans="3:3" s="30" customFormat="1" x14ac:dyDescent="0.35">
      <c r="C281" s="80"/>
    </row>
    <row r="282" spans="3:3" s="30" customFormat="1" x14ac:dyDescent="0.35">
      <c r="C282" s="80"/>
    </row>
    <row r="283" spans="3:3" s="30" customFormat="1" x14ac:dyDescent="0.35">
      <c r="C283" s="80"/>
    </row>
    <row r="284" spans="3:3" s="30" customFormat="1" x14ac:dyDescent="0.35">
      <c r="C284" s="80"/>
    </row>
    <row r="285" spans="3:3" s="30" customFormat="1" x14ac:dyDescent="0.35">
      <c r="C285" s="80"/>
    </row>
    <row r="286" spans="3:3" s="30" customFormat="1" x14ac:dyDescent="0.35">
      <c r="C286" s="80"/>
    </row>
    <row r="287" spans="3:3" s="30" customFormat="1" x14ac:dyDescent="0.35">
      <c r="C287" s="80"/>
    </row>
    <row r="288" spans="3:3" s="30" customFormat="1" x14ac:dyDescent="0.35">
      <c r="C288" s="80"/>
    </row>
    <row r="289" spans="3:3" s="30" customFormat="1" x14ac:dyDescent="0.35">
      <c r="C289" s="80"/>
    </row>
    <row r="290" spans="3:3" s="30" customFormat="1" x14ac:dyDescent="0.35">
      <c r="C290" s="80"/>
    </row>
    <row r="291" spans="3:3" s="30" customFormat="1" x14ac:dyDescent="0.35">
      <c r="C291" s="80"/>
    </row>
    <row r="292" spans="3:3" s="30" customFormat="1" x14ac:dyDescent="0.35">
      <c r="C292" s="80"/>
    </row>
    <row r="293" spans="3:3" s="30" customFormat="1" x14ac:dyDescent="0.35">
      <c r="C293" s="80"/>
    </row>
    <row r="294" spans="3:3" s="30" customFormat="1" x14ac:dyDescent="0.35">
      <c r="C294" s="80"/>
    </row>
    <row r="295" spans="3:3" s="30" customFormat="1" x14ac:dyDescent="0.35">
      <c r="C295" s="80"/>
    </row>
    <row r="296" spans="3:3" s="30" customFormat="1" x14ac:dyDescent="0.35">
      <c r="C296" s="80"/>
    </row>
    <row r="297" spans="3:3" s="30" customFormat="1" x14ac:dyDescent="0.35">
      <c r="C297" s="80"/>
    </row>
    <row r="298" spans="3:3" s="30" customFormat="1" x14ac:dyDescent="0.35">
      <c r="C298" s="80"/>
    </row>
    <row r="299" spans="3:3" s="30" customFormat="1" x14ac:dyDescent="0.35">
      <c r="C299" s="80"/>
    </row>
    <row r="300" spans="3:3" s="30" customFormat="1" x14ac:dyDescent="0.35">
      <c r="C300" s="80"/>
    </row>
    <row r="301" spans="3:3" s="30" customFormat="1" x14ac:dyDescent="0.35">
      <c r="C301" s="80"/>
    </row>
    <row r="302" spans="3:3" s="30" customFormat="1" x14ac:dyDescent="0.35">
      <c r="C302" s="80"/>
    </row>
    <row r="303" spans="3:3" s="30" customFormat="1" x14ac:dyDescent="0.35">
      <c r="C303" s="80"/>
    </row>
    <row r="304" spans="3:3" s="30" customFormat="1" x14ac:dyDescent="0.35">
      <c r="C304" s="80"/>
    </row>
    <row r="305" spans="3:3" s="30" customFormat="1" x14ac:dyDescent="0.35">
      <c r="C305" s="80"/>
    </row>
    <row r="306" spans="3:3" s="30" customFormat="1" x14ac:dyDescent="0.35">
      <c r="C306" s="80"/>
    </row>
    <row r="307" spans="3:3" s="30" customFormat="1" x14ac:dyDescent="0.35">
      <c r="C307" s="80"/>
    </row>
    <row r="308" spans="3:3" s="30" customFormat="1" x14ac:dyDescent="0.35">
      <c r="C308" s="80"/>
    </row>
    <row r="309" spans="3:3" s="30" customFormat="1" x14ac:dyDescent="0.35">
      <c r="C309" s="80"/>
    </row>
    <row r="310" spans="3:3" s="30" customFormat="1" x14ac:dyDescent="0.35">
      <c r="C310" s="80"/>
    </row>
    <row r="311" spans="3:3" s="30" customFormat="1" x14ac:dyDescent="0.35">
      <c r="C311" s="80"/>
    </row>
    <row r="312" spans="3:3" s="30" customFormat="1" x14ac:dyDescent="0.35">
      <c r="C312" s="80"/>
    </row>
    <row r="313" spans="3:3" s="30" customFormat="1" x14ac:dyDescent="0.35">
      <c r="C313" s="80"/>
    </row>
    <row r="314" spans="3:3" s="30" customFormat="1" x14ac:dyDescent="0.35">
      <c r="C314" s="80"/>
    </row>
    <row r="315" spans="3:3" s="30" customFormat="1" x14ac:dyDescent="0.35">
      <c r="C315" s="80"/>
    </row>
    <row r="316" spans="3:3" s="30" customFormat="1" x14ac:dyDescent="0.35">
      <c r="C316" s="80"/>
    </row>
    <row r="317" spans="3:3" s="30" customFormat="1" x14ac:dyDescent="0.35">
      <c r="C317" s="80"/>
    </row>
    <row r="318" spans="3:3" s="30" customFormat="1" x14ac:dyDescent="0.35">
      <c r="C318" s="80"/>
    </row>
    <row r="319" spans="3:3" s="30" customFormat="1" x14ac:dyDescent="0.35">
      <c r="C319" s="80"/>
    </row>
    <row r="320" spans="3:3" s="30" customFormat="1" x14ac:dyDescent="0.35">
      <c r="C320" s="80"/>
    </row>
    <row r="321" spans="3:3" s="30" customFormat="1" x14ac:dyDescent="0.35">
      <c r="C321" s="80"/>
    </row>
    <row r="322" spans="3:3" s="30" customFormat="1" x14ac:dyDescent="0.35">
      <c r="C322" s="80"/>
    </row>
    <row r="323" spans="3:3" s="30" customFormat="1" x14ac:dyDescent="0.35">
      <c r="C323" s="80"/>
    </row>
    <row r="324" spans="3:3" s="30" customFormat="1" x14ac:dyDescent="0.35">
      <c r="C324" s="80"/>
    </row>
    <row r="325" spans="3:3" s="30" customFormat="1" x14ac:dyDescent="0.35">
      <c r="C325" s="80"/>
    </row>
    <row r="326" spans="3:3" s="30" customFormat="1" x14ac:dyDescent="0.35">
      <c r="C326" s="80"/>
    </row>
    <row r="327" spans="3:3" s="30" customFormat="1" x14ac:dyDescent="0.35">
      <c r="C327" s="80"/>
    </row>
    <row r="328" spans="3:3" s="30" customFormat="1" x14ac:dyDescent="0.35">
      <c r="C328" s="80"/>
    </row>
    <row r="329" spans="3:3" s="30" customFormat="1" x14ac:dyDescent="0.35">
      <c r="C329" s="80"/>
    </row>
    <row r="330" spans="3:3" s="30" customFormat="1" x14ac:dyDescent="0.35">
      <c r="C330" s="80"/>
    </row>
    <row r="331" spans="3:3" s="30" customFormat="1" x14ac:dyDescent="0.35">
      <c r="C331" s="80"/>
    </row>
    <row r="332" spans="3:3" s="30" customFormat="1" x14ac:dyDescent="0.35">
      <c r="C332" s="80"/>
    </row>
    <row r="333" spans="3:3" s="30" customFormat="1" x14ac:dyDescent="0.35">
      <c r="C333" s="80"/>
    </row>
    <row r="334" spans="3:3" s="30" customFormat="1" x14ac:dyDescent="0.35">
      <c r="C334" s="80"/>
    </row>
    <row r="335" spans="3:3" s="30" customFormat="1" x14ac:dyDescent="0.35">
      <c r="C335" s="80"/>
    </row>
    <row r="336" spans="3:3" s="30" customFormat="1" x14ac:dyDescent="0.35">
      <c r="C336" s="80"/>
    </row>
    <row r="337" spans="3:3" s="30" customFormat="1" x14ac:dyDescent="0.35">
      <c r="C337" s="80"/>
    </row>
    <row r="338" spans="3:3" s="30" customFormat="1" x14ac:dyDescent="0.35">
      <c r="C338" s="80"/>
    </row>
    <row r="339" spans="3:3" s="30" customFormat="1" x14ac:dyDescent="0.35">
      <c r="C339" s="80"/>
    </row>
    <row r="340" spans="3:3" s="30" customFormat="1" x14ac:dyDescent="0.35">
      <c r="C340" s="80"/>
    </row>
    <row r="341" spans="3:3" s="30" customFormat="1" x14ac:dyDescent="0.35">
      <c r="C341" s="80"/>
    </row>
    <row r="342" spans="3:3" s="30" customFormat="1" x14ac:dyDescent="0.35">
      <c r="C342" s="80"/>
    </row>
    <row r="343" spans="3:3" s="30" customFormat="1" x14ac:dyDescent="0.35">
      <c r="C343" s="80"/>
    </row>
    <row r="344" spans="3:3" s="30" customFormat="1" x14ac:dyDescent="0.35">
      <c r="C344" s="80"/>
    </row>
    <row r="345" spans="3:3" s="30" customFormat="1" x14ac:dyDescent="0.35">
      <c r="C345" s="80"/>
    </row>
    <row r="346" spans="3:3" s="30" customFormat="1" x14ac:dyDescent="0.35">
      <c r="C346" s="80"/>
    </row>
    <row r="347" spans="3:3" s="30" customFormat="1" x14ac:dyDescent="0.35">
      <c r="C347" s="80"/>
    </row>
    <row r="348" spans="3:3" s="30" customFormat="1" x14ac:dyDescent="0.35">
      <c r="C348"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29FB-EE37-4CDD-9194-98462C5C70BE}">
  <sheetPr>
    <pageSetUpPr fitToPage="1"/>
  </sheetPr>
  <dimension ref="A1:H45"/>
  <sheetViews>
    <sheetView showGridLines="0" zoomScale="80" zoomScaleNormal="80" workbookViewId="0">
      <pane ySplit="1" topLeftCell="A2" activePane="bottomLeft" state="frozen"/>
      <selection pane="bottomLeft" activeCell="C12" sqref="C12"/>
    </sheetView>
  </sheetViews>
  <sheetFormatPr defaultColWidth="8.81640625" defaultRowHeight="12.5" x14ac:dyDescent="0.25"/>
  <cols>
    <col min="1" max="1" width="8.81640625" style="101" customWidth="1"/>
    <col min="2" max="2" width="18.453125" style="101" customWidth="1"/>
    <col min="3" max="3" width="103.453125" style="101" customWidth="1"/>
    <col min="4" max="4" width="22.453125" style="101" customWidth="1"/>
    <col min="5" max="16384" width="8.81640625" style="101"/>
  </cols>
  <sheetData>
    <row r="1" spans="1:4" ht="13" x14ac:dyDescent="0.3">
      <c r="A1" s="197" t="s">
        <v>2638</v>
      </c>
      <c r="B1" s="198"/>
      <c r="C1" s="198"/>
      <c r="D1" s="198"/>
    </row>
    <row r="2" spans="1:4" ht="12.65" customHeight="1" x14ac:dyDescent="0.25">
      <c r="A2" s="199" t="s">
        <v>2639</v>
      </c>
      <c r="B2" s="199" t="s">
        <v>2659</v>
      </c>
      <c r="C2" s="199" t="s">
        <v>2641</v>
      </c>
      <c r="D2" s="199" t="s">
        <v>2660</v>
      </c>
    </row>
    <row r="3" spans="1:4" x14ac:dyDescent="0.25">
      <c r="A3" s="200">
        <v>3</v>
      </c>
      <c r="B3" s="102" t="s">
        <v>2661</v>
      </c>
      <c r="C3" s="102" t="s">
        <v>2662</v>
      </c>
      <c r="D3" s="201">
        <v>45747</v>
      </c>
    </row>
    <row r="4" spans="1:4" x14ac:dyDescent="0.25">
      <c r="A4" s="200">
        <v>3</v>
      </c>
      <c r="B4" s="102" t="s">
        <v>2661</v>
      </c>
      <c r="C4" s="102" t="s">
        <v>2663</v>
      </c>
      <c r="D4" s="201">
        <v>45747</v>
      </c>
    </row>
    <row r="5" spans="1:4" x14ac:dyDescent="0.25">
      <c r="A5" s="200">
        <v>3</v>
      </c>
      <c r="B5" s="102" t="s">
        <v>2661</v>
      </c>
      <c r="C5" s="102" t="s">
        <v>2664</v>
      </c>
      <c r="D5" s="201">
        <v>45747</v>
      </c>
    </row>
    <row r="6" spans="1:4" ht="25" x14ac:dyDescent="0.25">
      <c r="A6" s="200">
        <v>3</v>
      </c>
      <c r="B6" s="102" t="s">
        <v>2661</v>
      </c>
      <c r="C6" s="102" t="s">
        <v>2665</v>
      </c>
      <c r="D6" s="201">
        <v>45747</v>
      </c>
    </row>
    <row r="7" spans="1:4" ht="25" x14ac:dyDescent="0.25">
      <c r="A7" s="200">
        <v>3</v>
      </c>
      <c r="B7" s="102" t="s">
        <v>2661</v>
      </c>
      <c r="C7" s="102" t="s">
        <v>2666</v>
      </c>
      <c r="D7" s="201">
        <v>45747</v>
      </c>
    </row>
    <row r="8" spans="1:4" ht="25" x14ac:dyDescent="0.25">
      <c r="A8" s="200">
        <v>3</v>
      </c>
      <c r="B8" s="102" t="s">
        <v>2661</v>
      </c>
      <c r="C8" s="102" t="s">
        <v>2667</v>
      </c>
      <c r="D8" s="201">
        <v>45747</v>
      </c>
    </row>
    <row r="9" spans="1:4" ht="25" x14ac:dyDescent="0.25">
      <c r="A9" s="200">
        <v>3</v>
      </c>
      <c r="B9" s="102" t="s">
        <v>2668</v>
      </c>
      <c r="C9" s="102" t="s">
        <v>2669</v>
      </c>
      <c r="D9" s="201">
        <v>45747</v>
      </c>
    </row>
    <row r="10" spans="1:4" x14ac:dyDescent="0.25">
      <c r="A10" s="200">
        <v>3</v>
      </c>
      <c r="B10" s="102" t="s">
        <v>180</v>
      </c>
      <c r="C10" s="102" t="s">
        <v>2670</v>
      </c>
      <c r="D10" s="201">
        <v>45747</v>
      </c>
    </row>
    <row r="45" spans="1:8" x14ac:dyDescent="0.25">
      <c r="A45" s="101" t="s">
        <v>2580</v>
      </c>
      <c r="B45" s="101" t="s">
        <v>2580</v>
      </c>
      <c r="C45" s="101" t="s">
        <v>2580</v>
      </c>
      <c r="D45" s="101" t="s">
        <v>2580</v>
      </c>
      <c r="E45" s="101" t="s">
        <v>2580</v>
      </c>
      <c r="F45" s="101" t="s">
        <v>2580</v>
      </c>
      <c r="G45" s="101" t="s">
        <v>2580</v>
      </c>
      <c r="H45" s="101" t="s">
        <v>2580</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filterMode="1"/>
  <dimension ref="A1:D567"/>
  <sheetViews>
    <sheetView zoomScale="85" zoomScaleNormal="85" workbookViewId="0">
      <selection activeCell="B3" sqref="B3"/>
    </sheetView>
  </sheetViews>
  <sheetFormatPr defaultColWidth="9.1796875" defaultRowHeight="14.5" x14ac:dyDescent="0.35"/>
  <cols>
    <col min="1" max="1" width="10.453125" style="11" customWidth="1"/>
    <col min="2" max="2" width="69.453125" style="11" customWidth="1"/>
    <col min="3" max="3" width="9.1796875" style="11"/>
    <col min="4" max="4" width="38" style="11" customWidth="1"/>
    <col min="5" max="16384" width="9.1796875" style="26"/>
  </cols>
  <sheetData>
    <row r="1" spans="1:4" x14ac:dyDescent="0.35">
      <c r="A1" s="289" t="s">
        <v>2671</v>
      </c>
      <c r="B1" s="290" t="s">
        <v>95</v>
      </c>
      <c r="C1" s="290" t="s">
        <v>58</v>
      </c>
      <c r="D1" s="291">
        <v>45709</v>
      </c>
    </row>
    <row r="2" spans="1:4" ht="15.5" hidden="1" x14ac:dyDescent="0.35">
      <c r="A2" s="292" t="s">
        <v>3752</v>
      </c>
      <c r="B2" s="293" t="s">
        <v>2672</v>
      </c>
      <c r="C2" s="293">
        <v>6</v>
      </c>
    </row>
    <row r="3" spans="1:4" ht="15.5" hidden="1" x14ac:dyDescent="0.35">
      <c r="A3" s="292" t="s">
        <v>2686</v>
      </c>
      <c r="B3" s="293" t="s">
        <v>2687</v>
      </c>
      <c r="C3" s="293">
        <v>5</v>
      </c>
    </row>
    <row r="4" spans="1:4" ht="15.5" hidden="1" x14ac:dyDescent="0.35">
      <c r="A4" s="292" t="s">
        <v>2688</v>
      </c>
      <c r="B4" s="293" t="s">
        <v>2009</v>
      </c>
      <c r="C4" s="293">
        <v>2</v>
      </c>
    </row>
    <row r="5" spans="1:4" ht="15.5" hidden="1" x14ac:dyDescent="0.35">
      <c r="A5" s="292" t="s">
        <v>461</v>
      </c>
      <c r="B5" s="293" t="s">
        <v>462</v>
      </c>
      <c r="C5" s="293">
        <v>5</v>
      </c>
    </row>
    <row r="6" spans="1:4" ht="15.5" hidden="1" x14ac:dyDescent="0.35">
      <c r="A6" s="292" t="s">
        <v>2689</v>
      </c>
      <c r="B6" s="293" t="s">
        <v>2690</v>
      </c>
      <c r="C6" s="293">
        <v>4</v>
      </c>
    </row>
    <row r="7" spans="1:4" ht="15.5" hidden="1" x14ac:dyDescent="0.35">
      <c r="A7" s="292" t="s">
        <v>270</v>
      </c>
      <c r="B7" s="293" t="s">
        <v>271</v>
      </c>
      <c r="C7" s="293">
        <v>4</v>
      </c>
    </row>
    <row r="8" spans="1:4" ht="15.5" hidden="1" x14ac:dyDescent="0.35">
      <c r="A8" s="292" t="s">
        <v>1844</v>
      </c>
      <c r="B8" s="293" t="s">
        <v>1845</v>
      </c>
      <c r="C8" s="293">
        <v>1</v>
      </c>
    </row>
    <row r="9" spans="1:4" ht="15.5" hidden="1" x14ac:dyDescent="0.35">
      <c r="A9" s="292" t="s">
        <v>1926</v>
      </c>
      <c r="B9" s="293" t="s">
        <v>1927</v>
      </c>
      <c r="C9" s="293">
        <v>5</v>
      </c>
    </row>
    <row r="10" spans="1:4" ht="15.5" hidden="1" x14ac:dyDescent="0.35">
      <c r="A10" s="292" t="s">
        <v>2691</v>
      </c>
      <c r="B10" s="293" t="s">
        <v>2692</v>
      </c>
      <c r="C10" s="293">
        <v>8</v>
      </c>
    </row>
    <row r="11" spans="1:4" ht="15.5" hidden="1" x14ac:dyDescent="0.35">
      <c r="A11" s="292" t="s">
        <v>2693</v>
      </c>
      <c r="B11" s="293" t="s">
        <v>2694</v>
      </c>
      <c r="C11" s="293">
        <v>1</v>
      </c>
    </row>
    <row r="12" spans="1:4" ht="15.5" hidden="1" x14ac:dyDescent="0.35">
      <c r="A12" s="292" t="s">
        <v>2695</v>
      </c>
      <c r="B12" s="293" t="s">
        <v>2696</v>
      </c>
      <c r="C12" s="293">
        <v>8</v>
      </c>
    </row>
    <row r="13" spans="1:4" ht="15.5" hidden="1" x14ac:dyDescent="0.35">
      <c r="A13" s="292" t="s">
        <v>2697</v>
      </c>
      <c r="B13" s="293" t="s">
        <v>2698</v>
      </c>
      <c r="C13" s="293">
        <v>6</v>
      </c>
    </row>
    <row r="14" spans="1:4" ht="15.5" hidden="1" x14ac:dyDescent="0.35">
      <c r="A14" s="292" t="s">
        <v>1701</v>
      </c>
      <c r="B14" s="293" t="s">
        <v>1702</v>
      </c>
      <c r="C14" s="293">
        <v>4</v>
      </c>
    </row>
    <row r="15" spans="1:4" ht="15.5" hidden="1" x14ac:dyDescent="0.35">
      <c r="A15" s="292" t="s">
        <v>2699</v>
      </c>
      <c r="B15" s="293" t="s">
        <v>2700</v>
      </c>
      <c r="C15" s="293">
        <v>7</v>
      </c>
    </row>
    <row r="16" spans="1:4" ht="15.5" hidden="1" x14ac:dyDescent="0.35">
      <c r="A16" s="292" t="s">
        <v>2701</v>
      </c>
      <c r="B16" s="293" t="s">
        <v>2702</v>
      </c>
      <c r="C16" s="293">
        <v>7</v>
      </c>
    </row>
    <row r="17" spans="1:3" ht="15.5" hidden="1" x14ac:dyDescent="0.35">
      <c r="A17" s="292" t="s">
        <v>2703</v>
      </c>
      <c r="B17" s="293" t="s">
        <v>2704</v>
      </c>
      <c r="C17" s="293">
        <v>7</v>
      </c>
    </row>
    <row r="18" spans="1:3" ht="15.5" hidden="1" x14ac:dyDescent="0.35">
      <c r="A18" s="292" t="s">
        <v>2705</v>
      </c>
      <c r="B18" s="293" t="s">
        <v>2706</v>
      </c>
      <c r="C18" s="293">
        <v>5</v>
      </c>
    </row>
    <row r="19" spans="1:3" ht="15.5" hidden="1" x14ac:dyDescent="0.35">
      <c r="A19" s="292" t="s">
        <v>2707</v>
      </c>
      <c r="B19" s="293" t="s">
        <v>2708</v>
      </c>
      <c r="C19" s="293">
        <v>5</v>
      </c>
    </row>
    <row r="20" spans="1:3" ht="15.5" hidden="1" x14ac:dyDescent="0.35">
      <c r="A20" s="292" t="s">
        <v>2709</v>
      </c>
      <c r="B20" s="293" t="s">
        <v>2710</v>
      </c>
      <c r="C20" s="293">
        <v>5</v>
      </c>
    </row>
    <row r="21" spans="1:3" ht="15.5" hidden="1" x14ac:dyDescent="0.35">
      <c r="A21" s="292" t="s">
        <v>2711</v>
      </c>
      <c r="B21" s="293" t="s">
        <v>2712</v>
      </c>
      <c r="C21" s="293">
        <v>6</v>
      </c>
    </row>
    <row r="22" spans="1:3" ht="15.5" hidden="1" x14ac:dyDescent="0.35">
      <c r="A22" s="292" t="s">
        <v>2435</v>
      </c>
      <c r="B22" s="293" t="s">
        <v>2436</v>
      </c>
      <c r="C22" s="293">
        <v>6</v>
      </c>
    </row>
    <row r="23" spans="1:3" ht="15.5" hidden="1" x14ac:dyDescent="0.35">
      <c r="A23" s="292" t="s">
        <v>2713</v>
      </c>
      <c r="B23" s="293" t="s">
        <v>2714</v>
      </c>
      <c r="C23" s="293">
        <v>4</v>
      </c>
    </row>
    <row r="24" spans="1:3" ht="15.5" hidden="1" x14ac:dyDescent="0.35">
      <c r="A24" s="292" t="s">
        <v>2715</v>
      </c>
      <c r="B24" s="293" t="s">
        <v>2716</v>
      </c>
      <c r="C24" s="293">
        <v>7</v>
      </c>
    </row>
    <row r="25" spans="1:3" ht="15.5" hidden="1" x14ac:dyDescent="0.35">
      <c r="A25" s="292" t="s">
        <v>2673</v>
      </c>
      <c r="B25" s="293" t="s">
        <v>2674</v>
      </c>
      <c r="C25" s="293">
        <v>1</v>
      </c>
    </row>
    <row r="26" spans="1:3" ht="15.5" hidden="1" x14ac:dyDescent="0.35">
      <c r="A26" s="292" t="s">
        <v>2717</v>
      </c>
      <c r="B26" s="293" t="s">
        <v>2718</v>
      </c>
      <c r="C26" s="293">
        <v>5</v>
      </c>
    </row>
    <row r="27" spans="1:3" ht="15.5" hidden="1" x14ac:dyDescent="0.35">
      <c r="A27" s="292" t="s">
        <v>2719</v>
      </c>
      <c r="B27" s="293" t="s">
        <v>2720</v>
      </c>
      <c r="C27" s="293">
        <v>5</v>
      </c>
    </row>
    <row r="28" spans="1:3" ht="15.5" hidden="1" x14ac:dyDescent="0.35">
      <c r="A28" s="292" t="s">
        <v>2721</v>
      </c>
      <c r="B28" s="293" t="s">
        <v>2722</v>
      </c>
      <c r="C28" s="293">
        <v>8</v>
      </c>
    </row>
    <row r="29" spans="1:3" ht="15.5" hidden="1" x14ac:dyDescent="0.35">
      <c r="A29" s="292" t="s">
        <v>2723</v>
      </c>
      <c r="B29" s="293" t="s">
        <v>2724</v>
      </c>
      <c r="C29" s="293">
        <v>1</v>
      </c>
    </row>
    <row r="30" spans="1:3" ht="15.5" hidden="1" x14ac:dyDescent="0.35">
      <c r="A30" s="292" t="s">
        <v>2725</v>
      </c>
      <c r="B30" s="293" t="s">
        <v>2726</v>
      </c>
      <c r="C30" s="293">
        <v>5</v>
      </c>
    </row>
    <row r="31" spans="1:3" ht="15.5" hidden="1" x14ac:dyDescent="0.35">
      <c r="A31" s="292" t="s">
        <v>2727</v>
      </c>
      <c r="B31" s="293" t="s">
        <v>2728</v>
      </c>
      <c r="C31" s="293">
        <v>8</v>
      </c>
    </row>
    <row r="32" spans="1:3" ht="15.5" hidden="1" x14ac:dyDescent="0.35">
      <c r="A32" s="292" t="s">
        <v>2729</v>
      </c>
      <c r="B32" s="293" t="s">
        <v>2730</v>
      </c>
      <c r="C32" s="293">
        <v>5</v>
      </c>
    </row>
    <row r="33" spans="1:3" ht="15.5" hidden="1" x14ac:dyDescent="0.35">
      <c r="A33" s="292" t="s">
        <v>2233</v>
      </c>
      <c r="B33" s="293" t="s">
        <v>2234</v>
      </c>
      <c r="C33" s="293">
        <v>5</v>
      </c>
    </row>
    <row r="34" spans="1:3" ht="15.5" hidden="1" x14ac:dyDescent="0.35">
      <c r="A34" s="292" t="s">
        <v>2731</v>
      </c>
      <c r="B34" s="293" t="s">
        <v>2732</v>
      </c>
      <c r="C34" s="293">
        <v>2</v>
      </c>
    </row>
    <row r="35" spans="1:3" ht="15.5" hidden="1" x14ac:dyDescent="0.35">
      <c r="A35" s="292" t="s">
        <v>2733</v>
      </c>
      <c r="B35" s="293" t="s">
        <v>2734</v>
      </c>
      <c r="C35" s="293">
        <v>4</v>
      </c>
    </row>
    <row r="36" spans="1:3" ht="15.5" hidden="1" x14ac:dyDescent="0.35">
      <c r="A36" s="292" t="s">
        <v>2675</v>
      </c>
      <c r="B36" s="293" t="s">
        <v>2676</v>
      </c>
      <c r="C36" s="293">
        <v>2</v>
      </c>
    </row>
    <row r="37" spans="1:3" ht="15.5" hidden="1" x14ac:dyDescent="0.35">
      <c r="A37" s="292" t="s">
        <v>2735</v>
      </c>
      <c r="B37" s="293" t="s">
        <v>2736</v>
      </c>
      <c r="C37" s="293">
        <v>5</v>
      </c>
    </row>
    <row r="38" spans="1:3" ht="15.5" hidden="1" x14ac:dyDescent="0.35">
      <c r="A38" s="292" t="s">
        <v>2737</v>
      </c>
      <c r="B38" s="293" t="s">
        <v>2738</v>
      </c>
      <c r="C38" s="293">
        <v>5</v>
      </c>
    </row>
    <row r="39" spans="1:3" ht="15.5" hidden="1" x14ac:dyDescent="0.35">
      <c r="A39" s="292" t="s">
        <v>2739</v>
      </c>
      <c r="B39" s="293" t="s">
        <v>2740</v>
      </c>
      <c r="C39" s="293">
        <v>6</v>
      </c>
    </row>
    <row r="40" spans="1:3" ht="15.5" hidden="1" x14ac:dyDescent="0.35">
      <c r="A40" s="292" t="s">
        <v>2741</v>
      </c>
      <c r="B40" s="293" t="s">
        <v>2742</v>
      </c>
      <c r="C40" s="293">
        <v>5</v>
      </c>
    </row>
    <row r="41" spans="1:3" ht="15.5" hidden="1" x14ac:dyDescent="0.35">
      <c r="A41" s="292" t="s">
        <v>2743</v>
      </c>
      <c r="B41" s="293" t="s">
        <v>2744</v>
      </c>
      <c r="C41" s="293">
        <v>4</v>
      </c>
    </row>
    <row r="42" spans="1:3" ht="15.5" hidden="1" x14ac:dyDescent="0.35">
      <c r="A42" s="292" t="s">
        <v>2745</v>
      </c>
      <c r="B42" s="293" t="s">
        <v>2746</v>
      </c>
      <c r="C42" s="293">
        <v>5</v>
      </c>
    </row>
    <row r="43" spans="1:3" ht="15.5" hidden="1" x14ac:dyDescent="0.35">
      <c r="A43" s="292" t="s">
        <v>2747</v>
      </c>
      <c r="B43" s="293" t="s">
        <v>2748</v>
      </c>
      <c r="C43" s="293">
        <v>6</v>
      </c>
    </row>
    <row r="44" spans="1:3" ht="15.5" hidden="1" x14ac:dyDescent="0.35">
      <c r="A44" s="292" t="s">
        <v>2749</v>
      </c>
      <c r="B44" s="293" t="s">
        <v>2750</v>
      </c>
      <c r="C44" s="293">
        <v>7</v>
      </c>
    </row>
    <row r="45" spans="1:3" ht="15.5" hidden="1" x14ac:dyDescent="0.35">
      <c r="A45" s="292" t="s">
        <v>2751</v>
      </c>
      <c r="B45" s="293" t="s">
        <v>2752</v>
      </c>
      <c r="C45" s="293">
        <v>3</v>
      </c>
    </row>
    <row r="46" spans="1:3" ht="15.5" hidden="1" x14ac:dyDescent="0.35">
      <c r="A46" s="292" t="s">
        <v>2753</v>
      </c>
      <c r="B46" s="293" t="s">
        <v>2754</v>
      </c>
      <c r="C46" s="293">
        <v>6</v>
      </c>
    </row>
    <row r="47" spans="1:3" ht="15.5" hidden="1" x14ac:dyDescent="0.35">
      <c r="A47" s="292" t="s">
        <v>2677</v>
      </c>
      <c r="B47" s="293" t="s">
        <v>2678</v>
      </c>
      <c r="C47" s="293">
        <v>2</v>
      </c>
    </row>
    <row r="48" spans="1:3" ht="15.5" hidden="1" x14ac:dyDescent="0.35">
      <c r="A48" s="292" t="s">
        <v>2755</v>
      </c>
      <c r="B48" s="293" t="s">
        <v>2756</v>
      </c>
      <c r="C48" s="293">
        <v>4</v>
      </c>
    </row>
    <row r="49" spans="1:3" ht="15.5" hidden="1" x14ac:dyDescent="0.35">
      <c r="A49" s="292" t="s">
        <v>2757</v>
      </c>
      <c r="B49" s="293" t="s">
        <v>2758</v>
      </c>
      <c r="C49" s="293">
        <v>5</v>
      </c>
    </row>
    <row r="50" spans="1:3" ht="15.5" hidden="1" x14ac:dyDescent="0.35">
      <c r="A50" s="292" t="s">
        <v>2759</v>
      </c>
      <c r="B50" s="293" t="s">
        <v>2760</v>
      </c>
      <c r="C50" s="293">
        <v>2</v>
      </c>
    </row>
    <row r="51" spans="1:3" ht="15.5" hidden="1" x14ac:dyDescent="0.35">
      <c r="A51" s="292" t="s">
        <v>2761</v>
      </c>
      <c r="B51" s="293" t="s">
        <v>2762</v>
      </c>
      <c r="C51" s="293">
        <v>2</v>
      </c>
    </row>
    <row r="52" spans="1:3" ht="15.5" hidden="1" x14ac:dyDescent="0.35">
      <c r="A52" s="292" t="s">
        <v>2763</v>
      </c>
      <c r="B52" s="293" t="s">
        <v>2764</v>
      </c>
      <c r="C52" s="293">
        <v>5</v>
      </c>
    </row>
    <row r="53" spans="1:3" ht="15.5" hidden="1" x14ac:dyDescent="0.35">
      <c r="A53" s="292" t="s">
        <v>2765</v>
      </c>
      <c r="B53" s="293" t="s">
        <v>2766</v>
      </c>
      <c r="C53" s="293">
        <v>5</v>
      </c>
    </row>
    <row r="54" spans="1:3" ht="31" hidden="1" x14ac:dyDescent="0.35">
      <c r="A54" s="292" t="s">
        <v>2767</v>
      </c>
      <c r="B54" s="293" t="s">
        <v>2768</v>
      </c>
      <c r="C54" s="293">
        <v>5</v>
      </c>
    </row>
    <row r="55" spans="1:3" ht="15.5" hidden="1" x14ac:dyDescent="0.35">
      <c r="A55" s="292" t="s">
        <v>2769</v>
      </c>
      <c r="B55" s="293" t="s">
        <v>2770</v>
      </c>
      <c r="C55" s="293">
        <v>5</v>
      </c>
    </row>
    <row r="56" spans="1:3" ht="15.5" hidden="1" x14ac:dyDescent="0.35">
      <c r="A56" s="292" t="s">
        <v>2771</v>
      </c>
      <c r="B56" s="293" t="s">
        <v>2772</v>
      </c>
      <c r="C56" s="293">
        <v>3</v>
      </c>
    </row>
    <row r="57" spans="1:3" ht="15.5" hidden="1" x14ac:dyDescent="0.35">
      <c r="A57" s="292" t="s">
        <v>2773</v>
      </c>
      <c r="B57" s="293" t="s">
        <v>2774</v>
      </c>
      <c r="C57" s="293">
        <v>6</v>
      </c>
    </row>
    <row r="58" spans="1:3" ht="15.5" hidden="1" x14ac:dyDescent="0.35">
      <c r="A58" s="292" t="s">
        <v>2679</v>
      </c>
      <c r="B58" s="293" t="s">
        <v>2680</v>
      </c>
      <c r="C58" s="293">
        <v>4</v>
      </c>
    </row>
    <row r="59" spans="1:3" ht="15.5" hidden="1" x14ac:dyDescent="0.35">
      <c r="A59" s="292" t="s">
        <v>2775</v>
      </c>
      <c r="B59" s="293" t="s">
        <v>2776</v>
      </c>
      <c r="C59" s="293">
        <v>3</v>
      </c>
    </row>
    <row r="60" spans="1:3" ht="15.5" hidden="1" x14ac:dyDescent="0.35">
      <c r="A60" s="292" t="s">
        <v>2777</v>
      </c>
      <c r="B60" s="293" t="s">
        <v>2778</v>
      </c>
      <c r="C60" s="293">
        <v>4</v>
      </c>
    </row>
    <row r="61" spans="1:3" ht="31" hidden="1" x14ac:dyDescent="0.35">
      <c r="A61" s="292" t="s">
        <v>2779</v>
      </c>
      <c r="B61" s="293" t="s">
        <v>2780</v>
      </c>
      <c r="C61" s="293">
        <v>3</v>
      </c>
    </row>
    <row r="62" spans="1:3" ht="15.5" hidden="1" x14ac:dyDescent="0.35">
      <c r="A62" s="292" t="s">
        <v>2781</v>
      </c>
      <c r="B62" s="293" t="s">
        <v>2782</v>
      </c>
      <c r="C62" s="293">
        <v>3</v>
      </c>
    </row>
    <row r="63" spans="1:3" ht="31" hidden="1" x14ac:dyDescent="0.35">
      <c r="A63" s="292" t="s">
        <v>2783</v>
      </c>
      <c r="B63" s="293" t="s">
        <v>2784</v>
      </c>
      <c r="C63" s="293">
        <v>6</v>
      </c>
    </row>
    <row r="64" spans="1:3" ht="15.5" hidden="1" x14ac:dyDescent="0.35">
      <c r="A64" s="292" t="s">
        <v>2785</v>
      </c>
      <c r="B64" s="293" t="s">
        <v>2786</v>
      </c>
      <c r="C64" s="293">
        <v>6</v>
      </c>
    </row>
    <row r="65" spans="1:3" ht="31" hidden="1" x14ac:dyDescent="0.35">
      <c r="A65" s="292" t="s">
        <v>2787</v>
      </c>
      <c r="B65" s="293" t="s">
        <v>2788</v>
      </c>
      <c r="C65" s="293">
        <v>5</v>
      </c>
    </row>
    <row r="66" spans="1:3" ht="15.5" hidden="1" x14ac:dyDescent="0.35">
      <c r="A66" s="292" t="s">
        <v>3753</v>
      </c>
      <c r="B66" s="293" t="s">
        <v>3754</v>
      </c>
      <c r="C66" s="293">
        <v>4</v>
      </c>
    </row>
    <row r="67" spans="1:3" ht="15.5" hidden="1" x14ac:dyDescent="0.35">
      <c r="A67" s="292" t="s">
        <v>3755</v>
      </c>
      <c r="B67" s="293" t="s">
        <v>3756</v>
      </c>
      <c r="C67" s="293">
        <v>4</v>
      </c>
    </row>
    <row r="68" spans="1:3" ht="15.5" hidden="1" x14ac:dyDescent="0.35">
      <c r="A68" s="292" t="s">
        <v>3757</v>
      </c>
      <c r="B68" s="293" t="s">
        <v>3758</v>
      </c>
      <c r="C68" s="293">
        <v>5</v>
      </c>
    </row>
    <row r="69" spans="1:3" ht="15.5" hidden="1" x14ac:dyDescent="0.35">
      <c r="A69" s="292" t="s">
        <v>136</v>
      </c>
      <c r="B69" s="293" t="s">
        <v>2681</v>
      </c>
      <c r="C69" s="293">
        <v>2</v>
      </c>
    </row>
    <row r="70" spans="1:3" ht="15.5" hidden="1" x14ac:dyDescent="0.35">
      <c r="A70" s="292" t="s">
        <v>2682</v>
      </c>
      <c r="B70" s="293" t="s">
        <v>2683</v>
      </c>
      <c r="C70" s="293">
        <v>5</v>
      </c>
    </row>
    <row r="71" spans="1:3" ht="15.5" hidden="1" x14ac:dyDescent="0.35">
      <c r="A71" s="292" t="s">
        <v>2684</v>
      </c>
      <c r="B71" s="293" t="s">
        <v>2685</v>
      </c>
      <c r="C71" s="293">
        <v>5</v>
      </c>
    </row>
    <row r="72" spans="1:3" ht="15.5" hidden="1" x14ac:dyDescent="0.35">
      <c r="A72" s="292" t="s">
        <v>2789</v>
      </c>
      <c r="B72" s="293" t="s">
        <v>2790</v>
      </c>
      <c r="C72" s="293">
        <v>3</v>
      </c>
    </row>
    <row r="73" spans="1:3" ht="15.5" hidden="1" x14ac:dyDescent="0.35">
      <c r="A73" s="292" t="s">
        <v>2791</v>
      </c>
      <c r="B73" s="293" t="s">
        <v>2009</v>
      </c>
      <c r="C73" s="293">
        <v>2</v>
      </c>
    </row>
    <row r="74" spans="1:3" ht="15.5" hidden="1" x14ac:dyDescent="0.35">
      <c r="A74" s="292" t="s">
        <v>2792</v>
      </c>
      <c r="B74" s="293" t="s">
        <v>2793</v>
      </c>
      <c r="C74" s="293">
        <v>3</v>
      </c>
    </row>
    <row r="75" spans="1:3" ht="15.5" hidden="1" x14ac:dyDescent="0.35">
      <c r="A75" s="292" t="s">
        <v>2794</v>
      </c>
      <c r="B75" s="293" t="s">
        <v>2795</v>
      </c>
      <c r="C75" s="293">
        <v>3</v>
      </c>
    </row>
    <row r="76" spans="1:3" ht="15.5" hidden="1" x14ac:dyDescent="0.35">
      <c r="A76" s="292" t="s">
        <v>2796</v>
      </c>
      <c r="B76" s="293" t="s">
        <v>2797</v>
      </c>
      <c r="C76" s="293">
        <v>3</v>
      </c>
    </row>
    <row r="77" spans="1:3" ht="15.5" hidden="1" x14ac:dyDescent="0.35">
      <c r="A77" s="292" t="s">
        <v>2812</v>
      </c>
      <c r="B77" s="293" t="s">
        <v>2813</v>
      </c>
      <c r="C77" s="293">
        <v>7</v>
      </c>
    </row>
    <row r="78" spans="1:3" ht="15.5" hidden="1" x14ac:dyDescent="0.35">
      <c r="A78" s="292" t="s">
        <v>178</v>
      </c>
      <c r="B78" s="293" t="s">
        <v>2827</v>
      </c>
      <c r="C78" s="293">
        <v>4</v>
      </c>
    </row>
    <row r="79" spans="1:3" ht="15.5" hidden="1" x14ac:dyDescent="0.35">
      <c r="A79" s="292" t="s">
        <v>2828</v>
      </c>
      <c r="B79" s="293" t="s">
        <v>2009</v>
      </c>
      <c r="C79" s="293">
        <v>2</v>
      </c>
    </row>
    <row r="80" spans="1:3" ht="15.5" hidden="1" x14ac:dyDescent="0.35">
      <c r="A80" s="292" t="s">
        <v>2829</v>
      </c>
      <c r="B80" s="293" t="s">
        <v>2830</v>
      </c>
      <c r="C80" s="293">
        <v>3</v>
      </c>
    </row>
    <row r="81" spans="1:3" ht="15.5" hidden="1" x14ac:dyDescent="0.35">
      <c r="A81" s="292" t="s">
        <v>2831</v>
      </c>
      <c r="B81" s="293" t="s">
        <v>2832</v>
      </c>
      <c r="C81" s="293">
        <v>6</v>
      </c>
    </row>
    <row r="82" spans="1:3" ht="15.5" hidden="1" x14ac:dyDescent="0.35">
      <c r="A82" s="292" t="s">
        <v>2833</v>
      </c>
      <c r="B82" s="293" t="s">
        <v>2834</v>
      </c>
      <c r="C82" s="293">
        <v>3</v>
      </c>
    </row>
    <row r="83" spans="1:3" ht="15.5" hidden="1" x14ac:dyDescent="0.35">
      <c r="A83" s="292" t="s">
        <v>2835</v>
      </c>
      <c r="B83" s="293" t="s">
        <v>2836</v>
      </c>
      <c r="C83" s="293">
        <v>6</v>
      </c>
    </row>
    <row r="84" spans="1:3" ht="15.5" hidden="1" x14ac:dyDescent="0.35">
      <c r="A84" s="292" t="s">
        <v>2837</v>
      </c>
      <c r="B84" s="293" t="s">
        <v>2838</v>
      </c>
      <c r="C84" s="293">
        <v>5</v>
      </c>
    </row>
    <row r="85" spans="1:3" ht="15.5" hidden="1" x14ac:dyDescent="0.35">
      <c r="A85" s="292" t="s">
        <v>2839</v>
      </c>
      <c r="B85" s="293" t="s">
        <v>2840</v>
      </c>
      <c r="C85" s="293">
        <v>5</v>
      </c>
    </row>
    <row r="86" spans="1:3" ht="15.5" hidden="1" x14ac:dyDescent="0.35">
      <c r="A86" s="292" t="s">
        <v>1820</v>
      </c>
      <c r="B86" s="293" t="s">
        <v>1821</v>
      </c>
      <c r="C86" s="293">
        <v>5</v>
      </c>
    </row>
    <row r="87" spans="1:3" ht="15.5" hidden="1" x14ac:dyDescent="0.35">
      <c r="A87" s="292" t="s">
        <v>2841</v>
      </c>
      <c r="B87" s="293" t="s">
        <v>2842</v>
      </c>
      <c r="C87" s="293">
        <v>3</v>
      </c>
    </row>
    <row r="88" spans="1:3" ht="15.5" hidden="1" x14ac:dyDescent="0.35">
      <c r="A88" s="292" t="s">
        <v>2843</v>
      </c>
      <c r="B88" s="293" t="s">
        <v>2844</v>
      </c>
      <c r="C88" s="293">
        <v>5</v>
      </c>
    </row>
    <row r="89" spans="1:3" ht="15.5" hidden="1" x14ac:dyDescent="0.35">
      <c r="A89" s="292" t="s">
        <v>2572</v>
      </c>
      <c r="B89" s="293" t="s">
        <v>2573</v>
      </c>
      <c r="C89" s="293">
        <v>6</v>
      </c>
    </row>
    <row r="90" spans="1:3" ht="15.5" hidden="1" x14ac:dyDescent="0.35">
      <c r="A90" s="292" t="s">
        <v>2845</v>
      </c>
      <c r="B90" s="293" t="s">
        <v>2846</v>
      </c>
      <c r="C90" s="293">
        <v>2</v>
      </c>
    </row>
    <row r="91" spans="1:3" ht="15.5" hidden="1" x14ac:dyDescent="0.35">
      <c r="A91" s="292" t="s">
        <v>2847</v>
      </c>
      <c r="B91" s="293" t="s">
        <v>2848</v>
      </c>
      <c r="C91" s="293">
        <v>5</v>
      </c>
    </row>
    <row r="92" spans="1:3" ht="15.5" hidden="1" x14ac:dyDescent="0.35">
      <c r="A92" s="292" t="s">
        <v>2849</v>
      </c>
      <c r="B92" s="293" t="s">
        <v>2850</v>
      </c>
      <c r="C92" s="293">
        <v>4</v>
      </c>
    </row>
    <row r="93" spans="1:3" ht="15.5" hidden="1" x14ac:dyDescent="0.35">
      <c r="A93" s="292" t="s">
        <v>2851</v>
      </c>
      <c r="B93" s="293" t="s">
        <v>2852</v>
      </c>
      <c r="C93" s="293">
        <v>2</v>
      </c>
    </row>
    <row r="94" spans="1:3" ht="15.5" hidden="1" x14ac:dyDescent="0.35">
      <c r="A94" s="292" t="s">
        <v>2853</v>
      </c>
      <c r="B94" s="293" t="s">
        <v>2854</v>
      </c>
      <c r="C94" s="293">
        <v>2</v>
      </c>
    </row>
    <row r="95" spans="1:3" ht="15.5" hidden="1" x14ac:dyDescent="0.35">
      <c r="A95" s="292" t="s">
        <v>2855</v>
      </c>
      <c r="B95" s="293" t="s">
        <v>2856</v>
      </c>
      <c r="C95" s="293">
        <v>4</v>
      </c>
    </row>
    <row r="96" spans="1:3" ht="31" hidden="1" x14ac:dyDescent="0.35">
      <c r="A96" s="292" t="s">
        <v>2857</v>
      </c>
      <c r="B96" s="293" t="s">
        <v>2858</v>
      </c>
      <c r="C96" s="293">
        <v>5</v>
      </c>
    </row>
    <row r="97" spans="1:3" ht="15.5" hidden="1" x14ac:dyDescent="0.35">
      <c r="A97" s="292" t="s">
        <v>2859</v>
      </c>
      <c r="B97" s="293" t="s">
        <v>2860</v>
      </c>
      <c r="C97" s="293">
        <v>4</v>
      </c>
    </row>
    <row r="98" spans="1:3" ht="15.5" hidden="1" x14ac:dyDescent="0.35">
      <c r="A98" s="292" t="s">
        <v>2814</v>
      </c>
      <c r="B98" s="293" t="s">
        <v>2815</v>
      </c>
      <c r="C98" s="293">
        <v>5</v>
      </c>
    </row>
    <row r="99" spans="1:3" ht="15.5" hidden="1" x14ac:dyDescent="0.35">
      <c r="A99" s="292" t="s">
        <v>2816</v>
      </c>
      <c r="B99" s="293" t="s">
        <v>2817</v>
      </c>
      <c r="C99" s="293">
        <v>3</v>
      </c>
    </row>
    <row r="100" spans="1:3" ht="15.5" hidden="1" x14ac:dyDescent="0.35">
      <c r="A100" s="292" t="s">
        <v>2818</v>
      </c>
      <c r="B100" s="293" t="s">
        <v>2819</v>
      </c>
      <c r="C100" s="293">
        <v>5</v>
      </c>
    </row>
    <row r="101" spans="1:3" ht="15.5" hidden="1" x14ac:dyDescent="0.35">
      <c r="A101" s="292" t="s">
        <v>2820</v>
      </c>
      <c r="B101" s="293" t="s">
        <v>2821</v>
      </c>
      <c r="C101" s="293">
        <v>4</v>
      </c>
    </row>
    <row r="102" spans="1:3" ht="15.5" hidden="1" x14ac:dyDescent="0.35">
      <c r="A102" s="292" t="s">
        <v>204</v>
      </c>
      <c r="B102" s="293" t="s">
        <v>2822</v>
      </c>
      <c r="C102" s="293">
        <v>2</v>
      </c>
    </row>
    <row r="103" spans="1:3" ht="15.5" hidden="1" x14ac:dyDescent="0.35">
      <c r="A103" s="292" t="s">
        <v>2823</v>
      </c>
      <c r="B103" s="293" t="s">
        <v>2824</v>
      </c>
      <c r="C103" s="293">
        <v>4</v>
      </c>
    </row>
    <row r="104" spans="1:3" ht="15.5" hidden="1" x14ac:dyDescent="0.35">
      <c r="A104" s="292" t="s">
        <v>2825</v>
      </c>
      <c r="B104" s="293" t="s">
        <v>2826</v>
      </c>
      <c r="C104" s="293">
        <v>4</v>
      </c>
    </row>
    <row r="105" spans="1:3" ht="15.5" hidden="1" x14ac:dyDescent="0.35">
      <c r="A105" s="292" t="s">
        <v>2861</v>
      </c>
      <c r="B105" s="293" t="s">
        <v>2862</v>
      </c>
      <c r="C105" s="293">
        <v>4</v>
      </c>
    </row>
    <row r="106" spans="1:3" ht="15.5" hidden="1" x14ac:dyDescent="0.35">
      <c r="A106" s="292" t="s">
        <v>2880</v>
      </c>
      <c r="B106" s="293" t="s">
        <v>2881</v>
      </c>
      <c r="C106" s="293">
        <v>2</v>
      </c>
    </row>
    <row r="107" spans="1:3" ht="15.5" hidden="1" x14ac:dyDescent="0.35">
      <c r="A107" s="292" t="s">
        <v>2863</v>
      </c>
      <c r="B107" s="293" t="s">
        <v>2009</v>
      </c>
      <c r="C107" s="293">
        <v>2</v>
      </c>
    </row>
    <row r="108" spans="1:3" ht="15.5" hidden="1" x14ac:dyDescent="0.35">
      <c r="A108" s="292" t="s">
        <v>2882</v>
      </c>
      <c r="B108" s="293" t="s">
        <v>2883</v>
      </c>
      <c r="C108" s="293">
        <v>2</v>
      </c>
    </row>
    <row r="109" spans="1:3" ht="15.5" hidden="1" x14ac:dyDescent="0.35">
      <c r="A109" s="292" t="s">
        <v>2884</v>
      </c>
      <c r="B109" s="293" t="s">
        <v>2885</v>
      </c>
      <c r="C109" s="293">
        <v>3</v>
      </c>
    </row>
    <row r="110" spans="1:3" ht="15.5" hidden="1" x14ac:dyDescent="0.35">
      <c r="A110" s="292" t="s">
        <v>2886</v>
      </c>
      <c r="B110" s="293" t="s">
        <v>2887</v>
      </c>
      <c r="C110" s="293">
        <v>3</v>
      </c>
    </row>
    <row r="111" spans="1:3" ht="15.5" hidden="1" x14ac:dyDescent="0.35">
      <c r="A111" s="292" t="s">
        <v>2888</v>
      </c>
      <c r="B111" s="293" t="s">
        <v>2889</v>
      </c>
      <c r="C111" s="293">
        <v>5</v>
      </c>
    </row>
    <row r="112" spans="1:3" ht="15.5" hidden="1" x14ac:dyDescent="0.35">
      <c r="A112" s="292" t="s">
        <v>2890</v>
      </c>
      <c r="B112" s="293" t="s">
        <v>2891</v>
      </c>
      <c r="C112" s="293">
        <v>4</v>
      </c>
    </row>
    <row r="113" spans="1:3" ht="15.5" hidden="1" x14ac:dyDescent="0.35">
      <c r="A113" s="292" t="s">
        <v>2892</v>
      </c>
      <c r="B113" s="293" t="s">
        <v>2893</v>
      </c>
      <c r="C113" s="293">
        <v>6</v>
      </c>
    </row>
    <row r="114" spans="1:3" ht="15.5" hidden="1" x14ac:dyDescent="0.35">
      <c r="A114" s="292" t="s">
        <v>2894</v>
      </c>
      <c r="B114" s="293" t="s">
        <v>2895</v>
      </c>
      <c r="C114" s="293">
        <v>6</v>
      </c>
    </row>
    <row r="115" spans="1:3" ht="15.5" hidden="1" x14ac:dyDescent="0.35">
      <c r="A115" s="292" t="s">
        <v>2896</v>
      </c>
      <c r="B115" s="293" t="s">
        <v>2897</v>
      </c>
      <c r="C115" s="293">
        <v>6</v>
      </c>
    </row>
    <row r="116" spans="1:3" ht="31" hidden="1" x14ac:dyDescent="0.35">
      <c r="A116" s="292" t="s">
        <v>2898</v>
      </c>
      <c r="B116" s="293" t="s">
        <v>2899</v>
      </c>
      <c r="C116" s="293">
        <v>5</v>
      </c>
    </row>
    <row r="117" spans="1:3" ht="15.5" hidden="1" x14ac:dyDescent="0.35">
      <c r="A117" s="292" t="s">
        <v>2864</v>
      </c>
      <c r="B117" s="293" t="s">
        <v>2865</v>
      </c>
      <c r="C117" s="293">
        <v>4</v>
      </c>
    </row>
    <row r="118" spans="1:3" ht="15.5" hidden="1" x14ac:dyDescent="0.35">
      <c r="A118" s="292" t="s">
        <v>2900</v>
      </c>
      <c r="B118" s="293" t="s">
        <v>2901</v>
      </c>
      <c r="C118" s="293">
        <v>5</v>
      </c>
    </row>
    <row r="119" spans="1:3" ht="15.5" hidden="1" x14ac:dyDescent="0.35">
      <c r="A119" s="292" t="s">
        <v>2866</v>
      </c>
      <c r="B119" s="293" t="s">
        <v>2867</v>
      </c>
      <c r="C119" s="293">
        <v>5</v>
      </c>
    </row>
    <row r="120" spans="1:3" ht="15.5" hidden="1" x14ac:dyDescent="0.35">
      <c r="A120" s="292" t="s">
        <v>2868</v>
      </c>
      <c r="B120" s="293" t="s">
        <v>2869</v>
      </c>
      <c r="C120" s="293">
        <v>2</v>
      </c>
    </row>
    <row r="121" spans="1:3" ht="15.5" hidden="1" x14ac:dyDescent="0.35">
      <c r="A121" s="292" t="s">
        <v>2870</v>
      </c>
      <c r="B121" s="293" t="s">
        <v>2871</v>
      </c>
      <c r="C121" s="293">
        <v>5</v>
      </c>
    </row>
    <row r="122" spans="1:3" ht="15.5" hidden="1" x14ac:dyDescent="0.35">
      <c r="A122" s="292" t="s">
        <v>2872</v>
      </c>
      <c r="B122" s="293" t="s">
        <v>2873</v>
      </c>
      <c r="C122" s="293">
        <v>6</v>
      </c>
    </row>
    <row r="123" spans="1:3" ht="15.5" hidden="1" x14ac:dyDescent="0.35">
      <c r="A123" s="292" t="s">
        <v>2874</v>
      </c>
      <c r="B123" s="293" t="s">
        <v>2875</v>
      </c>
      <c r="C123" s="293">
        <v>4</v>
      </c>
    </row>
    <row r="124" spans="1:3" ht="15.5" hidden="1" x14ac:dyDescent="0.35">
      <c r="A124" s="292" t="s">
        <v>2876</v>
      </c>
      <c r="B124" s="293" t="s">
        <v>2877</v>
      </c>
      <c r="C124" s="293">
        <v>5</v>
      </c>
    </row>
    <row r="125" spans="1:3" ht="15.5" hidden="1" x14ac:dyDescent="0.35">
      <c r="A125" s="292" t="s">
        <v>2878</v>
      </c>
      <c r="B125" s="293" t="s">
        <v>2879</v>
      </c>
      <c r="C125" s="293">
        <v>4</v>
      </c>
    </row>
    <row r="126" spans="1:3" ht="15.5" hidden="1" x14ac:dyDescent="0.35">
      <c r="A126" s="292" t="s">
        <v>2902</v>
      </c>
      <c r="B126" s="293" t="s">
        <v>2903</v>
      </c>
      <c r="C126" s="293">
        <v>3</v>
      </c>
    </row>
    <row r="127" spans="1:3" ht="15.5" hidden="1" x14ac:dyDescent="0.35">
      <c r="A127" s="292" t="s">
        <v>196</v>
      </c>
      <c r="B127" s="293" t="s">
        <v>2904</v>
      </c>
      <c r="C127" s="293">
        <v>5</v>
      </c>
    </row>
    <row r="128" spans="1:3" ht="15.5" hidden="1" x14ac:dyDescent="0.35">
      <c r="A128" s="292" t="s">
        <v>2008</v>
      </c>
      <c r="B128" s="293" t="s">
        <v>2009</v>
      </c>
      <c r="C128" s="293">
        <v>2</v>
      </c>
    </row>
    <row r="129" spans="1:3" ht="15.5" hidden="1" x14ac:dyDescent="0.35">
      <c r="A129" s="292" t="s">
        <v>2905</v>
      </c>
      <c r="B129" s="293" t="s">
        <v>2906</v>
      </c>
      <c r="C129" s="293">
        <v>4</v>
      </c>
    </row>
    <row r="130" spans="1:3" ht="15.5" hidden="1" x14ac:dyDescent="0.35">
      <c r="A130" s="292" t="s">
        <v>2907</v>
      </c>
      <c r="B130" s="293" t="s">
        <v>2908</v>
      </c>
      <c r="C130" s="293">
        <v>1</v>
      </c>
    </row>
    <row r="131" spans="1:3" ht="15.5" hidden="1" x14ac:dyDescent="0.35">
      <c r="A131" s="292" t="s">
        <v>2909</v>
      </c>
      <c r="B131" s="293" t="s">
        <v>2910</v>
      </c>
      <c r="C131" s="293">
        <v>6</v>
      </c>
    </row>
    <row r="132" spans="1:3" ht="15.5" hidden="1" x14ac:dyDescent="0.35">
      <c r="A132" s="292" t="s">
        <v>2911</v>
      </c>
      <c r="B132" s="293" t="s">
        <v>2912</v>
      </c>
      <c r="C132" s="293">
        <v>5</v>
      </c>
    </row>
    <row r="133" spans="1:3" ht="15.5" hidden="1" x14ac:dyDescent="0.35">
      <c r="A133" s="292" t="s">
        <v>2913</v>
      </c>
      <c r="B133" s="293" t="s">
        <v>2914</v>
      </c>
      <c r="C133" s="293">
        <v>3</v>
      </c>
    </row>
    <row r="134" spans="1:3" ht="15.5" hidden="1" x14ac:dyDescent="0.35">
      <c r="A134" s="292" t="s">
        <v>2915</v>
      </c>
      <c r="B134" s="293" t="s">
        <v>2916</v>
      </c>
      <c r="C134" s="293">
        <v>3</v>
      </c>
    </row>
    <row r="135" spans="1:3" ht="15.5" hidden="1" x14ac:dyDescent="0.35">
      <c r="A135" s="292" t="s">
        <v>2917</v>
      </c>
      <c r="B135" s="293" t="s">
        <v>2918</v>
      </c>
      <c r="C135" s="293">
        <v>4</v>
      </c>
    </row>
    <row r="136" spans="1:3" ht="15.5" hidden="1" x14ac:dyDescent="0.35">
      <c r="A136" s="292" t="s">
        <v>2919</v>
      </c>
      <c r="B136" s="293" t="s">
        <v>2920</v>
      </c>
      <c r="C136" s="293">
        <v>4</v>
      </c>
    </row>
    <row r="137" spans="1:3" ht="15.5" hidden="1" x14ac:dyDescent="0.35">
      <c r="A137" s="292" t="s">
        <v>2921</v>
      </c>
      <c r="B137" s="293" t="s">
        <v>2922</v>
      </c>
      <c r="C137" s="293">
        <v>6</v>
      </c>
    </row>
    <row r="138" spans="1:3" ht="15.5" hidden="1" x14ac:dyDescent="0.35">
      <c r="A138" s="292" t="s">
        <v>2923</v>
      </c>
      <c r="B138" s="293" t="s">
        <v>2924</v>
      </c>
      <c r="C138" s="293">
        <v>3</v>
      </c>
    </row>
    <row r="139" spans="1:3" ht="15.5" hidden="1" x14ac:dyDescent="0.35">
      <c r="A139" s="292" t="s">
        <v>2925</v>
      </c>
      <c r="B139" s="293" t="s">
        <v>2926</v>
      </c>
      <c r="C139" s="293">
        <v>5</v>
      </c>
    </row>
    <row r="140" spans="1:3" ht="15.5" hidden="1" x14ac:dyDescent="0.35">
      <c r="A140" s="292" t="s">
        <v>2927</v>
      </c>
      <c r="B140" s="293" t="s">
        <v>2928</v>
      </c>
      <c r="C140" s="293">
        <v>6</v>
      </c>
    </row>
    <row r="141" spans="1:3" ht="15.5" hidden="1" x14ac:dyDescent="0.35">
      <c r="A141" s="292" t="s">
        <v>2929</v>
      </c>
      <c r="B141" s="293" t="s">
        <v>2930</v>
      </c>
      <c r="C141" s="293">
        <v>4</v>
      </c>
    </row>
    <row r="142" spans="1:3" ht="15.5" hidden="1" x14ac:dyDescent="0.35">
      <c r="A142" s="292" t="s">
        <v>2931</v>
      </c>
      <c r="B142" s="293" t="s">
        <v>2932</v>
      </c>
      <c r="C142" s="293">
        <v>5</v>
      </c>
    </row>
    <row r="143" spans="1:3" ht="15.5" hidden="1" x14ac:dyDescent="0.35">
      <c r="A143" s="292" t="s">
        <v>2933</v>
      </c>
      <c r="B143" s="293" t="s">
        <v>2934</v>
      </c>
      <c r="C143" s="293">
        <v>4</v>
      </c>
    </row>
    <row r="144" spans="1:3" ht="15.5" hidden="1" x14ac:dyDescent="0.35">
      <c r="A144" s="292" t="s">
        <v>2935</v>
      </c>
      <c r="B144" s="293" t="s">
        <v>2936</v>
      </c>
      <c r="C144" s="293">
        <v>4</v>
      </c>
    </row>
    <row r="145" spans="1:3" ht="15.5" hidden="1" x14ac:dyDescent="0.35">
      <c r="A145" s="292" t="s">
        <v>2937</v>
      </c>
      <c r="B145" s="293" t="s">
        <v>2938</v>
      </c>
      <c r="C145" s="293">
        <v>4</v>
      </c>
    </row>
    <row r="146" spans="1:3" ht="15.5" hidden="1" x14ac:dyDescent="0.35">
      <c r="A146" s="292" t="s">
        <v>2939</v>
      </c>
      <c r="B146" s="293" t="s">
        <v>2940</v>
      </c>
      <c r="C146" s="293">
        <v>5</v>
      </c>
    </row>
    <row r="147" spans="1:3" ht="15.5" hidden="1" x14ac:dyDescent="0.35">
      <c r="A147" s="292" t="s">
        <v>2941</v>
      </c>
      <c r="B147" s="293" t="s">
        <v>2942</v>
      </c>
      <c r="C147" s="293">
        <v>6</v>
      </c>
    </row>
    <row r="148" spans="1:3" ht="31" hidden="1" x14ac:dyDescent="0.35">
      <c r="A148" s="292" t="s">
        <v>2943</v>
      </c>
      <c r="B148" s="293" t="s">
        <v>2944</v>
      </c>
      <c r="C148" s="293">
        <v>5</v>
      </c>
    </row>
    <row r="149" spans="1:3" ht="15.5" hidden="1" x14ac:dyDescent="0.35">
      <c r="A149" s="292" t="s">
        <v>2945</v>
      </c>
      <c r="B149" s="293" t="s">
        <v>2946</v>
      </c>
      <c r="C149" s="293">
        <v>7</v>
      </c>
    </row>
    <row r="150" spans="1:3" ht="15.5" hidden="1" x14ac:dyDescent="0.35">
      <c r="A150" s="292" t="s">
        <v>2947</v>
      </c>
      <c r="B150" s="293" t="s">
        <v>2948</v>
      </c>
      <c r="C150" s="293">
        <v>6</v>
      </c>
    </row>
    <row r="151" spans="1:3" ht="15.5" hidden="1" x14ac:dyDescent="0.35">
      <c r="A151" s="292" t="s">
        <v>2949</v>
      </c>
      <c r="B151" s="293" t="s">
        <v>2950</v>
      </c>
      <c r="C151" s="293">
        <v>1</v>
      </c>
    </row>
    <row r="152" spans="1:3" ht="15.5" hidden="1" x14ac:dyDescent="0.35">
      <c r="A152" s="292" t="s">
        <v>2951</v>
      </c>
      <c r="B152" s="293" t="s">
        <v>2952</v>
      </c>
      <c r="C152" s="293">
        <v>6</v>
      </c>
    </row>
    <row r="153" spans="1:3" ht="31" hidden="1" x14ac:dyDescent="0.35">
      <c r="A153" s="292" t="s">
        <v>2953</v>
      </c>
      <c r="B153" s="293" t="s">
        <v>2954</v>
      </c>
      <c r="C153" s="293">
        <v>6</v>
      </c>
    </row>
    <row r="154" spans="1:3" ht="31" hidden="1" x14ac:dyDescent="0.35">
      <c r="A154" s="292" t="s">
        <v>2955</v>
      </c>
      <c r="B154" s="293" t="s">
        <v>2956</v>
      </c>
      <c r="C154" s="293">
        <v>6</v>
      </c>
    </row>
    <row r="155" spans="1:3" ht="15.5" hidden="1" x14ac:dyDescent="0.35">
      <c r="A155" s="292" t="s">
        <v>2957</v>
      </c>
      <c r="B155" s="293" t="s">
        <v>2958</v>
      </c>
      <c r="C155" s="293">
        <v>4</v>
      </c>
    </row>
    <row r="156" spans="1:3" ht="15.5" hidden="1" x14ac:dyDescent="0.35">
      <c r="A156" s="292" t="s">
        <v>2959</v>
      </c>
      <c r="B156" s="293" t="s">
        <v>2960</v>
      </c>
      <c r="C156" s="293">
        <v>6</v>
      </c>
    </row>
    <row r="157" spans="1:3" ht="15.5" hidden="1" x14ac:dyDescent="0.35">
      <c r="A157" s="292" t="s">
        <v>2961</v>
      </c>
      <c r="B157" s="293" t="s">
        <v>2962</v>
      </c>
      <c r="C157" s="293">
        <v>3</v>
      </c>
    </row>
    <row r="158" spans="1:3" ht="15.5" hidden="1" x14ac:dyDescent="0.35">
      <c r="A158" s="292" t="s">
        <v>2963</v>
      </c>
      <c r="B158" s="293" t="s">
        <v>2964</v>
      </c>
      <c r="C158" s="293">
        <v>4</v>
      </c>
    </row>
    <row r="159" spans="1:3" ht="15.5" hidden="1" x14ac:dyDescent="0.35">
      <c r="A159" s="292" t="s">
        <v>2965</v>
      </c>
      <c r="B159" s="293" t="s">
        <v>2966</v>
      </c>
      <c r="C159" s="293">
        <v>5</v>
      </c>
    </row>
    <row r="160" spans="1:3" ht="31" hidden="1" x14ac:dyDescent="0.35">
      <c r="A160" s="292" t="s">
        <v>2967</v>
      </c>
      <c r="B160" s="293" t="s">
        <v>2968</v>
      </c>
      <c r="C160" s="293">
        <v>3</v>
      </c>
    </row>
    <row r="161" spans="1:3" ht="15.5" hidden="1" x14ac:dyDescent="0.35">
      <c r="A161" s="292" t="s">
        <v>2969</v>
      </c>
      <c r="B161" s="293" t="s">
        <v>2970</v>
      </c>
      <c r="C161" s="293">
        <v>5</v>
      </c>
    </row>
    <row r="162" spans="1:3" ht="15.5" hidden="1" x14ac:dyDescent="0.35">
      <c r="A162" s="292" t="s">
        <v>2971</v>
      </c>
      <c r="B162" s="293" t="s">
        <v>2972</v>
      </c>
      <c r="C162" s="293">
        <v>5</v>
      </c>
    </row>
    <row r="163" spans="1:3" ht="15.5" hidden="1" x14ac:dyDescent="0.35">
      <c r="A163" s="292" t="s">
        <v>2973</v>
      </c>
      <c r="B163" s="293" t="s">
        <v>2974</v>
      </c>
      <c r="C163" s="293">
        <v>5</v>
      </c>
    </row>
    <row r="164" spans="1:3" ht="15.5" hidden="1" x14ac:dyDescent="0.35">
      <c r="A164" s="292" t="s">
        <v>2975</v>
      </c>
      <c r="B164" s="293" t="s">
        <v>2976</v>
      </c>
      <c r="C164" s="293">
        <v>5</v>
      </c>
    </row>
    <row r="165" spans="1:3" ht="15.5" hidden="1" x14ac:dyDescent="0.35">
      <c r="A165" s="292" t="s">
        <v>2977</v>
      </c>
      <c r="B165" s="293" t="s">
        <v>2978</v>
      </c>
      <c r="C165" s="293">
        <v>5</v>
      </c>
    </row>
    <row r="166" spans="1:3" ht="15.5" hidden="1" x14ac:dyDescent="0.35">
      <c r="A166" s="292" t="s">
        <v>239</v>
      </c>
      <c r="B166" s="293" t="s">
        <v>240</v>
      </c>
      <c r="C166" s="293">
        <v>5</v>
      </c>
    </row>
    <row r="167" spans="1:3" ht="15.5" hidden="1" x14ac:dyDescent="0.35">
      <c r="A167" s="292" t="s">
        <v>2979</v>
      </c>
      <c r="B167" s="293" t="s">
        <v>2980</v>
      </c>
      <c r="C167" s="293">
        <v>6</v>
      </c>
    </row>
    <row r="168" spans="1:3" ht="15.5" hidden="1" x14ac:dyDescent="0.35">
      <c r="A168" s="292" t="s">
        <v>2981</v>
      </c>
      <c r="B168" s="293" t="s">
        <v>2982</v>
      </c>
      <c r="C168" s="293">
        <v>4</v>
      </c>
    </row>
    <row r="169" spans="1:3" ht="15.5" hidden="1" x14ac:dyDescent="0.35">
      <c r="A169" s="292" t="s">
        <v>2983</v>
      </c>
      <c r="B169" s="293" t="s">
        <v>2984</v>
      </c>
      <c r="C169" s="293">
        <v>3</v>
      </c>
    </row>
    <row r="170" spans="1:3" ht="15.5" hidden="1" x14ac:dyDescent="0.35">
      <c r="A170" s="292" t="s">
        <v>254</v>
      </c>
      <c r="B170" s="293" t="s">
        <v>255</v>
      </c>
      <c r="C170" s="293">
        <v>4</v>
      </c>
    </row>
    <row r="171" spans="1:3" ht="15.5" hidden="1" x14ac:dyDescent="0.35">
      <c r="A171" s="292" t="s">
        <v>2985</v>
      </c>
      <c r="B171" s="293" t="s">
        <v>2986</v>
      </c>
      <c r="C171" s="293">
        <v>6</v>
      </c>
    </row>
    <row r="172" spans="1:3" ht="15.5" hidden="1" x14ac:dyDescent="0.35">
      <c r="A172" s="292" t="s">
        <v>3759</v>
      </c>
      <c r="B172" s="293" t="s">
        <v>3760</v>
      </c>
      <c r="C172" s="293">
        <v>4</v>
      </c>
    </row>
    <row r="173" spans="1:3" ht="31" hidden="1" x14ac:dyDescent="0.35">
      <c r="A173" s="292" t="s">
        <v>2987</v>
      </c>
      <c r="B173" s="293" t="s">
        <v>2988</v>
      </c>
      <c r="C173" s="293">
        <v>5</v>
      </c>
    </row>
    <row r="174" spans="1:3" ht="15.5" hidden="1" x14ac:dyDescent="0.35">
      <c r="A174" s="292" t="s">
        <v>225</v>
      </c>
      <c r="B174" s="293" t="s">
        <v>226</v>
      </c>
      <c r="C174" s="293">
        <v>3</v>
      </c>
    </row>
    <row r="175" spans="1:3" ht="15.5" hidden="1" x14ac:dyDescent="0.35">
      <c r="A175" s="292" t="s">
        <v>2989</v>
      </c>
      <c r="B175" s="293" t="s">
        <v>2990</v>
      </c>
      <c r="C175" s="293">
        <v>5</v>
      </c>
    </row>
    <row r="176" spans="1:3" ht="15.5" hidden="1" x14ac:dyDescent="0.35">
      <c r="A176" s="292" t="s">
        <v>644</v>
      </c>
      <c r="B176" s="293" t="s">
        <v>645</v>
      </c>
      <c r="C176" s="293">
        <v>5</v>
      </c>
    </row>
    <row r="177" spans="1:3" ht="15.5" hidden="1" x14ac:dyDescent="0.35">
      <c r="A177" s="292" t="s">
        <v>2991</v>
      </c>
      <c r="B177" s="293" t="s">
        <v>2992</v>
      </c>
      <c r="C177" s="293">
        <v>4</v>
      </c>
    </row>
    <row r="178" spans="1:3" ht="15.5" hidden="1" x14ac:dyDescent="0.35">
      <c r="A178" s="292" t="s">
        <v>3010</v>
      </c>
      <c r="B178" s="293" t="s">
        <v>3011</v>
      </c>
      <c r="C178" s="293">
        <v>2</v>
      </c>
    </row>
    <row r="179" spans="1:3" ht="15.5" hidden="1" x14ac:dyDescent="0.35">
      <c r="A179" s="292" t="s">
        <v>2993</v>
      </c>
      <c r="B179" s="293" t="s">
        <v>2009</v>
      </c>
      <c r="C179" s="293">
        <v>2</v>
      </c>
    </row>
    <row r="180" spans="1:3" ht="15.5" hidden="1" x14ac:dyDescent="0.35">
      <c r="A180" s="292" t="s">
        <v>3761</v>
      </c>
      <c r="B180" s="293" t="s">
        <v>3762</v>
      </c>
      <c r="C180" s="293">
        <v>3</v>
      </c>
    </row>
    <row r="181" spans="1:3" ht="15.5" hidden="1" x14ac:dyDescent="0.35">
      <c r="A181" s="292" t="s">
        <v>2994</v>
      </c>
      <c r="B181" s="293" t="s">
        <v>2995</v>
      </c>
      <c r="C181" s="293">
        <v>3</v>
      </c>
    </row>
    <row r="182" spans="1:3" ht="15.5" hidden="1" x14ac:dyDescent="0.35">
      <c r="A182" s="292" t="s">
        <v>2996</v>
      </c>
      <c r="B182" s="293" t="s">
        <v>2997</v>
      </c>
      <c r="C182" s="293">
        <v>3</v>
      </c>
    </row>
    <row r="183" spans="1:3" ht="15.5" hidden="1" x14ac:dyDescent="0.35">
      <c r="A183" s="292" t="s">
        <v>2998</v>
      </c>
      <c r="B183" s="293" t="s">
        <v>2999</v>
      </c>
      <c r="C183" s="293">
        <v>5</v>
      </c>
    </row>
    <row r="184" spans="1:3" ht="15.5" hidden="1" x14ac:dyDescent="0.35">
      <c r="A184" s="292" t="s">
        <v>3000</v>
      </c>
      <c r="B184" s="293" t="s">
        <v>3001</v>
      </c>
      <c r="C184" s="293">
        <v>5</v>
      </c>
    </row>
    <row r="185" spans="1:3" ht="15.5" hidden="1" x14ac:dyDescent="0.35">
      <c r="A185" s="292" t="s">
        <v>3002</v>
      </c>
      <c r="B185" s="293" t="s">
        <v>3003</v>
      </c>
      <c r="C185" s="293">
        <v>2</v>
      </c>
    </row>
    <row r="186" spans="1:3" ht="15.5" hidden="1" x14ac:dyDescent="0.35">
      <c r="A186" s="292" t="s">
        <v>3004</v>
      </c>
      <c r="B186" s="293" t="s">
        <v>3005</v>
      </c>
      <c r="C186" s="293">
        <v>3</v>
      </c>
    </row>
    <row r="187" spans="1:3" ht="15.5" hidden="1" x14ac:dyDescent="0.35">
      <c r="A187" s="292" t="s">
        <v>3006</v>
      </c>
      <c r="B187" s="293" t="s">
        <v>3007</v>
      </c>
      <c r="C187" s="293">
        <v>4</v>
      </c>
    </row>
    <row r="188" spans="1:3" ht="15.5" hidden="1" x14ac:dyDescent="0.35">
      <c r="A188" s="292" t="s">
        <v>3008</v>
      </c>
      <c r="B188" s="293" t="s">
        <v>3009</v>
      </c>
      <c r="C188" s="293">
        <v>2</v>
      </c>
    </row>
    <row r="189" spans="1:3" ht="15.5" hidden="1" x14ac:dyDescent="0.35">
      <c r="A189" s="292" t="s">
        <v>2798</v>
      </c>
      <c r="B189" s="293" t="s">
        <v>2799</v>
      </c>
      <c r="C189" s="293">
        <v>5</v>
      </c>
    </row>
    <row r="190" spans="1:3" ht="15.5" hidden="1" x14ac:dyDescent="0.35">
      <c r="A190" s="292" t="s">
        <v>2800</v>
      </c>
      <c r="B190" s="293" t="s">
        <v>2801</v>
      </c>
      <c r="C190" s="293">
        <v>3</v>
      </c>
    </row>
    <row r="191" spans="1:3" ht="15.5" hidden="1" x14ac:dyDescent="0.35">
      <c r="A191" s="292" t="s">
        <v>2802</v>
      </c>
      <c r="B191" s="293" t="s">
        <v>2803</v>
      </c>
      <c r="C191" s="293">
        <v>6</v>
      </c>
    </row>
    <row r="192" spans="1:3" ht="15.5" hidden="1" x14ac:dyDescent="0.35">
      <c r="A192" s="292" t="s">
        <v>2804</v>
      </c>
      <c r="B192" s="293" t="s">
        <v>2805</v>
      </c>
      <c r="C192" s="293">
        <v>5</v>
      </c>
    </row>
    <row r="193" spans="1:3" ht="15.5" hidden="1" x14ac:dyDescent="0.35">
      <c r="A193" s="292" t="s">
        <v>2806</v>
      </c>
      <c r="B193" s="293" t="s">
        <v>2807</v>
      </c>
      <c r="C193" s="293">
        <v>4</v>
      </c>
    </row>
    <row r="194" spans="1:3" ht="15.5" hidden="1" x14ac:dyDescent="0.35">
      <c r="A194" s="292" t="s">
        <v>2808</v>
      </c>
      <c r="B194" s="293" t="s">
        <v>2809</v>
      </c>
      <c r="C194" s="293">
        <v>4</v>
      </c>
    </row>
    <row r="195" spans="1:3" ht="15.5" hidden="1" x14ac:dyDescent="0.35">
      <c r="A195" s="292" t="s">
        <v>2810</v>
      </c>
      <c r="B195" s="293" t="s">
        <v>2811</v>
      </c>
      <c r="C195" s="293">
        <v>4</v>
      </c>
    </row>
    <row r="196" spans="1:3" ht="15.5" hidden="1" x14ac:dyDescent="0.35">
      <c r="A196" s="292" t="s">
        <v>3012</v>
      </c>
      <c r="B196" s="293" t="s">
        <v>3013</v>
      </c>
      <c r="C196" s="293">
        <v>5</v>
      </c>
    </row>
    <row r="197" spans="1:3" ht="15.5" hidden="1" x14ac:dyDescent="0.35">
      <c r="A197" s="292" t="s">
        <v>3014</v>
      </c>
      <c r="B197" s="293" t="s">
        <v>2009</v>
      </c>
      <c r="C197" s="293">
        <v>2</v>
      </c>
    </row>
    <row r="198" spans="1:3" ht="15.5" hidden="1" x14ac:dyDescent="0.35">
      <c r="A198" s="292" t="s">
        <v>3015</v>
      </c>
      <c r="B198" s="293" t="s">
        <v>3016</v>
      </c>
      <c r="C198" s="293">
        <v>3</v>
      </c>
    </row>
    <row r="199" spans="1:3" ht="31" hidden="1" x14ac:dyDescent="0.35">
      <c r="A199" s="292" t="s">
        <v>3017</v>
      </c>
      <c r="B199" s="293" t="s">
        <v>3018</v>
      </c>
      <c r="C199" s="293">
        <v>3</v>
      </c>
    </row>
    <row r="200" spans="1:3" ht="31" hidden="1" x14ac:dyDescent="0.35">
      <c r="A200" s="292" t="s">
        <v>3019</v>
      </c>
      <c r="B200" s="293" t="s">
        <v>3020</v>
      </c>
      <c r="C200" s="293">
        <v>3</v>
      </c>
    </row>
    <row r="201" spans="1:3" ht="15.5" hidden="1" x14ac:dyDescent="0.35">
      <c r="A201" s="292" t="s">
        <v>3021</v>
      </c>
      <c r="B201" s="293" t="s">
        <v>3022</v>
      </c>
      <c r="C201" s="293">
        <v>5</v>
      </c>
    </row>
    <row r="202" spans="1:3" ht="15.5" hidden="1" x14ac:dyDescent="0.35">
      <c r="A202" s="292" t="s">
        <v>3023</v>
      </c>
      <c r="B202" s="293" t="s">
        <v>3024</v>
      </c>
      <c r="C202" s="293">
        <v>4</v>
      </c>
    </row>
    <row r="203" spans="1:3" ht="15.5" hidden="1" x14ac:dyDescent="0.35">
      <c r="A203" s="292" t="s">
        <v>3025</v>
      </c>
      <c r="B203" s="293" t="s">
        <v>2009</v>
      </c>
      <c r="C203" s="293">
        <v>2</v>
      </c>
    </row>
    <row r="204" spans="1:3" ht="15.5" hidden="1" x14ac:dyDescent="0.35">
      <c r="A204" s="292" t="s">
        <v>3026</v>
      </c>
      <c r="B204" s="293" t="s">
        <v>3027</v>
      </c>
      <c r="C204" s="293">
        <v>1</v>
      </c>
    </row>
    <row r="205" spans="1:3" ht="15.5" hidden="1" x14ac:dyDescent="0.35">
      <c r="A205" s="292" t="s">
        <v>3028</v>
      </c>
      <c r="B205" s="293" t="s">
        <v>3029</v>
      </c>
      <c r="C205" s="293">
        <v>4</v>
      </c>
    </row>
    <row r="206" spans="1:3" ht="15.5" hidden="1" x14ac:dyDescent="0.35">
      <c r="A206" s="292" t="s">
        <v>3030</v>
      </c>
      <c r="B206" s="293" t="s">
        <v>3031</v>
      </c>
      <c r="C206" s="293">
        <v>3</v>
      </c>
    </row>
    <row r="207" spans="1:3" ht="15.5" hidden="1" x14ac:dyDescent="0.35">
      <c r="A207" s="292" t="s">
        <v>3032</v>
      </c>
      <c r="B207" s="293" t="s">
        <v>3033</v>
      </c>
      <c r="C207" s="293">
        <v>4</v>
      </c>
    </row>
    <row r="208" spans="1:3" ht="15.5" hidden="1" x14ac:dyDescent="0.35">
      <c r="A208" s="292" t="s">
        <v>3364</v>
      </c>
      <c r="B208" s="293" t="s">
        <v>3365</v>
      </c>
      <c r="C208" s="293">
        <v>4</v>
      </c>
    </row>
    <row r="209" spans="1:3" ht="15.5" hidden="1" x14ac:dyDescent="0.35">
      <c r="A209" s="292" t="s">
        <v>3034</v>
      </c>
      <c r="B209" s="293" t="s">
        <v>3035</v>
      </c>
      <c r="C209" s="293">
        <v>4</v>
      </c>
    </row>
    <row r="210" spans="1:3" ht="15.5" hidden="1" x14ac:dyDescent="0.35">
      <c r="A210" s="292" t="s">
        <v>3052</v>
      </c>
      <c r="B210" s="293" t="s">
        <v>3053</v>
      </c>
      <c r="C210" s="293">
        <v>3</v>
      </c>
    </row>
    <row r="211" spans="1:3" ht="15.5" hidden="1" x14ac:dyDescent="0.35">
      <c r="A211" s="292" t="s">
        <v>3054</v>
      </c>
      <c r="B211" s="293" t="s">
        <v>2009</v>
      </c>
      <c r="C211" s="293">
        <v>2</v>
      </c>
    </row>
    <row r="212" spans="1:3" ht="15.5" hidden="1" x14ac:dyDescent="0.35">
      <c r="A212" s="292" t="s">
        <v>3055</v>
      </c>
      <c r="B212" s="293" t="s">
        <v>3056</v>
      </c>
      <c r="C212" s="293">
        <v>1</v>
      </c>
    </row>
    <row r="213" spans="1:3" ht="15.5" hidden="1" x14ac:dyDescent="0.35">
      <c r="A213" s="292" t="s">
        <v>3057</v>
      </c>
      <c r="B213" s="293" t="s">
        <v>3058</v>
      </c>
      <c r="C213" s="293">
        <v>4</v>
      </c>
    </row>
    <row r="214" spans="1:3" ht="15.5" hidden="1" x14ac:dyDescent="0.35">
      <c r="A214" s="292" t="s">
        <v>2129</v>
      </c>
      <c r="B214" s="293" t="s">
        <v>2130</v>
      </c>
      <c r="C214" s="293">
        <v>4</v>
      </c>
    </row>
    <row r="215" spans="1:3" ht="15.5" hidden="1" x14ac:dyDescent="0.35">
      <c r="A215" s="292" t="s">
        <v>3059</v>
      </c>
      <c r="B215" s="293" t="s">
        <v>3060</v>
      </c>
      <c r="C215" s="293">
        <v>4</v>
      </c>
    </row>
    <row r="216" spans="1:3" ht="31" hidden="1" x14ac:dyDescent="0.35">
      <c r="A216" s="292" t="s">
        <v>3061</v>
      </c>
      <c r="B216" s="293" t="s">
        <v>3062</v>
      </c>
      <c r="C216" s="293">
        <v>4</v>
      </c>
    </row>
    <row r="217" spans="1:3" ht="15.5" hidden="1" x14ac:dyDescent="0.35">
      <c r="A217" s="292" t="s">
        <v>3063</v>
      </c>
      <c r="B217" s="293" t="s">
        <v>3064</v>
      </c>
      <c r="C217" s="293">
        <v>2</v>
      </c>
    </row>
    <row r="218" spans="1:3" ht="15.5" hidden="1" x14ac:dyDescent="0.35">
      <c r="A218" s="292" t="s">
        <v>3065</v>
      </c>
      <c r="B218" s="293" t="s">
        <v>3066</v>
      </c>
      <c r="C218" s="293">
        <v>1</v>
      </c>
    </row>
    <row r="219" spans="1:3" ht="15.5" hidden="1" x14ac:dyDescent="0.35">
      <c r="A219" s="292" t="s">
        <v>3067</v>
      </c>
      <c r="B219" s="293" t="s">
        <v>3068</v>
      </c>
      <c r="C219" s="293">
        <v>1</v>
      </c>
    </row>
    <row r="220" spans="1:3" ht="31" hidden="1" x14ac:dyDescent="0.35">
      <c r="A220" s="292" t="s">
        <v>3069</v>
      </c>
      <c r="B220" s="293" t="s">
        <v>3070</v>
      </c>
      <c r="C220" s="293">
        <v>4</v>
      </c>
    </row>
    <row r="221" spans="1:3" ht="15.5" hidden="1" x14ac:dyDescent="0.35">
      <c r="A221" s="292" t="s">
        <v>3036</v>
      </c>
      <c r="B221" s="293" t="s">
        <v>3037</v>
      </c>
      <c r="C221" s="293">
        <v>4</v>
      </c>
    </row>
    <row r="222" spans="1:3" ht="15.5" hidden="1" x14ac:dyDescent="0.35">
      <c r="A222" s="292" t="s">
        <v>3038</v>
      </c>
      <c r="B222" s="293" t="s">
        <v>3039</v>
      </c>
      <c r="C222" s="293">
        <v>2</v>
      </c>
    </row>
    <row r="223" spans="1:3" ht="15.5" hidden="1" x14ac:dyDescent="0.35">
      <c r="A223" s="292" t="s">
        <v>3040</v>
      </c>
      <c r="B223" s="293" t="s">
        <v>3041</v>
      </c>
      <c r="C223" s="293">
        <v>3</v>
      </c>
    </row>
    <row r="224" spans="1:3" ht="15.5" hidden="1" x14ac:dyDescent="0.35">
      <c r="A224" s="292" t="s">
        <v>3042</v>
      </c>
      <c r="B224" s="293" t="s">
        <v>3043</v>
      </c>
      <c r="C224" s="293">
        <v>4</v>
      </c>
    </row>
    <row r="225" spans="1:3" ht="15.5" hidden="1" x14ac:dyDescent="0.35">
      <c r="A225" s="292" t="s">
        <v>3044</v>
      </c>
      <c r="B225" s="293" t="s">
        <v>3045</v>
      </c>
      <c r="C225" s="293">
        <v>2</v>
      </c>
    </row>
    <row r="226" spans="1:3" ht="15.5" hidden="1" x14ac:dyDescent="0.35">
      <c r="A226" s="292" t="s">
        <v>3046</v>
      </c>
      <c r="B226" s="293" t="s">
        <v>3047</v>
      </c>
      <c r="C226" s="293">
        <v>4</v>
      </c>
    </row>
    <row r="227" spans="1:3" ht="15.5" hidden="1" x14ac:dyDescent="0.35">
      <c r="A227" s="292" t="s">
        <v>3048</v>
      </c>
      <c r="B227" s="293" t="s">
        <v>3049</v>
      </c>
      <c r="C227" s="293">
        <v>4</v>
      </c>
    </row>
    <row r="228" spans="1:3" ht="15.5" hidden="1" x14ac:dyDescent="0.35">
      <c r="A228" s="292" t="s">
        <v>3050</v>
      </c>
      <c r="B228" s="293" t="s">
        <v>3051</v>
      </c>
      <c r="C228" s="293">
        <v>4</v>
      </c>
    </row>
    <row r="229" spans="1:3" ht="15.5" hidden="1" x14ac:dyDescent="0.35">
      <c r="A229" s="292" t="s">
        <v>3366</v>
      </c>
      <c r="B229" s="293" t="s">
        <v>3367</v>
      </c>
      <c r="C229" s="293">
        <v>4</v>
      </c>
    </row>
    <row r="230" spans="1:3" ht="15.5" hidden="1" x14ac:dyDescent="0.35">
      <c r="A230" s="292" t="s">
        <v>3368</v>
      </c>
      <c r="B230" s="293" t="s">
        <v>3369</v>
      </c>
      <c r="C230" s="293">
        <v>5</v>
      </c>
    </row>
    <row r="231" spans="1:3" ht="31" hidden="1" x14ac:dyDescent="0.35">
      <c r="A231" s="292" t="s">
        <v>3763</v>
      </c>
      <c r="B231" s="293" t="s">
        <v>3764</v>
      </c>
      <c r="C231" s="293">
        <v>2</v>
      </c>
    </row>
    <row r="232" spans="1:3" ht="15.5" hidden="1" x14ac:dyDescent="0.35">
      <c r="A232" s="292" t="s">
        <v>3765</v>
      </c>
      <c r="B232" s="293" t="s">
        <v>3766</v>
      </c>
      <c r="C232" s="293">
        <v>4</v>
      </c>
    </row>
    <row r="233" spans="1:3" ht="15.5" x14ac:dyDescent="0.35">
      <c r="A233" s="292" t="s">
        <v>2197</v>
      </c>
      <c r="B233" s="293" t="s">
        <v>2198</v>
      </c>
      <c r="C233" s="293">
        <v>7</v>
      </c>
    </row>
    <row r="234" spans="1:3" ht="15.5" x14ac:dyDescent="0.35">
      <c r="A234" s="292" t="s">
        <v>3079</v>
      </c>
      <c r="B234" s="293" t="s">
        <v>3080</v>
      </c>
      <c r="C234" s="293">
        <v>5</v>
      </c>
    </row>
    <row r="235" spans="1:3" ht="15.5" hidden="1" x14ac:dyDescent="0.35">
      <c r="A235" s="292" t="s">
        <v>3081</v>
      </c>
      <c r="B235" s="293" t="s">
        <v>2009</v>
      </c>
      <c r="C235" s="293">
        <v>2</v>
      </c>
    </row>
    <row r="236" spans="1:3" ht="15.5" x14ac:dyDescent="0.35">
      <c r="A236" s="292" t="s">
        <v>2310</v>
      </c>
      <c r="B236" s="293" t="s">
        <v>2311</v>
      </c>
      <c r="C236" s="293">
        <v>6</v>
      </c>
    </row>
    <row r="237" spans="1:3" ht="15.5" x14ac:dyDescent="0.35">
      <c r="A237" s="292" t="s">
        <v>2345</v>
      </c>
      <c r="B237" s="293" t="s">
        <v>2346</v>
      </c>
      <c r="C237" s="293">
        <v>4</v>
      </c>
    </row>
    <row r="238" spans="1:3" ht="15.5" x14ac:dyDescent="0.35">
      <c r="A238" s="292" t="s">
        <v>3082</v>
      </c>
      <c r="B238" s="293" t="s">
        <v>3083</v>
      </c>
      <c r="C238" s="293">
        <v>6</v>
      </c>
    </row>
    <row r="239" spans="1:3" ht="15.5" hidden="1" x14ac:dyDescent="0.35">
      <c r="A239" s="292" t="s">
        <v>3084</v>
      </c>
      <c r="B239" s="293" t="s">
        <v>3085</v>
      </c>
      <c r="C239" s="293">
        <v>4</v>
      </c>
    </row>
    <row r="240" spans="1:3" ht="15.5" x14ac:dyDescent="0.35">
      <c r="A240" s="292" t="s">
        <v>3086</v>
      </c>
      <c r="B240" s="293" t="s">
        <v>3087</v>
      </c>
      <c r="C240" s="293">
        <v>6</v>
      </c>
    </row>
    <row r="241" spans="1:3" ht="15.5" x14ac:dyDescent="0.35">
      <c r="A241" s="292" t="s">
        <v>3088</v>
      </c>
      <c r="B241" s="293" t="s">
        <v>3089</v>
      </c>
      <c r="C241" s="293">
        <v>4</v>
      </c>
    </row>
    <row r="242" spans="1:3" ht="15.5" x14ac:dyDescent="0.35">
      <c r="A242" s="292" t="s">
        <v>2102</v>
      </c>
      <c r="B242" s="293" t="s">
        <v>2103</v>
      </c>
      <c r="C242" s="293">
        <v>7</v>
      </c>
    </row>
    <row r="243" spans="1:3" ht="15.5" x14ac:dyDescent="0.35">
      <c r="A243" s="292" t="s">
        <v>1939</v>
      </c>
      <c r="B243" s="293" t="s">
        <v>1940</v>
      </c>
      <c r="C243" s="293">
        <v>8</v>
      </c>
    </row>
    <row r="244" spans="1:3" ht="15.5" x14ac:dyDescent="0.35">
      <c r="A244" s="292" t="s">
        <v>188</v>
      </c>
      <c r="B244" s="293" t="s">
        <v>3090</v>
      </c>
      <c r="C244" s="293">
        <v>6</v>
      </c>
    </row>
    <row r="245" spans="1:3" ht="15.5" x14ac:dyDescent="0.35">
      <c r="A245" s="292" t="s">
        <v>2297</v>
      </c>
      <c r="B245" s="293" t="s">
        <v>2298</v>
      </c>
      <c r="C245" s="293">
        <v>5</v>
      </c>
    </row>
    <row r="246" spans="1:3" ht="15.5" x14ac:dyDescent="0.35">
      <c r="A246" s="292" t="s">
        <v>3091</v>
      </c>
      <c r="B246" s="293" t="s">
        <v>3092</v>
      </c>
      <c r="C246" s="293">
        <v>5</v>
      </c>
    </row>
    <row r="247" spans="1:3" ht="15.5" x14ac:dyDescent="0.35">
      <c r="A247" s="292" t="s">
        <v>3093</v>
      </c>
      <c r="B247" s="293" t="s">
        <v>3094</v>
      </c>
      <c r="C247" s="293">
        <v>6</v>
      </c>
    </row>
    <row r="248" spans="1:3" ht="31" x14ac:dyDescent="0.35">
      <c r="A248" s="292" t="s">
        <v>3095</v>
      </c>
      <c r="B248" s="293" t="s">
        <v>3096</v>
      </c>
      <c r="C248" s="293">
        <v>1</v>
      </c>
    </row>
    <row r="249" spans="1:3" ht="15.5" x14ac:dyDescent="0.35">
      <c r="A249" s="292" t="s">
        <v>3097</v>
      </c>
      <c r="B249" s="293" t="s">
        <v>3098</v>
      </c>
      <c r="C249" s="293">
        <v>4</v>
      </c>
    </row>
    <row r="250" spans="1:3" ht="15.5" x14ac:dyDescent="0.35">
      <c r="A250" s="292" t="s">
        <v>2332</v>
      </c>
      <c r="B250" s="293" t="s">
        <v>2333</v>
      </c>
      <c r="C250" s="293">
        <v>6</v>
      </c>
    </row>
    <row r="251" spans="1:3" ht="15.5" x14ac:dyDescent="0.35">
      <c r="A251" s="292" t="s">
        <v>2285</v>
      </c>
      <c r="B251" s="293" t="s">
        <v>2286</v>
      </c>
      <c r="C251" s="293">
        <v>5</v>
      </c>
    </row>
    <row r="252" spans="1:3" ht="15.5" x14ac:dyDescent="0.35">
      <c r="A252" s="292" t="s">
        <v>3071</v>
      </c>
      <c r="B252" s="293" t="s">
        <v>3072</v>
      </c>
      <c r="C252" s="293">
        <v>2</v>
      </c>
    </row>
    <row r="253" spans="1:3" ht="15.5" x14ac:dyDescent="0.35">
      <c r="A253" s="292" t="s">
        <v>2255</v>
      </c>
      <c r="B253" s="293" t="s">
        <v>2256</v>
      </c>
      <c r="C253" s="293">
        <v>3</v>
      </c>
    </row>
    <row r="254" spans="1:3" ht="15.5" x14ac:dyDescent="0.35">
      <c r="A254" s="292" t="s">
        <v>3073</v>
      </c>
      <c r="B254" s="293" t="s">
        <v>3074</v>
      </c>
      <c r="C254" s="293">
        <v>1</v>
      </c>
    </row>
    <row r="255" spans="1:3" ht="15.5" x14ac:dyDescent="0.35">
      <c r="A255" s="292" t="s">
        <v>3075</v>
      </c>
      <c r="B255" s="293" t="s">
        <v>3076</v>
      </c>
      <c r="C255" s="293">
        <v>7</v>
      </c>
    </row>
    <row r="256" spans="1:3" ht="15.5" x14ac:dyDescent="0.35">
      <c r="A256" s="292" t="s">
        <v>3077</v>
      </c>
      <c r="B256" s="293" t="s">
        <v>3078</v>
      </c>
      <c r="C256" s="293">
        <v>2</v>
      </c>
    </row>
    <row r="257" spans="1:3" ht="15.5" hidden="1" x14ac:dyDescent="0.35">
      <c r="A257" s="292" t="s">
        <v>3099</v>
      </c>
      <c r="B257" s="293" t="s">
        <v>3100</v>
      </c>
      <c r="C257" s="293">
        <v>5</v>
      </c>
    </row>
    <row r="258" spans="1:3" ht="15.5" hidden="1" x14ac:dyDescent="0.35">
      <c r="A258" s="292" t="s">
        <v>3767</v>
      </c>
      <c r="B258" s="293" t="s">
        <v>3768</v>
      </c>
      <c r="C258" s="293">
        <v>7</v>
      </c>
    </row>
    <row r="259" spans="1:3" ht="15.5" hidden="1" x14ac:dyDescent="0.35">
      <c r="A259" s="292" t="s">
        <v>3101</v>
      </c>
      <c r="B259" s="293" t="s">
        <v>2009</v>
      </c>
      <c r="C259" s="293">
        <v>2</v>
      </c>
    </row>
    <row r="260" spans="1:3" ht="15.5" hidden="1" x14ac:dyDescent="0.35">
      <c r="A260" s="292" t="s">
        <v>3102</v>
      </c>
      <c r="B260" s="293" t="s">
        <v>3103</v>
      </c>
      <c r="C260" s="293">
        <v>8</v>
      </c>
    </row>
    <row r="261" spans="1:3" ht="15.5" hidden="1" x14ac:dyDescent="0.35">
      <c r="A261" s="292" t="s">
        <v>3104</v>
      </c>
      <c r="B261" s="293" t="s">
        <v>3105</v>
      </c>
      <c r="C261" s="293">
        <v>8</v>
      </c>
    </row>
    <row r="262" spans="1:3" ht="31" hidden="1" x14ac:dyDescent="0.35">
      <c r="A262" s="292" t="s">
        <v>3106</v>
      </c>
      <c r="B262" s="293" t="s">
        <v>3107</v>
      </c>
      <c r="C262" s="293">
        <v>7</v>
      </c>
    </row>
    <row r="263" spans="1:3" ht="15.5" hidden="1" x14ac:dyDescent="0.35">
      <c r="A263" s="292" t="s">
        <v>3108</v>
      </c>
      <c r="B263" s="293" t="s">
        <v>3109</v>
      </c>
      <c r="C263" s="293">
        <v>5</v>
      </c>
    </row>
    <row r="264" spans="1:3" ht="15.5" hidden="1" x14ac:dyDescent="0.35">
      <c r="A264" s="292" t="s">
        <v>3110</v>
      </c>
      <c r="B264" s="293" t="s">
        <v>3111</v>
      </c>
      <c r="C264" s="293">
        <v>7</v>
      </c>
    </row>
    <row r="265" spans="1:3" ht="31" hidden="1" x14ac:dyDescent="0.35">
      <c r="A265" s="292" t="s">
        <v>3112</v>
      </c>
      <c r="B265" s="293" t="s">
        <v>3113</v>
      </c>
      <c r="C265" s="293">
        <v>4</v>
      </c>
    </row>
    <row r="266" spans="1:3" ht="15.5" hidden="1" x14ac:dyDescent="0.35">
      <c r="A266" s="292" t="s">
        <v>3114</v>
      </c>
      <c r="B266" s="293" t="s">
        <v>3115</v>
      </c>
      <c r="C266" s="293">
        <v>4</v>
      </c>
    </row>
    <row r="267" spans="1:3" ht="15.5" hidden="1" x14ac:dyDescent="0.35">
      <c r="A267" s="292" t="s">
        <v>3116</v>
      </c>
      <c r="B267" s="293" t="s">
        <v>3117</v>
      </c>
      <c r="C267" s="293">
        <v>5</v>
      </c>
    </row>
    <row r="268" spans="1:3" ht="15.5" hidden="1" x14ac:dyDescent="0.35">
      <c r="A268" s="292" t="s">
        <v>3118</v>
      </c>
      <c r="B268" s="293" t="s">
        <v>3119</v>
      </c>
      <c r="C268" s="293">
        <v>8</v>
      </c>
    </row>
    <row r="269" spans="1:3" ht="15.5" hidden="1" x14ac:dyDescent="0.35">
      <c r="A269" s="292" t="s">
        <v>3120</v>
      </c>
      <c r="B269" s="293" t="s">
        <v>3121</v>
      </c>
      <c r="C269" s="293">
        <v>4</v>
      </c>
    </row>
    <row r="270" spans="1:3" ht="15.5" hidden="1" x14ac:dyDescent="0.35">
      <c r="A270" s="292" t="s">
        <v>3122</v>
      </c>
      <c r="B270" s="293" t="s">
        <v>2009</v>
      </c>
      <c r="C270" s="293">
        <v>3</v>
      </c>
    </row>
    <row r="271" spans="1:3" ht="15.5" hidden="1" x14ac:dyDescent="0.35">
      <c r="A271" s="292" t="s">
        <v>3123</v>
      </c>
      <c r="B271" s="293" t="s">
        <v>3124</v>
      </c>
      <c r="C271" s="293">
        <v>5</v>
      </c>
    </row>
    <row r="272" spans="1:3" ht="15.5" hidden="1" x14ac:dyDescent="0.35">
      <c r="A272" s="292" t="s">
        <v>3125</v>
      </c>
      <c r="B272" s="293" t="s">
        <v>3126</v>
      </c>
      <c r="C272" s="293">
        <v>8</v>
      </c>
    </row>
    <row r="273" spans="1:3" ht="15.5" hidden="1" x14ac:dyDescent="0.35">
      <c r="A273" s="292" t="s">
        <v>3127</v>
      </c>
      <c r="B273" s="293" t="s">
        <v>3128</v>
      </c>
      <c r="C273" s="293">
        <v>5</v>
      </c>
    </row>
    <row r="274" spans="1:3" ht="15.5" hidden="1" x14ac:dyDescent="0.35">
      <c r="A274" s="292" t="s">
        <v>3129</v>
      </c>
      <c r="B274" s="293" t="s">
        <v>3130</v>
      </c>
      <c r="C274" s="293">
        <v>4</v>
      </c>
    </row>
    <row r="275" spans="1:3" ht="15.5" hidden="1" x14ac:dyDescent="0.35">
      <c r="A275" s="292" t="s">
        <v>3131</v>
      </c>
      <c r="B275" s="293" t="s">
        <v>3132</v>
      </c>
      <c r="C275" s="293">
        <v>4</v>
      </c>
    </row>
    <row r="276" spans="1:3" ht="15.5" hidden="1" x14ac:dyDescent="0.35">
      <c r="A276" s="292" t="s">
        <v>3133</v>
      </c>
      <c r="B276" s="293" t="s">
        <v>3134</v>
      </c>
      <c r="C276" s="293">
        <v>5</v>
      </c>
    </row>
    <row r="277" spans="1:3" ht="15.5" hidden="1" x14ac:dyDescent="0.35">
      <c r="A277" s="292" t="s">
        <v>1793</v>
      </c>
      <c r="B277" s="293" t="s">
        <v>1794</v>
      </c>
      <c r="C277" s="293">
        <v>6</v>
      </c>
    </row>
    <row r="278" spans="1:3" ht="15.5" hidden="1" x14ac:dyDescent="0.35">
      <c r="A278" s="292" t="s">
        <v>3135</v>
      </c>
      <c r="B278" s="293" t="s">
        <v>3136</v>
      </c>
      <c r="C278" s="293">
        <v>5</v>
      </c>
    </row>
    <row r="279" spans="1:3" ht="15.5" hidden="1" x14ac:dyDescent="0.35">
      <c r="A279" s="292" t="s">
        <v>3137</v>
      </c>
      <c r="B279" s="293" t="s">
        <v>3138</v>
      </c>
      <c r="C279" s="293">
        <v>6</v>
      </c>
    </row>
    <row r="280" spans="1:3" ht="31" hidden="1" x14ac:dyDescent="0.35">
      <c r="A280" s="292" t="s">
        <v>3139</v>
      </c>
      <c r="B280" s="293" t="s">
        <v>3140</v>
      </c>
      <c r="C280" s="293">
        <v>8</v>
      </c>
    </row>
    <row r="281" spans="1:3" ht="31" hidden="1" x14ac:dyDescent="0.35">
      <c r="A281" s="292" t="s">
        <v>3141</v>
      </c>
      <c r="B281" s="293" t="s">
        <v>3142</v>
      </c>
      <c r="C281" s="293">
        <v>7</v>
      </c>
    </row>
    <row r="282" spans="1:3" ht="15.5" hidden="1" x14ac:dyDescent="0.35">
      <c r="A282" s="292" t="s">
        <v>3143</v>
      </c>
      <c r="B282" s="293" t="s">
        <v>3144</v>
      </c>
      <c r="C282" s="293">
        <v>6</v>
      </c>
    </row>
    <row r="283" spans="1:3" ht="15.5" hidden="1" x14ac:dyDescent="0.35">
      <c r="A283" s="292" t="s">
        <v>3145</v>
      </c>
      <c r="B283" s="293" t="s">
        <v>3146</v>
      </c>
      <c r="C283" s="293">
        <v>8</v>
      </c>
    </row>
    <row r="284" spans="1:3" ht="31" hidden="1" x14ac:dyDescent="0.35">
      <c r="A284" s="292" t="s">
        <v>2118</v>
      </c>
      <c r="B284" s="293" t="s">
        <v>2119</v>
      </c>
      <c r="C284" s="293">
        <v>4</v>
      </c>
    </row>
    <row r="285" spans="1:3" ht="15.5" hidden="1" x14ac:dyDescent="0.35">
      <c r="A285" s="292" t="s">
        <v>3147</v>
      </c>
      <c r="B285" s="293" t="s">
        <v>3148</v>
      </c>
      <c r="C285" s="293">
        <v>8</v>
      </c>
    </row>
    <row r="286" spans="1:3" ht="15.5" hidden="1" x14ac:dyDescent="0.35">
      <c r="A286" s="292" t="s">
        <v>3149</v>
      </c>
      <c r="B286" s="293" t="s">
        <v>3150</v>
      </c>
      <c r="C286" s="293">
        <v>6</v>
      </c>
    </row>
    <row r="287" spans="1:3" ht="15.5" hidden="1" x14ac:dyDescent="0.35">
      <c r="A287" s="292" t="s">
        <v>3151</v>
      </c>
      <c r="B287" s="293" t="s">
        <v>3152</v>
      </c>
      <c r="C287" s="293">
        <v>6</v>
      </c>
    </row>
    <row r="288" spans="1:3" ht="15.5" hidden="1" x14ac:dyDescent="0.35">
      <c r="A288" s="292" t="s">
        <v>3153</v>
      </c>
      <c r="B288" s="293" t="s">
        <v>3154</v>
      </c>
      <c r="C288" s="293">
        <v>6</v>
      </c>
    </row>
    <row r="289" spans="1:3" ht="15.5" hidden="1" x14ac:dyDescent="0.35">
      <c r="A289" s="292" t="s">
        <v>3155</v>
      </c>
      <c r="B289" s="293" t="s">
        <v>3156</v>
      </c>
      <c r="C289" s="293">
        <v>4</v>
      </c>
    </row>
    <row r="290" spans="1:3" ht="31" hidden="1" x14ac:dyDescent="0.35">
      <c r="A290" s="292" t="s">
        <v>3174</v>
      </c>
      <c r="B290" s="293" t="s">
        <v>3175</v>
      </c>
      <c r="C290" s="293">
        <v>8</v>
      </c>
    </row>
    <row r="291" spans="1:3" ht="15.5" hidden="1" x14ac:dyDescent="0.35">
      <c r="A291" s="292" t="s">
        <v>3157</v>
      </c>
      <c r="B291" s="293" t="s">
        <v>2009</v>
      </c>
      <c r="C291" s="293">
        <v>2</v>
      </c>
    </row>
    <row r="292" spans="1:3" ht="31" hidden="1" x14ac:dyDescent="0.35">
      <c r="A292" s="292" t="s">
        <v>3176</v>
      </c>
      <c r="B292" s="293" t="s">
        <v>3177</v>
      </c>
      <c r="C292" s="293">
        <v>7</v>
      </c>
    </row>
    <row r="293" spans="1:3" ht="15.5" hidden="1" x14ac:dyDescent="0.35">
      <c r="A293" s="292" t="s">
        <v>3178</v>
      </c>
      <c r="B293" s="293" t="s">
        <v>3179</v>
      </c>
      <c r="C293" s="293">
        <v>6</v>
      </c>
    </row>
    <row r="294" spans="1:3" ht="31" hidden="1" x14ac:dyDescent="0.35">
      <c r="A294" s="292" t="s">
        <v>3180</v>
      </c>
      <c r="B294" s="293" t="s">
        <v>3181</v>
      </c>
      <c r="C294" s="293">
        <v>4</v>
      </c>
    </row>
    <row r="295" spans="1:3" ht="15.5" hidden="1" x14ac:dyDescent="0.35">
      <c r="A295" s="292" t="s">
        <v>3182</v>
      </c>
      <c r="B295" s="293" t="s">
        <v>3183</v>
      </c>
      <c r="C295" s="293">
        <v>4</v>
      </c>
    </row>
    <row r="296" spans="1:3" ht="15.5" hidden="1" x14ac:dyDescent="0.35">
      <c r="A296" s="292" t="s">
        <v>3184</v>
      </c>
      <c r="B296" s="293" t="s">
        <v>3185</v>
      </c>
      <c r="C296" s="293">
        <v>5</v>
      </c>
    </row>
    <row r="297" spans="1:3" ht="15.5" hidden="1" x14ac:dyDescent="0.35">
      <c r="A297" s="292" t="s">
        <v>3186</v>
      </c>
      <c r="B297" s="293" t="s">
        <v>3187</v>
      </c>
      <c r="C297" s="293">
        <v>1</v>
      </c>
    </row>
    <row r="298" spans="1:3" ht="15.5" hidden="1" x14ac:dyDescent="0.35">
      <c r="A298" s="292" t="s">
        <v>3188</v>
      </c>
      <c r="B298" s="293" t="s">
        <v>3189</v>
      </c>
      <c r="C298" s="293">
        <v>4</v>
      </c>
    </row>
    <row r="299" spans="1:3" ht="15.5" hidden="1" x14ac:dyDescent="0.35">
      <c r="A299" s="292" t="s">
        <v>3190</v>
      </c>
      <c r="B299" s="293" t="s">
        <v>3191</v>
      </c>
      <c r="C299" s="293">
        <v>7</v>
      </c>
    </row>
    <row r="300" spans="1:3" ht="15.5" hidden="1" x14ac:dyDescent="0.35">
      <c r="A300" s="292" t="s">
        <v>3158</v>
      </c>
      <c r="B300" s="293" t="s">
        <v>3159</v>
      </c>
      <c r="C300" s="293">
        <v>2</v>
      </c>
    </row>
    <row r="301" spans="1:3" ht="15.5" hidden="1" x14ac:dyDescent="0.35">
      <c r="A301" s="292" t="s">
        <v>3160</v>
      </c>
      <c r="B301" s="293" t="s">
        <v>3161</v>
      </c>
      <c r="C301" s="293">
        <v>5</v>
      </c>
    </row>
    <row r="302" spans="1:3" ht="15.5" hidden="1" x14ac:dyDescent="0.35">
      <c r="A302" s="292" t="s">
        <v>3162</v>
      </c>
      <c r="B302" s="293" t="s">
        <v>3163</v>
      </c>
      <c r="C302" s="293">
        <v>5</v>
      </c>
    </row>
    <row r="303" spans="1:3" ht="15.5" hidden="1" x14ac:dyDescent="0.35">
      <c r="A303" s="292" t="s">
        <v>3164</v>
      </c>
      <c r="B303" s="293" t="s">
        <v>3165</v>
      </c>
      <c r="C303" s="293">
        <v>4</v>
      </c>
    </row>
    <row r="304" spans="1:3" ht="31" hidden="1" x14ac:dyDescent="0.35">
      <c r="A304" s="292" t="s">
        <v>3166</v>
      </c>
      <c r="B304" s="293" t="s">
        <v>3167</v>
      </c>
      <c r="C304" s="293">
        <v>4</v>
      </c>
    </row>
    <row r="305" spans="1:3" ht="15.5" hidden="1" x14ac:dyDescent="0.35">
      <c r="A305" s="292" t="s">
        <v>3168</v>
      </c>
      <c r="B305" s="293" t="s">
        <v>3169</v>
      </c>
      <c r="C305" s="293">
        <v>8</v>
      </c>
    </row>
    <row r="306" spans="1:3" ht="31" hidden="1" x14ac:dyDescent="0.35">
      <c r="A306" s="292" t="s">
        <v>3170</v>
      </c>
      <c r="B306" s="293" t="s">
        <v>3171</v>
      </c>
      <c r="C306" s="293">
        <v>7</v>
      </c>
    </row>
    <row r="307" spans="1:3" ht="31" hidden="1" x14ac:dyDescent="0.35">
      <c r="A307" s="292" t="s">
        <v>3172</v>
      </c>
      <c r="B307" s="293" t="s">
        <v>3173</v>
      </c>
      <c r="C307" s="293">
        <v>6</v>
      </c>
    </row>
    <row r="308" spans="1:3" ht="15.5" hidden="1" x14ac:dyDescent="0.35">
      <c r="A308" s="292" t="s">
        <v>3192</v>
      </c>
      <c r="B308" s="293" t="s">
        <v>3193</v>
      </c>
      <c r="C308" s="293">
        <v>6</v>
      </c>
    </row>
    <row r="309" spans="1:3" ht="15.5" hidden="1" x14ac:dyDescent="0.35">
      <c r="A309" s="292" t="s">
        <v>3210</v>
      </c>
      <c r="B309" s="293" t="s">
        <v>3211</v>
      </c>
      <c r="C309" s="293">
        <v>5</v>
      </c>
    </row>
    <row r="310" spans="1:3" ht="15.5" hidden="1" x14ac:dyDescent="0.35">
      <c r="A310" s="292" t="s">
        <v>3212</v>
      </c>
      <c r="B310" s="293" t="s">
        <v>2009</v>
      </c>
      <c r="C310" s="293">
        <v>2</v>
      </c>
    </row>
    <row r="311" spans="1:3" ht="15.5" hidden="1" x14ac:dyDescent="0.35">
      <c r="A311" s="292" t="s">
        <v>3213</v>
      </c>
      <c r="B311" s="293" t="s">
        <v>3214</v>
      </c>
      <c r="C311" s="293">
        <v>1</v>
      </c>
    </row>
    <row r="312" spans="1:3" ht="15.5" hidden="1" x14ac:dyDescent="0.35">
      <c r="A312" s="292" t="s">
        <v>3215</v>
      </c>
      <c r="B312" s="293" t="s">
        <v>3216</v>
      </c>
      <c r="C312" s="293">
        <v>4</v>
      </c>
    </row>
    <row r="313" spans="1:3" ht="15.5" hidden="1" x14ac:dyDescent="0.35">
      <c r="A313" s="292" t="s">
        <v>3217</v>
      </c>
      <c r="B313" s="293" t="s">
        <v>3218</v>
      </c>
      <c r="C313" s="293">
        <v>5</v>
      </c>
    </row>
    <row r="314" spans="1:3" ht="15.5" hidden="1" x14ac:dyDescent="0.35">
      <c r="A314" s="292" t="s">
        <v>3219</v>
      </c>
      <c r="B314" s="293" t="s">
        <v>3220</v>
      </c>
      <c r="C314" s="293">
        <v>3</v>
      </c>
    </row>
    <row r="315" spans="1:3" ht="15.5" hidden="1" x14ac:dyDescent="0.35">
      <c r="A315" s="292" t="s">
        <v>1859</v>
      </c>
      <c r="B315" s="293" t="s">
        <v>1860</v>
      </c>
      <c r="C315" s="293">
        <v>6</v>
      </c>
    </row>
    <row r="316" spans="1:3" ht="15.5" hidden="1" x14ac:dyDescent="0.35">
      <c r="A316" s="292" t="s">
        <v>3221</v>
      </c>
      <c r="B316" s="293" t="s">
        <v>3222</v>
      </c>
      <c r="C316" s="293">
        <v>4</v>
      </c>
    </row>
    <row r="317" spans="1:3" ht="15.5" hidden="1" x14ac:dyDescent="0.35">
      <c r="A317" s="292" t="s">
        <v>3223</v>
      </c>
      <c r="B317" s="293" t="s">
        <v>3224</v>
      </c>
      <c r="C317" s="293">
        <v>5</v>
      </c>
    </row>
    <row r="318" spans="1:3" ht="15.5" hidden="1" x14ac:dyDescent="0.35">
      <c r="A318" s="292" t="s">
        <v>3225</v>
      </c>
      <c r="B318" s="293" t="s">
        <v>3226</v>
      </c>
      <c r="C318" s="293">
        <v>4</v>
      </c>
    </row>
    <row r="319" spans="1:3" ht="15.5" hidden="1" x14ac:dyDescent="0.35">
      <c r="A319" s="292" t="s">
        <v>3227</v>
      </c>
      <c r="B319" s="293" t="s">
        <v>3228</v>
      </c>
      <c r="C319" s="293">
        <v>6</v>
      </c>
    </row>
    <row r="320" spans="1:3" ht="15.5" hidden="1" x14ac:dyDescent="0.35">
      <c r="A320" s="292" t="s">
        <v>3194</v>
      </c>
      <c r="B320" s="293" t="s">
        <v>3195</v>
      </c>
      <c r="C320" s="293">
        <v>5</v>
      </c>
    </row>
    <row r="321" spans="1:3" ht="15.5" hidden="1" x14ac:dyDescent="0.35">
      <c r="A321" s="292" t="s">
        <v>3229</v>
      </c>
      <c r="B321" s="293" t="s">
        <v>3230</v>
      </c>
      <c r="C321" s="293">
        <v>6</v>
      </c>
    </row>
    <row r="322" spans="1:3" ht="15.5" hidden="1" x14ac:dyDescent="0.35">
      <c r="A322" s="292" t="s">
        <v>3231</v>
      </c>
      <c r="B322" s="293" t="s">
        <v>3232</v>
      </c>
      <c r="C322" s="293">
        <v>4</v>
      </c>
    </row>
    <row r="323" spans="1:3" ht="15.5" hidden="1" x14ac:dyDescent="0.35">
      <c r="A323" s="292" t="s">
        <v>3233</v>
      </c>
      <c r="B323" s="293" t="s">
        <v>3234</v>
      </c>
      <c r="C323" s="293">
        <v>6</v>
      </c>
    </row>
    <row r="324" spans="1:3" ht="15.5" hidden="1" x14ac:dyDescent="0.35">
      <c r="A324" s="292" t="s">
        <v>3235</v>
      </c>
      <c r="B324" s="293" t="s">
        <v>3236</v>
      </c>
      <c r="C324" s="293">
        <v>3</v>
      </c>
    </row>
    <row r="325" spans="1:3" ht="15.5" hidden="1" x14ac:dyDescent="0.35">
      <c r="A325" s="292" t="s">
        <v>3237</v>
      </c>
      <c r="B325" s="293" t="s">
        <v>3238</v>
      </c>
      <c r="C325" s="293">
        <v>5</v>
      </c>
    </row>
    <row r="326" spans="1:3" ht="15.5" hidden="1" x14ac:dyDescent="0.35">
      <c r="A326" s="292" t="s">
        <v>3239</v>
      </c>
      <c r="B326" s="293" t="s">
        <v>3240</v>
      </c>
      <c r="C326" s="293">
        <v>4</v>
      </c>
    </row>
    <row r="327" spans="1:3" ht="15.5" hidden="1" x14ac:dyDescent="0.35">
      <c r="A327" s="292" t="s">
        <v>3241</v>
      </c>
      <c r="B327" s="293" t="s">
        <v>3242</v>
      </c>
      <c r="C327" s="293">
        <v>3</v>
      </c>
    </row>
    <row r="328" spans="1:3" ht="15.5" hidden="1" x14ac:dyDescent="0.35">
      <c r="A328" s="292" t="s">
        <v>3243</v>
      </c>
      <c r="B328" s="293" t="s">
        <v>3244</v>
      </c>
      <c r="C328" s="293">
        <v>4</v>
      </c>
    </row>
    <row r="329" spans="1:3" ht="15.5" hidden="1" x14ac:dyDescent="0.35">
      <c r="A329" s="292" t="s">
        <v>3245</v>
      </c>
      <c r="B329" s="293" t="s">
        <v>3246</v>
      </c>
      <c r="C329" s="293">
        <v>5</v>
      </c>
    </row>
    <row r="330" spans="1:3" ht="15.5" hidden="1" x14ac:dyDescent="0.35">
      <c r="A330" s="292" t="s">
        <v>3247</v>
      </c>
      <c r="B330" s="293" t="s">
        <v>3248</v>
      </c>
      <c r="C330" s="293">
        <v>4</v>
      </c>
    </row>
    <row r="331" spans="1:3" ht="15.5" hidden="1" x14ac:dyDescent="0.35">
      <c r="A331" s="292" t="s">
        <v>3196</v>
      </c>
      <c r="B331" s="293" t="s">
        <v>3197</v>
      </c>
      <c r="C331" s="293">
        <v>5</v>
      </c>
    </row>
    <row r="332" spans="1:3" ht="15.5" hidden="1" x14ac:dyDescent="0.35">
      <c r="A332" s="292" t="s">
        <v>3249</v>
      </c>
      <c r="B332" s="293" t="s">
        <v>3250</v>
      </c>
      <c r="C332" s="293">
        <v>5</v>
      </c>
    </row>
    <row r="333" spans="1:3" ht="15.5" hidden="1" x14ac:dyDescent="0.35">
      <c r="A333" s="292" t="s">
        <v>3251</v>
      </c>
      <c r="B333" s="293" t="s">
        <v>3252</v>
      </c>
      <c r="C333" s="293">
        <v>4</v>
      </c>
    </row>
    <row r="334" spans="1:3" ht="15.5" hidden="1" x14ac:dyDescent="0.35">
      <c r="A334" s="292" t="s">
        <v>3253</v>
      </c>
      <c r="B334" s="293" t="s">
        <v>3254</v>
      </c>
      <c r="C334" s="293">
        <v>4</v>
      </c>
    </row>
    <row r="335" spans="1:3" ht="15.5" hidden="1" x14ac:dyDescent="0.35">
      <c r="A335" s="292" t="s">
        <v>3255</v>
      </c>
      <c r="B335" s="293" t="s">
        <v>3256</v>
      </c>
      <c r="C335" s="293">
        <v>5</v>
      </c>
    </row>
    <row r="336" spans="1:3" ht="31" hidden="1" x14ac:dyDescent="0.35">
      <c r="A336" s="292" t="s">
        <v>3257</v>
      </c>
      <c r="B336" s="293" t="s">
        <v>3258</v>
      </c>
      <c r="C336" s="293">
        <v>6</v>
      </c>
    </row>
    <row r="337" spans="1:3" ht="15.5" hidden="1" x14ac:dyDescent="0.35">
      <c r="A337" s="292" t="s">
        <v>3259</v>
      </c>
      <c r="B337" s="293" t="s">
        <v>3260</v>
      </c>
      <c r="C337" s="293">
        <v>5</v>
      </c>
    </row>
    <row r="338" spans="1:3" ht="15.5" hidden="1" x14ac:dyDescent="0.35">
      <c r="A338" s="292" t="s">
        <v>1608</v>
      </c>
      <c r="B338" s="293" t="s">
        <v>1609</v>
      </c>
      <c r="C338" s="293">
        <v>5</v>
      </c>
    </row>
    <row r="339" spans="1:3" ht="15.5" hidden="1" x14ac:dyDescent="0.35">
      <c r="A339" s="292" t="s">
        <v>3261</v>
      </c>
      <c r="B339" s="293" t="s">
        <v>3262</v>
      </c>
      <c r="C339" s="293">
        <v>6</v>
      </c>
    </row>
    <row r="340" spans="1:3" ht="15.5" hidden="1" x14ac:dyDescent="0.35">
      <c r="A340" s="292" t="s">
        <v>3263</v>
      </c>
      <c r="B340" s="293" t="s">
        <v>3264</v>
      </c>
      <c r="C340" s="293">
        <v>5</v>
      </c>
    </row>
    <row r="341" spans="1:3" ht="15.5" hidden="1" x14ac:dyDescent="0.35">
      <c r="A341" s="292" t="s">
        <v>3265</v>
      </c>
      <c r="B341" s="293" t="s">
        <v>3266</v>
      </c>
      <c r="C341" s="293">
        <v>5</v>
      </c>
    </row>
    <row r="342" spans="1:3" ht="15.5" hidden="1" x14ac:dyDescent="0.35">
      <c r="A342" s="292" t="s">
        <v>3198</v>
      </c>
      <c r="B342" s="293" t="s">
        <v>3199</v>
      </c>
      <c r="C342" s="293">
        <v>3</v>
      </c>
    </row>
    <row r="343" spans="1:3" ht="15.5" hidden="1" x14ac:dyDescent="0.35">
      <c r="A343" s="292" t="s">
        <v>3267</v>
      </c>
      <c r="B343" s="293" t="s">
        <v>3268</v>
      </c>
      <c r="C343" s="293">
        <v>6</v>
      </c>
    </row>
    <row r="344" spans="1:3" ht="15.5" hidden="1" x14ac:dyDescent="0.35">
      <c r="A344" s="292" t="s">
        <v>3269</v>
      </c>
      <c r="B344" s="293" t="s">
        <v>3270</v>
      </c>
      <c r="C344" s="293">
        <v>6</v>
      </c>
    </row>
    <row r="345" spans="1:3" ht="15.5" hidden="1" x14ac:dyDescent="0.35">
      <c r="A345" s="292" t="s">
        <v>153</v>
      </c>
      <c r="B345" s="293" t="s">
        <v>3271</v>
      </c>
      <c r="C345" s="293">
        <v>6</v>
      </c>
    </row>
    <row r="346" spans="1:3" ht="15.5" hidden="1" x14ac:dyDescent="0.35">
      <c r="A346" s="292" t="s">
        <v>3272</v>
      </c>
      <c r="B346" s="293" t="s">
        <v>3273</v>
      </c>
      <c r="C346" s="293">
        <v>6</v>
      </c>
    </row>
    <row r="347" spans="1:3" ht="15.5" hidden="1" x14ac:dyDescent="0.35">
      <c r="A347" s="292" t="s">
        <v>3274</v>
      </c>
      <c r="B347" s="293" t="s">
        <v>3275</v>
      </c>
      <c r="C347" s="293">
        <v>6</v>
      </c>
    </row>
    <row r="348" spans="1:3" ht="15.5" hidden="1" x14ac:dyDescent="0.35">
      <c r="A348" s="292" t="s">
        <v>3276</v>
      </c>
      <c r="B348" s="293" t="s">
        <v>3277</v>
      </c>
      <c r="C348" s="293">
        <v>5</v>
      </c>
    </row>
    <row r="349" spans="1:3" ht="15.5" hidden="1" x14ac:dyDescent="0.35">
      <c r="A349" s="292" t="s">
        <v>3200</v>
      </c>
      <c r="B349" s="293" t="s">
        <v>3201</v>
      </c>
      <c r="C349" s="293">
        <v>6</v>
      </c>
    </row>
    <row r="350" spans="1:3" ht="15.5" hidden="1" x14ac:dyDescent="0.35">
      <c r="A350" s="292" t="s">
        <v>3202</v>
      </c>
      <c r="B350" s="293" t="s">
        <v>3203</v>
      </c>
      <c r="C350" s="293">
        <v>5</v>
      </c>
    </row>
    <row r="351" spans="1:3" ht="15.5" hidden="1" x14ac:dyDescent="0.35">
      <c r="A351" s="292" t="s">
        <v>3204</v>
      </c>
      <c r="B351" s="293" t="s">
        <v>3205</v>
      </c>
      <c r="C351" s="293">
        <v>5</v>
      </c>
    </row>
    <row r="352" spans="1:3" ht="15.5" hidden="1" x14ac:dyDescent="0.35">
      <c r="A352" s="292" t="s">
        <v>3206</v>
      </c>
      <c r="B352" s="293" t="s">
        <v>3207</v>
      </c>
      <c r="C352" s="293">
        <v>6</v>
      </c>
    </row>
    <row r="353" spans="1:3" ht="15.5" hidden="1" x14ac:dyDescent="0.35">
      <c r="A353" s="292" t="s">
        <v>3208</v>
      </c>
      <c r="B353" s="293" t="s">
        <v>3209</v>
      </c>
      <c r="C353" s="293">
        <v>5</v>
      </c>
    </row>
    <row r="354" spans="1:3" ht="15.5" hidden="1" x14ac:dyDescent="0.35">
      <c r="A354" s="292" t="s">
        <v>3278</v>
      </c>
      <c r="B354" s="293" t="s">
        <v>3279</v>
      </c>
      <c r="C354" s="293">
        <v>6</v>
      </c>
    </row>
    <row r="355" spans="1:3" ht="15.5" hidden="1" x14ac:dyDescent="0.35">
      <c r="A355" s="292" t="s">
        <v>3296</v>
      </c>
      <c r="B355" s="293" t="s">
        <v>3297</v>
      </c>
      <c r="C355" s="293">
        <v>3</v>
      </c>
    </row>
    <row r="356" spans="1:3" ht="15.5" hidden="1" x14ac:dyDescent="0.35">
      <c r="A356" s="292" t="s">
        <v>3298</v>
      </c>
      <c r="B356" s="293" t="s">
        <v>2009</v>
      </c>
      <c r="C356" s="293">
        <v>2</v>
      </c>
    </row>
    <row r="357" spans="1:3" ht="15.5" hidden="1" x14ac:dyDescent="0.35">
      <c r="A357" s="292" t="s">
        <v>3299</v>
      </c>
      <c r="B357" s="293" t="s">
        <v>3300</v>
      </c>
      <c r="C357" s="293">
        <v>7</v>
      </c>
    </row>
    <row r="358" spans="1:3" ht="15.5" hidden="1" x14ac:dyDescent="0.35">
      <c r="A358" s="292" t="s">
        <v>3301</v>
      </c>
      <c r="B358" s="293" t="s">
        <v>3302</v>
      </c>
      <c r="C358" s="293">
        <v>6</v>
      </c>
    </row>
    <row r="359" spans="1:3" ht="15.5" hidden="1" x14ac:dyDescent="0.35">
      <c r="A359" s="292" t="s">
        <v>3303</v>
      </c>
      <c r="B359" s="293" t="s">
        <v>3304</v>
      </c>
      <c r="C359" s="293">
        <v>7</v>
      </c>
    </row>
    <row r="360" spans="1:3" ht="15.5" hidden="1" x14ac:dyDescent="0.35">
      <c r="A360" s="292" t="s">
        <v>3305</v>
      </c>
      <c r="B360" s="293" t="s">
        <v>3306</v>
      </c>
      <c r="C360" s="293">
        <v>5</v>
      </c>
    </row>
    <row r="361" spans="1:3" ht="15.5" hidden="1" x14ac:dyDescent="0.35">
      <c r="A361" s="292" t="s">
        <v>3307</v>
      </c>
      <c r="B361" s="293" t="s">
        <v>3308</v>
      </c>
      <c r="C361" s="293">
        <v>5</v>
      </c>
    </row>
    <row r="362" spans="1:3" ht="15.5" hidden="1" x14ac:dyDescent="0.35">
      <c r="A362" s="292" t="s">
        <v>3309</v>
      </c>
      <c r="B362" s="293" t="s">
        <v>3310</v>
      </c>
      <c r="C362" s="293">
        <v>6</v>
      </c>
    </row>
    <row r="363" spans="1:3" ht="12.75" hidden="1" customHeight="1" x14ac:dyDescent="0.35">
      <c r="A363" s="292" t="s">
        <v>3311</v>
      </c>
      <c r="B363" s="293" t="s">
        <v>3312</v>
      </c>
      <c r="C363" s="293">
        <v>5</v>
      </c>
    </row>
    <row r="364" spans="1:3" ht="12.75" hidden="1" customHeight="1" x14ac:dyDescent="0.35">
      <c r="A364" s="292" t="s">
        <v>3313</v>
      </c>
      <c r="B364" s="293" t="s">
        <v>3314</v>
      </c>
      <c r="C364" s="293">
        <v>4</v>
      </c>
    </row>
    <row r="365" spans="1:3" ht="12.75" hidden="1" customHeight="1" x14ac:dyDescent="0.35">
      <c r="A365" s="292" t="s">
        <v>3315</v>
      </c>
      <c r="B365" s="293" t="s">
        <v>3316</v>
      </c>
      <c r="C365" s="293">
        <v>2</v>
      </c>
    </row>
    <row r="366" spans="1:3" ht="12.75" hidden="1" customHeight="1" x14ac:dyDescent="0.35">
      <c r="A366" s="292" t="s">
        <v>3280</v>
      </c>
      <c r="B366" s="293" t="s">
        <v>3281</v>
      </c>
      <c r="C366" s="293">
        <v>5</v>
      </c>
    </row>
    <row r="367" spans="1:3" ht="12.75" hidden="1" customHeight="1" x14ac:dyDescent="0.35">
      <c r="A367" s="292" t="s">
        <v>3317</v>
      </c>
      <c r="B367" s="293" t="s">
        <v>3318</v>
      </c>
      <c r="C367" s="293">
        <v>4</v>
      </c>
    </row>
    <row r="368" spans="1:3" ht="12.75" hidden="1" customHeight="1" x14ac:dyDescent="0.35">
      <c r="A368" s="292" t="s">
        <v>3319</v>
      </c>
      <c r="B368" s="293" t="s">
        <v>3320</v>
      </c>
      <c r="C368" s="293">
        <v>4</v>
      </c>
    </row>
    <row r="369" spans="1:3" ht="12.75" hidden="1" customHeight="1" x14ac:dyDescent="0.35">
      <c r="A369" s="292" t="s">
        <v>3321</v>
      </c>
      <c r="B369" s="293" t="s">
        <v>3322</v>
      </c>
      <c r="C369" s="293">
        <v>5</v>
      </c>
    </row>
    <row r="370" spans="1:3" ht="12.75" hidden="1" customHeight="1" x14ac:dyDescent="0.35">
      <c r="A370" s="292" t="s">
        <v>3323</v>
      </c>
      <c r="B370" s="293" t="s">
        <v>3324</v>
      </c>
      <c r="C370" s="293">
        <v>2</v>
      </c>
    </row>
    <row r="371" spans="1:3" ht="12.75" hidden="1" customHeight="1" x14ac:dyDescent="0.35">
      <c r="A371" s="292" t="s">
        <v>3325</v>
      </c>
      <c r="B371" s="293" t="s">
        <v>3326</v>
      </c>
      <c r="C371" s="293">
        <v>4</v>
      </c>
    </row>
    <row r="372" spans="1:3" ht="12.75" hidden="1" customHeight="1" x14ac:dyDescent="0.35">
      <c r="A372" s="292" t="s">
        <v>3327</v>
      </c>
      <c r="B372" s="293" t="s">
        <v>3328</v>
      </c>
      <c r="C372" s="293">
        <v>4</v>
      </c>
    </row>
    <row r="373" spans="1:3" ht="12.75" hidden="1" customHeight="1" x14ac:dyDescent="0.35">
      <c r="A373" s="292" t="s">
        <v>3329</v>
      </c>
      <c r="B373" s="293" t="s">
        <v>3330</v>
      </c>
      <c r="C373" s="293">
        <v>5</v>
      </c>
    </row>
    <row r="374" spans="1:3" ht="12.75" hidden="1" customHeight="1" x14ac:dyDescent="0.35">
      <c r="A374" s="292" t="s">
        <v>3331</v>
      </c>
      <c r="B374" s="293" t="s">
        <v>3332</v>
      </c>
      <c r="C374" s="293">
        <v>8</v>
      </c>
    </row>
    <row r="375" spans="1:3" ht="12.75" hidden="1" customHeight="1" x14ac:dyDescent="0.35">
      <c r="A375" s="292" t="s">
        <v>3333</v>
      </c>
      <c r="B375" s="293" t="s">
        <v>3334</v>
      </c>
      <c r="C375" s="293">
        <v>3</v>
      </c>
    </row>
    <row r="376" spans="1:3" ht="12.75" hidden="1" customHeight="1" x14ac:dyDescent="0.35">
      <c r="A376" s="292" t="s">
        <v>3335</v>
      </c>
      <c r="B376" s="293" t="s">
        <v>3336</v>
      </c>
      <c r="C376" s="293">
        <v>4</v>
      </c>
    </row>
    <row r="377" spans="1:3" ht="12.75" hidden="1" customHeight="1" x14ac:dyDescent="0.35">
      <c r="A377" s="292" t="s">
        <v>3282</v>
      </c>
      <c r="B377" s="293" t="s">
        <v>3283</v>
      </c>
      <c r="C377" s="293">
        <v>6</v>
      </c>
    </row>
    <row r="378" spans="1:3" ht="12.75" hidden="1" customHeight="1" x14ac:dyDescent="0.35">
      <c r="A378" s="292" t="s">
        <v>3337</v>
      </c>
      <c r="B378" s="293" t="s">
        <v>3338</v>
      </c>
      <c r="C378" s="293">
        <v>4</v>
      </c>
    </row>
    <row r="379" spans="1:3" ht="12.75" hidden="1" customHeight="1" x14ac:dyDescent="0.35">
      <c r="A379" s="292" t="s">
        <v>3339</v>
      </c>
      <c r="B379" s="293" t="s">
        <v>3340</v>
      </c>
      <c r="C379" s="293">
        <v>4</v>
      </c>
    </row>
    <row r="380" spans="1:3" ht="12.75" hidden="1" customHeight="1" x14ac:dyDescent="0.35">
      <c r="A380" s="292" t="s">
        <v>3341</v>
      </c>
      <c r="B380" s="293" t="s">
        <v>3342</v>
      </c>
      <c r="C380" s="293">
        <v>5</v>
      </c>
    </row>
    <row r="381" spans="1:3" ht="12.75" hidden="1" customHeight="1" x14ac:dyDescent="0.35">
      <c r="A381" s="292" t="s">
        <v>3343</v>
      </c>
      <c r="B381" s="293" t="s">
        <v>3344</v>
      </c>
      <c r="C381" s="293">
        <v>5</v>
      </c>
    </row>
    <row r="382" spans="1:3" ht="12.75" hidden="1" customHeight="1" x14ac:dyDescent="0.35">
      <c r="A382" s="292" t="s">
        <v>3345</v>
      </c>
      <c r="B382" s="293" t="s">
        <v>3346</v>
      </c>
      <c r="C382" s="293">
        <v>5</v>
      </c>
    </row>
    <row r="383" spans="1:3" ht="12.75" hidden="1" customHeight="1" x14ac:dyDescent="0.35">
      <c r="A383" s="292" t="s">
        <v>3347</v>
      </c>
      <c r="B383" s="293" t="s">
        <v>3348</v>
      </c>
      <c r="C383" s="293">
        <v>4</v>
      </c>
    </row>
    <row r="384" spans="1:3" ht="12.75" hidden="1" customHeight="1" x14ac:dyDescent="0.35">
      <c r="A384" s="292" t="s">
        <v>3349</v>
      </c>
      <c r="B384" s="293" t="s">
        <v>3350</v>
      </c>
      <c r="C384" s="293">
        <v>6</v>
      </c>
    </row>
    <row r="385" spans="1:3" ht="12.75" hidden="1" customHeight="1" x14ac:dyDescent="0.35">
      <c r="A385" s="292" t="s">
        <v>3769</v>
      </c>
      <c r="B385" s="293" t="s">
        <v>3770</v>
      </c>
      <c r="C385" s="293">
        <v>5</v>
      </c>
    </row>
    <row r="386" spans="1:3" ht="12.75" hidden="1" customHeight="1" x14ac:dyDescent="0.35">
      <c r="A386" s="292" t="s">
        <v>3284</v>
      </c>
      <c r="B386" s="293" t="s">
        <v>3285</v>
      </c>
      <c r="C386" s="293">
        <v>6</v>
      </c>
    </row>
    <row r="387" spans="1:3" ht="12.75" hidden="1" customHeight="1" x14ac:dyDescent="0.35">
      <c r="A387" s="292" t="s">
        <v>3286</v>
      </c>
      <c r="B387" s="293" t="s">
        <v>3287</v>
      </c>
      <c r="C387" s="293">
        <v>4</v>
      </c>
    </row>
    <row r="388" spans="1:3" ht="12.75" hidden="1" customHeight="1" x14ac:dyDescent="0.35">
      <c r="A388" s="292" t="s">
        <v>3288</v>
      </c>
      <c r="B388" s="293" t="s">
        <v>3289</v>
      </c>
      <c r="C388" s="293">
        <v>5</v>
      </c>
    </row>
    <row r="389" spans="1:3" ht="12.75" hidden="1" customHeight="1" x14ac:dyDescent="0.35">
      <c r="A389" s="292" t="s">
        <v>3290</v>
      </c>
      <c r="B389" s="293" t="s">
        <v>3291</v>
      </c>
      <c r="C389" s="293">
        <v>4</v>
      </c>
    </row>
    <row r="390" spans="1:3" ht="12.75" hidden="1" customHeight="1" x14ac:dyDescent="0.35">
      <c r="A390" s="292" t="s">
        <v>3292</v>
      </c>
      <c r="B390" s="293" t="s">
        <v>3293</v>
      </c>
      <c r="C390" s="293">
        <v>3</v>
      </c>
    </row>
    <row r="391" spans="1:3" ht="12.75" hidden="1" customHeight="1" x14ac:dyDescent="0.35">
      <c r="A391" s="292" t="s">
        <v>3294</v>
      </c>
      <c r="B391" s="293" t="s">
        <v>3295</v>
      </c>
      <c r="C391" s="293">
        <v>2</v>
      </c>
    </row>
    <row r="392" spans="1:3" ht="12.75" hidden="1" customHeight="1" x14ac:dyDescent="0.35">
      <c r="A392" s="292" t="s">
        <v>3771</v>
      </c>
      <c r="B392" s="293" t="s">
        <v>3772</v>
      </c>
      <c r="C392" s="293">
        <v>2</v>
      </c>
    </row>
    <row r="393" spans="1:3" ht="12.75" hidden="1" customHeight="1" x14ac:dyDescent="0.35">
      <c r="A393" s="292" t="s">
        <v>3773</v>
      </c>
      <c r="B393" s="293" t="s">
        <v>2009</v>
      </c>
      <c r="C393" s="293">
        <v>2</v>
      </c>
    </row>
    <row r="394" spans="1:3" ht="12.75" hidden="1" customHeight="1" x14ac:dyDescent="0.35">
      <c r="A394" s="292" t="s">
        <v>3774</v>
      </c>
      <c r="B394" s="293" t="s">
        <v>3775</v>
      </c>
      <c r="C394" s="293">
        <v>3</v>
      </c>
    </row>
    <row r="395" spans="1:3" ht="12.75" hidden="1" customHeight="1" x14ac:dyDescent="0.35">
      <c r="A395" s="292" t="s">
        <v>3776</v>
      </c>
      <c r="B395" s="293" t="s">
        <v>3777</v>
      </c>
      <c r="C395" s="293">
        <v>4</v>
      </c>
    </row>
    <row r="396" spans="1:3" ht="12.75" hidden="1" customHeight="1" x14ac:dyDescent="0.35">
      <c r="A396" s="292" t="s">
        <v>3370</v>
      </c>
      <c r="B396" s="293" t="s">
        <v>3371</v>
      </c>
      <c r="C396" s="293">
        <v>1</v>
      </c>
    </row>
    <row r="397" spans="1:3" ht="12.75" hidden="1" customHeight="1" x14ac:dyDescent="0.35">
      <c r="A397" s="292" t="s">
        <v>3372</v>
      </c>
      <c r="B397" s="293" t="s">
        <v>3373</v>
      </c>
      <c r="C397" s="293">
        <v>1</v>
      </c>
    </row>
    <row r="398" spans="1:3" ht="12.75" hidden="1" customHeight="1" x14ac:dyDescent="0.35">
      <c r="A398" s="292" t="s">
        <v>3374</v>
      </c>
      <c r="B398" s="293" t="s">
        <v>2009</v>
      </c>
      <c r="C398" s="293">
        <v>2</v>
      </c>
    </row>
    <row r="399" spans="1:3" ht="12.75" hidden="1" customHeight="1" x14ac:dyDescent="0.35">
      <c r="A399" s="292" t="s">
        <v>3375</v>
      </c>
      <c r="B399" s="293" t="s">
        <v>3376</v>
      </c>
      <c r="C399" s="293">
        <v>1</v>
      </c>
    </row>
    <row r="400" spans="1:3" ht="12.75" hidden="1" customHeight="1" x14ac:dyDescent="0.35">
      <c r="A400" s="292" t="s">
        <v>3377</v>
      </c>
      <c r="B400" s="293" t="s">
        <v>3378</v>
      </c>
      <c r="C400" s="293">
        <v>1</v>
      </c>
    </row>
    <row r="401" spans="1:3" ht="12.75" hidden="1" customHeight="1" x14ac:dyDescent="0.35">
      <c r="A401" s="292" t="s">
        <v>3379</v>
      </c>
      <c r="B401" s="293" t="s">
        <v>3380</v>
      </c>
      <c r="C401" s="293">
        <v>1</v>
      </c>
    </row>
    <row r="402" spans="1:3" ht="12.75" hidden="1" customHeight="1" x14ac:dyDescent="0.35">
      <c r="A402" s="292" t="s">
        <v>3381</v>
      </c>
      <c r="B402" s="293" t="s">
        <v>3382</v>
      </c>
      <c r="C402" s="293">
        <v>1</v>
      </c>
    </row>
    <row r="403" spans="1:3" ht="12.75" hidden="1" customHeight="1" x14ac:dyDescent="0.35">
      <c r="A403" s="292" t="s">
        <v>3383</v>
      </c>
      <c r="B403" s="293" t="s">
        <v>3384</v>
      </c>
      <c r="C403" s="293">
        <v>1</v>
      </c>
    </row>
    <row r="404" spans="1:3" ht="12.75" hidden="1" customHeight="1" x14ac:dyDescent="0.35">
      <c r="A404" s="292" t="s">
        <v>3385</v>
      </c>
      <c r="B404" s="293" t="s">
        <v>3386</v>
      </c>
      <c r="C404" s="293">
        <v>1</v>
      </c>
    </row>
    <row r="405" spans="1:3" ht="12.75" hidden="1" customHeight="1" x14ac:dyDescent="0.35">
      <c r="A405" s="292" t="s">
        <v>3387</v>
      </c>
      <c r="B405" s="293" t="s">
        <v>3388</v>
      </c>
      <c r="C405" s="293">
        <v>1</v>
      </c>
    </row>
    <row r="406" spans="1:3" ht="12.75" hidden="1" customHeight="1" x14ac:dyDescent="0.35">
      <c r="A406" s="292" t="s">
        <v>3389</v>
      </c>
      <c r="B406" s="293" t="s">
        <v>3390</v>
      </c>
      <c r="C406" s="293">
        <v>1</v>
      </c>
    </row>
    <row r="407" spans="1:3" ht="12.75" hidden="1" customHeight="1" x14ac:dyDescent="0.35">
      <c r="A407" s="292" t="s">
        <v>3391</v>
      </c>
      <c r="B407" s="293" t="s">
        <v>3392</v>
      </c>
      <c r="C407" s="293">
        <v>1</v>
      </c>
    </row>
    <row r="408" spans="1:3" ht="12.75" hidden="1" customHeight="1" x14ac:dyDescent="0.35">
      <c r="A408" s="292" t="s">
        <v>3393</v>
      </c>
      <c r="B408" s="293" t="s">
        <v>3394</v>
      </c>
      <c r="C408" s="293">
        <v>1</v>
      </c>
    </row>
    <row r="409" spans="1:3" ht="12.75" hidden="1" customHeight="1" x14ac:dyDescent="0.35">
      <c r="A409" s="292" t="s">
        <v>3395</v>
      </c>
      <c r="B409" s="293" t="s">
        <v>3396</v>
      </c>
      <c r="C409" s="293">
        <v>1</v>
      </c>
    </row>
    <row r="410" spans="1:3" ht="12.75" hidden="1" customHeight="1" x14ac:dyDescent="0.35">
      <c r="A410" s="292" t="s">
        <v>3397</v>
      </c>
      <c r="B410" s="293" t="s">
        <v>3398</v>
      </c>
      <c r="C410" s="293">
        <v>1</v>
      </c>
    </row>
    <row r="411" spans="1:3" ht="12.75" hidden="1" customHeight="1" x14ac:dyDescent="0.35">
      <c r="A411" s="292" t="s">
        <v>3399</v>
      </c>
      <c r="B411" s="293" t="s">
        <v>3400</v>
      </c>
      <c r="C411" s="293">
        <v>1</v>
      </c>
    </row>
    <row r="412" spans="1:3" ht="12.75" hidden="1" customHeight="1" x14ac:dyDescent="0.35">
      <c r="A412" s="292" t="s">
        <v>3401</v>
      </c>
      <c r="B412" s="293" t="s">
        <v>3402</v>
      </c>
      <c r="C412" s="293">
        <v>1</v>
      </c>
    </row>
    <row r="413" spans="1:3" ht="12.75" hidden="1" customHeight="1" x14ac:dyDescent="0.35">
      <c r="A413" s="292" t="s">
        <v>3403</v>
      </c>
      <c r="B413" s="293" t="s">
        <v>3404</v>
      </c>
      <c r="C413" s="293">
        <v>1</v>
      </c>
    </row>
    <row r="414" spans="1:3" ht="12.75" hidden="1" customHeight="1" x14ac:dyDescent="0.35">
      <c r="A414" s="292" t="s">
        <v>3405</v>
      </c>
      <c r="B414" s="293" t="s">
        <v>3406</v>
      </c>
      <c r="C414" s="293">
        <v>1</v>
      </c>
    </row>
    <row r="415" spans="1:3" ht="12.75" hidden="1" customHeight="1" x14ac:dyDescent="0.35">
      <c r="A415" s="292" t="s">
        <v>3407</v>
      </c>
      <c r="B415" s="293" t="s">
        <v>3408</v>
      </c>
      <c r="C415" s="293">
        <v>1</v>
      </c>
    </row>
    <row r="416" spans="1:3" ht="12.75" hidden="1" customHeight="1" x14ac:dyDescent="0.35">
      <c r="A416" s="292" t="s">
        <v>3409</v>
      </c>
      <c r="B416" s="293" t="s">
        <v>3410</v>
      </c>
      <c r="C416" s="293">
        <v>1</v>
      </c>
    </row>
    <row r="417" spans="1:3" ht="12.75" hidden="1" customHeight="1" x14ac:dyDescent="0.35">
      <c r="A417" s="292" t="s">
        <v>3411</v>
      </c>
      <c r="B417" s="293" t="s">
        <v>3412</v>
      </c>
      <c r="C417" s="293">
        <v>1</v>
      </c>
    </row>
    <row r="418" spans="1:3" ht="12.75" hidden="1" customHeight="1" x14ac:dyDescent="0.35">
      <c r="A418" s="292" t="s">
        <v>3413</v>
      </c>
      <c r="B418" s="293" t="s">
        <v>3414</v>
      </c>
      <c r="C418" s="293">
        <v>1</v>
      </c>
    </row>
    <row r="419" spans="1:3" ht="12.75" hidden="1" customHeight="1" x14ac:dyDescent="0.35">
      <c r="A419" s="292" t="s">
        <v>3415</v>
      </c>
      <c r="B419" s="293" t="s">
        <v>3416</v>
      </c>
      <c r="C419" s="293">
        <v>1</v>
      </c>
    </row>
    <row r="420" spans="1:3" ht="12.75" hidden="1" customHeight="1" x14ac:dyDescent="0.35">
      <c r="A420" s="292" t="s">
        <v>3417</v>
      </c>
      <c r="B420" s="293" t="s">
        <v>3418</v>
      </c>
      <c r="C420" s="293">
        <v>1</v>
      </c>
    </row>
    <row r="421" spans="1:3" ht="12.75" hidden="1" customHeight="1" x14ac:dyDescent="0.35">
      <c r="A421" s="292" t="s">
        <v>3419</v>
      </c>
      <c r="B421" s="293" t="s">
        <v>3420</v>
      </c>
      <c r="C421" s="293">
        <v>1</v>
      </c>
    </row>
    <row r="422" spans="1:3" ht="12.75" hidden="1" customHeight="1" x14ac:dyDescent="0.35">
      <c r="A422" s="292" t="s">
        <v>3421</v>
      </c>
      <c r="B422" s="293" t="s">
        <v>3422</v>
      </c>
      <c r="C422" s="293">
        <v>1</v>
      </c>
    </row>
    <row r="423" spans="1:3" ht="12.75" hidden="1" customHeight="1" x14ac:dyDescent="0.35">
      <c r="A423" s="292" t="s">
        <v>3423</v>
      </c>
      <c r="B423" s="293" t="s">
        <v>3424</v>
      </c>
      <c r="C423" s="293">
        <v>1</v>
      </c>
    </row>
    <row r="424" spans="1:3" ht="12.75" hidden="1" customHeight="1" x14ac:dyDescent="0.35">
      <c r="A424" s="292" t="s">
        <v>3425</v>
      </c>
      <c r="B424" s="293" t="s">
        <v>3426</v>
      </c>
      <c r="C424" s="293">
        <v>1</v>
      </c>
    </row>
    <row r="425" spans="1:3" ht="12.75" hidden="1" customHeight="1" x14ac:dyDescent="0.35">
      <c r="A425" s="292" t="s">
        <v>3427</v>
      </c>
      <c r="B425" s="293" t="s">
        <v>3428</v>
      </c>
      <c r="C425" s="293">
        <v>1</v>
      </c>
    </row>
    <row r="426" spans="1:3" ht="12.75" hidden="1" customHeight="1" x14ac:dyDescent="0.35">
      <c r="A426" s="292" t="s">
        <v>3429</v>
      </c>
      <c r="B426" s="293" t="s">
        <v>3430</v>
      </c>
      <c r="C426" s="293">
        <v>1</v>
      </c>
    </row>
    <row r="427" spans="1:3" ht="12.75" hidden="1" customHeight="1" x14ac:dyDescent="0.35">
      <c r="A427" s="292" t="s">
        <v>3431</v>
      </c>
      <c r="B427" s="293" t="s">
        <v>3432</v>
      </c>
      <c r="C427" s="293">
        <v>1</v>
      </c>
    </row>
    <row r="428" spans="1:3" ht="12.75" hidden="1" customHeight="1" x14ac:dyDescent="0.35">
      <c r="A428" s="292" t="s">
        <v>3433</v>
      </c>
      <c r="B428" s="293" t="s">
        <v>3434</v>
      </c>
      <c r="C428" s="293">
        <v>1</v>
      </c>
    </row>
    <row r="429" spans="1:3" ht="12.75" hidden="1" customHeight="1" x14ac:dyDescent="0.35">
      <c r="A429" s="292" t="s">
        <v>3435</v>
      </c>
      <c r="B429" s="293" t="s">
        <v>3436</v>
      </c>
      <c r="C429" s="293">
        <v>1</v>
      </c>
    </row>
    <row r="430" spans="1:3" ht="12.75" hidden="1" customHeight="1" x14ac:dyDescent="0.35">
      <c r="A430" s="292" t="s">
        <v>3437</v>
      </c>
      <c r="B430" s="293" t="s">
        <v>3438</v>
      </c>
      <c r="C430" s="293">
        <v>1</v>
      </c>
    </row>
    <row r="431" spans="1:3" ht="12.75" hidden="1" customHeight="1" x14ac:dyDescent="0.35">
      <c r="A431" s="292" t="s">
        <v>3439</v>
      </c>
      <c r="B431" s="293" t="s">
        <v>3440</v>
      </c>
      <c r="C431" s="293">
        <v>1</v>
      </c>
    </row>
    <row r="432" spans="1:3" ht="12.75" hidden="1" customHeight="1" x14ac:dyDescent="0.35">
      <c r="A432" s="292" t="s">
        <v>3441</v>
      </c>
      <c r="B432" s="293" t="s">
        <v>3442</v>
      </c>
      <c r="C432" s="293">
        <v>1</v>
      </c>
    </row>
    <row r="433" spans="1:3" ht="12.75" hidden="1" customHeight="1" x14ac:dyDescent="0.35">
      <c r="A433" s="292" t="s">
        <v>3443</v>
      </c>
      <c r="B433" s="293" t="s">
        <v>3444</v>
      </c>
      <c r="C433" s="293">
        <v>1</v>
      </c>
    </row>
    <row r="434" spans="1:3" ht="12.75" hidden="1" customHeight="1" x14ac:dyDescent="0.35">
      <c r="A434" s="292" t="s">
        <v>3445</v>
      </c>
      <c r="B434" s="293" t="s">
        <v>3446</v>
      </c>
      <c r="C434" s="293">
        <v>1</v>
      </c>
    </row>
    <row r="435" spans="1:3" ht="12.75" hidden="1" customHeight="1" x14ac:dyDescent="0.35">
      <c r="A435" s="292" t="s">
        <v>3447</v>
      </c>
      <c r="B435" s="293" t="s">
        <v>3434</v>
      </c>
      <c r="C435" s="293">
        <v>1</v>
      </c>
    </row>
    <row r="436" spans="1:3" ht="12.75" hidden="1" customHeight="1" x14ac:dyDescent="0.35">
      <c r="A436" s="292" t="s">
        <v>3448</v>
      </c>
      <c r="B436" s="293" t="s">
        <v>3449</v>
      </c>
      <c r="C436" s="293">
        <v>1</v>
      </c>
    </row>
    <row r="437" spans="1:3" ht="12.75" hidden="1" customHeight="1" x14ac:dyDescent="0.35">
      <c r="A437" s="292" t="s">
        <v>3450</v>
      </c>
      <c r="B437" s="293" t="s">
        <v>3451</v>
      </c>
      <c r="C437" s="293">
        <v>1</v>
      </c>
    </row>
    <row r="438" spans="1:3" ht="12.75" hidden="1" customHeight="1" x14ac:dyDescent="0.35">
      <c r="A438" s="292" t="s">
        <v>3452</v>
      </c>
      <c r="B438" s="293" t="s">
        <v>3453</v>
      </c>
      <c r="C438" s="293">
        <v>1</v>
      </c>
    </row>
    <row r="439" spans="1:3" ht="12.75" hidden="1" customHeight="1" x14ac:dyDescent="0.35">
      <c r="A439" s="292" t="s">
        <v>3454</v>
      </c>
      <c r="B439" s="293" t="s">
        <v>3455</v>
      </c>
      <c r="C439" s="293">
        <v>1</v>
      </c>
    </row>
    <row r="440" spans="1:3" ht="12.75" hidden="1" customHeight="1" x14ac:dyDescent="0.35">
      <c r="A440" s="292" t="s">
        <v>3456</v>
      </c>
      <c r="B440" s="293" t="s">
        <v>3457</v>
      </c>
      <c r="C440" s="293">
        <v>1</v>
      </c>
    </row>
    <row r="441" spans="1:3" ht="12.75" hidden="1" customHeight="1" x14ac:dyDescent="0.35">
      <c r="A441" s="292" t="s">
        <v>3458</v>
      </c>
      <c r="B441" s="293" t="s">
        <v>3459</v>
      </c>
      <c r="C441" s="293">
        <v>1</v>
      </c>
    </row>
    <row r="442" spans="1:3" ht="12.75" hidden="1" customHeight="1" x14ac:dyDescent="0.35">
      <c r="A442" s="292" t="s">
        <v>3642</v>
      </c>
      <c r="B442" s="293" t="s">
        <v>3643</v>
      </c>
      <c r="C442" s="293">
        <v>1</v>
      </c>
    </row>
    <row r="443" spans="1:3" ht="12.75" hidden="1" customHeight="1" x14ac:dyDescent="0.35">
      <c r="A443" s="292" t="s">
        <v>3644</v>
      </c>
      <c r="B443" s="293" t="s">
        <v>3645</v>
      </c>
      <c r="C443" s="293">
        <v>1</v>
      </c>
    </row>
    <row r="444" spans="1:3" ht="12.75" hidden="1" customHeight="1" x14ac:dyDescent="0.35">
      <c r="A444" s="292" t="s">
        <v>3646</v>
      </c>
      <c r="B444" s="293" t="s">
        <v>3647</v>
      </c>
      <c r="C444" s="293">
        <v>1</v>
      </c>
    </row>
    <row r="445" spans="1:3" ht="12.75" hidden="1" customHeight="1" x14ac:dyDescent="0.35">
      <c r="A445" s="292" t="s">
        <v>3648</v>
      </c>
      <c r="B445" s="293" t="s">
        <v>3649</v>
      </c>
      <c r="C445" s="293">
        <v>1</v>
      </c>
    </row>
    <row r="446" spans="1:3" ht="12.75" hidden="1" customHeight="1" x14ac:dyDescent="0.35">
      <c r="A446" s="292" t="s">
        <v>3650</v>
      </c>
      <c r="B446" s="293" t="s">
        <v>3651</v>
      </c>
      <c r="C446" s="293">
        <v>1</v>
      </c>
    </row>
    <row r="447" spans="1:3" ht="12.75" hidden="1" customHeight="1" x14ac:dyDescent="0.35">
      <c r="A447" s="292" t="s">
        <v>3652</v>
      </c>
      <c r="B447" s="293" t="s">
        <v>3653</v>
      </c>
      <c r="C447" s="293">
        <v>1</v>
      </c>
    </row>
    <row r="448" spans="1:3" ht="12.75" hidden="1" customHeight="1" x14ac:dyDescent="0.35">
      <c r="A448" s="292" t="s">
        <v>3654</v>
      </c>
      <c r="B448" s="293" t="s">
        <v>3655</v>
      </c>
      <c r="C448" s="293">
        <v>1</v>
      </c>
    </row>
    <row r="449" spans="1:3" ht="12.75" hidden="1" customHeight="1" x14ac:dyDescent="0.35">
      <c r="A449" s="292" t="s">
        <v>3656</v>
      </c>
      <c r="B449" s="293" t="s">
        <v>3657</v>
      </c>
      <c r="C449" s="293">
        <v>1</v>
      </c>
    </row>
    <row r="450" spans="1:3" ht="12.75" hidden="1" customHeight="1" x14ac:dyDescent="0.35">
      <c r="A450" s="292" t="s">
        <v>3658</v>
      </c>
      <c r="B450" s="293" t="s">
        <v>3659</v>
      </c>
      <c r="C450" s="293">
        <v>1</v>
      </c>
    </row>
    <row r="451" spans="1:3" ht="12.75" hidden="1" customHeight="1" x14ac:dyDescent="0.35">
      <c r="A451" s="292" t="s">
        <v>3660</v>
      </c>
      <c r="B451" s="293" t="s">
        <v>3661</v>
      </c>
      <c r="C451" s="293">
        <v>1</v>
      </c>
    </row>
    <row r="452" spans="1:3" ht="12.75" hidden="1" customHeight="1" x14ac:dyDescent="0.35">
      <c r="A452" s="292" t="s">
        <v>3460</v>
      </c>
      <c r="B452" s="293" t="s">
        <v>3461</v>
      </c>
      <c r="C452" s="293">
        <v>1</v>
      </c>
    </row>
    <row r="453" spans="1:3" ht="12.75" hidden="1" customHeight="1" x14ac:dyDescent="0.35">
      <c r="A453" s="292" t="s">
        <v>3662</v>
      </c>
      <c r="B453" s="293" t="s">
        <v>3663</v>
      </c>
      <c r="C453" s="293">
        <v>1</v>
      </c>
    </row>
    <row r="454" spans="1:3" ht="12.75" hidden="1" customHeight="1" x14ac:dyDescent="0.35">
      <c r="A454" s="292" t="s">
        <v>3664</v>
      </c>
      <c r="B454" s="293" t="s">
        <v>3665</v>
      </c>
      <c r="C454" s="293">
        <v>1</v>
      </c>
    </row>
    <row r="455" spans="1:3" ht="12.75" hidden="1" customHeight="1" x14ac:dyDescent="0.35">
      <c r="A455" s="292" t="s">
        <v>3666</v>
      </c>
      <c r="B455" s="293" t="s">
        <v>3667</v>
      </c>
      <c r="C455" s="293">
        <v>1</v>
      </c>
    </row>
    <row r="456" spans="1:3" ht="12.75" hidden="1" customHeight="1" x14ac:dyDescent="0.35">
      <c r="A456" s="292" t="s">
        <v>3668</v>
      </c>
      <c r="B456" s="293" t="s">
        <v>3669</v>
      </c>
      <c r="C456" s="293">
        <v>1</v>
      </c>
    </row>
    <row r="457" spans="1:3" ht="12.75" hidden="1" customHeight="1" x14ac:dyDescent="0.35">
      <c r="A457" s="292" t="s">
        <v>3670</v>
      </c>
      <c r="B457" s="293" t="s">
        <v>3671</v>
      </c>
      <c r="C457" s="293">
        <v>1</v>
      </c>
    </row>
    <row r="458" spans="1:3" ht="12.75" hidden="1" customHeight="1" x14ac:dyDescent="0.35">
      <c r="A458" s="292" t="s">
        <v>3672</v>
      </c>
      <c r="B458" s="293" t="s">
        <v>3673</v>
      </c>
      <c r="C458" s="293">
        <v>1</v>
      </c>
    </row>
    <row r="459" spans="1:3" ht="12.75" hidden="1" customHeight="1" x14ac:dyDescent="0.35">
      <c r="A459" s="292" t="s">
        <v>3674</v>
      </c>
      <c r="B459" s="293" t="s">
        <v>3675</v>
      </c>
      <c r="C459" s="293">
        <v>1</v>
      </c>
    </row>
    <row r="460" spans="1:3" ht="15.5" hidden="1" x14ac:dyDescent="0.35">
      <c r="A460" s="292" t="s">
        <v>3676</v>
      </c>
      <c r="B460" s="293" t="s">
        <v>3677</v>
      </c>
      <c r="C460" s="293">
        <v>1</v>
      </c>
    </row>
    <row r="461" spans="1:3" ht="15.5" hidden="1" x14ac:dyDescent="0.35">
      <c r="A461" s="292" t="s">
        <v>3678</v>
      </c>
      <c r="B461" s="293" t="s">
        <v>3679</v>
      </c>
      <c r="C461" s="293">
        <v>1</v>
      </c>
    </row>
    <row r="462" spans="1:3" ht="15.5" hidden="1" x14ac:dyDescent="0.35">
      <c r="A462" s="292" t="s">
        <v>3680</v>
      </c>
      <c r="B462" s="293" t="s">
        <v>3681</v>
      </c>
      <c r="C462" s="293">
        <v>1</v>
      </c>
    </row>
    <row r="463" spans="1:3" ht="15.5" hidden="1" x14ac:dyDescent="0.35">
      <c r="A463" s="292" t="s">
        <v>3462</v>
      </c>
      <c r="B463" s="293" t="s">
        <v>3463</v>
      </c>
      <c r="C463" s="293">
        <v>1</v>
      </c>
    </row>
    <row r="464" spans="1:3" ht="15.5" hidden="1" x14ac:dyDescent="0.35">
      <c r="A464" s="292" t="s">
        <v>3682</v>
      </c>
      <c r="B464" s="293" t="s">
        <v>3683</v>
      </c>
      <c r="C464" s="293">
        <v>1</v>
      </c>
    </row>
    <row r="465" spans="1:3" ht="15.5" hidden="1" x14ac:dyDescent="0.35">
      <c r="A465" s="292" t="s">
        <v>3778</v>
      </c>
      <c r="B465" s="293" t="s">
        <v>3779</v>
      </c>
      <c r="C465" s="293">
        <v>1</v>
      </c>
    </row>
    <row r="466" spans="1:3" ht="15.5" hidden="1" x14ac:dyDescent="0.35">
      <c r="A466" s="292" t="s">
        <v>3780</v>
      </c>
      <c r="B466" s="293" t="s">
        <v>3781</v>
      </c>
      <c r="C466" s="293">
        <v>1</v>
      </c>
    </row>
    <row r="467" spans="1:3" ht="15.5" hidden="1" x14ac:dyDescent="0.35">
      <c r="A467" s="292" t="s">
        <v>3782</v>
      </c>
      <c r="B467" s="293" t="s">
        <v>3783</v>
      </c>
      <c r="C467" s="293">
        <v>1</v>
      </c>
    </row>
    <row r="468" spans="1:3" ht="15.5" hidden="1" x14ac:dyDescent="0.35">
      <c r="A468" s="292" t="s">
        <v>3784</v>
      </c>
      <c r="B468" s="293" t="s">
        <v>3785</v>
      </c>
      <c r="C468" s="293">
        <v>1</v>
      </c>
    </row>
    <row r="469" spans="1:3" ht="15.5" hidden="1" x14ac:dyDescent="0.35">
      <c r="A469" s="292" t="s">
        <v>3786</v>
      </c>
      <c r="B469" s="293" t="s">
        <v>3787</v>
      </c>
      <c r="C469" s="293">
        <v>1</v>
      </c>
    </row>
    <row r="470" spans="1:3" ht="15.5" hidden="1" x14ac:dyDescent="0.35">
      <c r="A470" s="292" t="s">
        <v>3788</v>
      </c>
      <c r="B470" s="293" t="s">
        <v>3789</v>
      </c>
      <c r="C470" s="293">
        <v>1</v>
      </c>
    </row>
    <row r="471" spans="1:3" ht="15.5" hidden="1" x14ac:dyDescent="0.35">
      <c r="A471" s="292" t="s">
        <v>3464</v>
      </c>
      <c r="B471" s="293" t="s">
        <v>3465</v>
      </c>
      <c r="C471" s="293">
        <v>1</v>
      </c>
    </row>
    <row r="472" spans="1:3" ht="15.5" hidden="1" x14ac:dyDescent="0.35">
      <c r="A472" s="292" t="s">
        <v>3466</v>
      </c>
      <c r="B472" s="293" t="s">
        <v>3467</v>
      </c>
      <c r="C472" s="293">
        <v>1</v>
      </c>
    </row>
    <row r="473" spans="1:3" ht="15.5" hidden="1" x14ac:dyDescent="0.35">
      <c r="A473" s="292" t="s">
        <v>3468</v>
      </c>
      <c r="B473" s="293" t="s">
        <v>3469</v>
      </c>
      <c r="C473" s="293">
        <v>1</v>
      </c>
    </row>
    <row r="474" spans="1:3" ht="15.5" hidden="1" x14ac:dyDescent="0.35">
      <c r="A474" s="292" t="s">
        <v>3470</v>
      </c>
      <c r="B474" s="293" t="s">
        <v>3471</v>
      </c>
      <c r="C474" s="293">
        <v>1</v>
      </c>
    </row>
    <row r="475" spans="1:3" ht="15.5" hidden="1" x14ac:dyDescent="0.35">
      <c r="A475" s="292" t="s">
        <v>3472</v>
      </c>
      <c r="B475" s="293" t="s">
        <v>3473</v>
      </c>
      <c r="C475" s="293">
        <v>1</v>
      </c>
    </row>
    <row r="476" spans="1:3" ht="15.5" hidden="1" x14ac:dyDescent="0.35">
      <c r="A476" s="292" t="s">
        <v>3474</v>
      </c>
      <c r="B476" s="293" t="s">
        <v>3475</v>
      </c>
      <c r="C476" s="293">
        <v>1</v>
      </c>
    </row>
    <row r="477" spans="1:3" ht="15.5" hidden="1" x14ac:dyDescent="0.35">
      <c r="A477" s="292" t="s">
        <v>3476</v>
      </c>
      <c r="B477" s="293" t="s">
        <v>3477</v>
      </c>
      <c r="C477" s="293">
        <v>1</v>
      </c>
    </row>
    <row r="478" spans="1:3" ht="15.5" hidden="1" x14ac:dyDescent="0.35">
      <c r="A478" s="292" t="s">
        <v>3478</v>
      </c>
      <c r="B478" s="293" t="s">
        <v>3479</v>
      </c>
      <c r="C478" s="293">
        <v>1</v>
      </c>
    </row>
    <row r="479" spans="1:3" ht="15.5" hidden="1" x14ac:dyDescent="0.35">
      <c r="A479" s="292" t="s">
        <v>3480</v>
      </c>
      <c r="B479" s="293" t="s">
        <v>3481</v>
      </c>
      <c r="C479" s="293">
        <v>1</v>
      </c>
    </row>
    <row r="480" spans="1:3" ht="15.5" hidden="1" x14ac:dyDescent="0.35">
      <c r="A480" s="292" t="s">
        <v>3482</v>
      </c>
      <c r="B480" s="293" t="s">
        <v>3483</v>
      </c>
      <c r="C480" s="293">
        <v>1</v>
      </c>
    </row>
    <row r="481" spans="1:3" ht="15.5" hidden="1" x14ac:dyDescent="0.35">
      <c r="A481" s="292" t="s">
        <v>3484</v>
      </c>
      <c r="B481" s="293" t="s">
        <v>3485</v>
      </c>
      <c r="C481" s="293">
        <v>1</v>
      </c>
    </row>
    <row r="482" spans="1:3" ht="15.5" hidden="1" x14ac:dyDescent="0.35">
      <c r="A482" s="292" t="s">
        <v>3486</v>
      </c>
      <c r="B482" s="293" t="s">
        <v>3487</v>
      </c>
      <c r="C482" s="293">
        <v>1</v>
      </c>
    </row>
    <row r="483" spans="1:3" ht="15.5" hidden="1" x14ac:dyDescent="0.35">
      <c r="A483" s="292" t="s">
        <v>3488</v>
      </c>
      <c r="B483" s="293" t="s">
        <v>3489</v>
      </c>
      <c r="C483" s="293">
        <v>1</v>
      </c>
    </row>
    <row r="484" spans="1:3" ht="15.5" hidden="1" x14ac:dyDescent="0.35">
      <c r="A484" s="292" t="s">
        <v>3490</v>
      </c>
      <c r="B484" s="293" t="s">
        <v>3491</v>
      </c>
      <c r="C484" s="293">
        <v>1</v>
      </c>
    </row>
    <row r="485" spans="1:3" ht="15.5" hidden="1" x14ac:dyDescent="0.35">
      <c r="A485" s="292" t="s">
        <v>3492</v>
      </c>
      <c r="B485" s="293" t="s">
        <v>3493</v>
      </c>
      <c r="C485" s="293">
        <v>1</v>
      </c>
    </row>
    <row r="486" spans="1:3" ht="15.5" hidden="1" x14ac:dyDescent="0.35">
      <c r="A486" s="292" t="s">
        <v>3494</v>
      </c>
      <c r="B486" s="293" t="s">
        <v>3495</v>
      </c>
      <c r="C486" s="293">
        <v>1</v>
      </c>
    </row>
    <row r="487" spans="1:3" ht="15.5" hidden="1" x14ac:dyDescent="0.35">
      <c r="A487" s="292" t="s">
        <v>3496</v>
      </c>
      <c r="B487" s="293" t="s">
        <v>3497</v>
      </c>
      <c r="C487" s="293">
        <v>1</v>
      </c>
    </row>
    <row r="488" spans="1:3" ht="15.5" hidden="1" x14ac:dyDescent="0.35">
      <c r="A488" s="292" t="s">
        <v>3498</v>
      </c>
      <c r="B488" s="293" t="s">
        <v>3499</v>
      </c>
      <c r="C488" s="293">
        <v>1</v>
      </c>
    </row>
    <row r="489" spans="1:3" ht="15.5" hidden="1" x14ac:dyDescent="0.35">
      <c r="A489" s="292" t="s">
        <v>3500</v>
      </c>
      <c r="B489" s="293" t="s">
        <v>3501</v>
      </c>
      <c r="C489" s="293">
        <v>1</v>
      </c>
    </row>
    <row r="490" spans="1:3" ht="15.5" hidden="1" x14ac:dyDescent="0.35">
      <c r="A490" s="292" t="s">
        <v>3502</v>
      </c>
      <c r="B490" s="293" t="s">
        <v>3503</v>
      </c>
      <c r="C490" s="293">
        <v>1</v>
      </c>
    </row>
    <row r="491" spans="1:3" ht="15.5" hidden="1" x14ac:dyDescent="0.35">
      <c r="A491" s="292" t="s">
        <v>3504</v>
      </c>
      <c r="B491" s="293" t="s">
        <v>3505</v>
      </c>
      <c r="C491" s="293">
        <v>1</v>
      </c>
    </row>
    <row r="492" spans="1:3" ht="15.5" hidden="1" x14ac:dyDescent="0.35">
      <c r="A492" s="292" t="s">
        <v>3506</v>
      </c>
      <c r="B492" s="293" t="s">
        <v>3507</v>
      </c>
      <c r="C492" s="293">
        <v>1</v>
      </c>
    </row>
    <row r="493" spans="1:3" ht="15.5" hidden="1" x14ac:dyDescent="0.35">
      <c r="A493" s="292" t="s">
        <v>3508</v>
      </c>
      <c r="B493" s="293" t="s">
        <v>3509</v>
      </c>
      <c r="C493" s="293">
        <v>1</v>
      </c>
    </row>
    <row r="494" spans="1:3" ht="15.5" hidden="1" x14ac:dyDescent="0.35">
      <c r="A494" s="292" t="s">
        <v>3510</v>
      </c>
      <c r="B494" s="293" t="s">
        <v>3511</v>
      </c>
      <c r="C494" s="293">
        <v>1</v>
      </c>
    </row>
    <row r="495" spans="1:3" ht="15.5" hidden="1" x14ac:dyDescent="0.35">
      <c r="A495" s="292" t="s">
        <v>3512</v>
      </c>
      <c r="B495" s="293" t="s">
        <v>3513</v>
      </c>
      <c r="C495" s="293">
        <v>1</v>
      </c>
    </row>
    <row r="496" spans="1:3" ht="15.5" hidden="1" x14ac:dyDescent="0.35">
      <c r="A496" s="292" t="s">
        <v>3514</v>
      </c>
      <c r="B496" s="293" t="s">
        <v>3515</v>
      </c>
      <c r="C496" s="293">
        <v>1</v>
      </c>
    </row>
    <row r="497" spans="1:3" ht="15.5" hidden="1" x14ac:dyDescent="0.35">
      <c r="A497" s="292" t="s">
        <v>3516</v>
      </c>
      <c r="B497" s="293" t="s">
        <v>3517</v>
      </c>
      <c r="C497" s="293">
        <v>1</v>
      </c>
    </row>
    <row r="498" spans="1:3" ht="15.5" hidden="1" x14ac:dyDescent="0.35">
      <c r="A498" s="292" t="s">
        <v>3518</v>
      </c>
      <c r="B498" s="293" t="s">
        <v>3519</v>
      </c>
      <c r="C498" s="293">
        <v>1</v>
      </c>
    </row>
    <row r="499" spans="1:3" ht="15.5" hidden="1" x14ac:dyDescent="0.35">
      <c r="A499" s="292" t="s">
        <v>3520</v>
      </c>
      <c r="B499" s="293" t="s">
        <v>3521</v>
      </c>
      <c r="C499" s="293">
        <v>1</v>
      </c>
    </row>
    <row r="500" spans="1:3" ht="15.5" hidden="1" x14ac:dyDescent="0.35">
      <c r="A500" s="292" t="s">
        <v>3522</v>
      </c>
      <c r="B500" s="293" t="s">
        <v>3523</v>
      </c>
      <c r="C500" s="293">
        <v>1</v>
      </c>
    </row>
    <row r="501" spans="1:3" ht="15.5" hidden="1" x14ac:dyDescent="0.35">
      <c r="A501" s="292" t="s">
        <v>3524</v>
      </c>
      <c r="B501" s="293" t="s">
        <v>3525</v>
      </c>
      <c r="C501" s="293">
        <v>1</v>
      </c>
    </row>
    <row r="502" spans="1:3" ht="15.5" hidden="1" x14ac:dyDescent="0.35">
      <c r="A502" s="292" t="s">
        <v>3526</v>
      </c>
      <c r="B502" s="293" t="s">
        <v>3527</v>
      </c>
      <c r="C502" s="293">
        <v>1</v>
      </c>
    </row>
    <row r="503" spans="1:3" ht="15.5" hidden="1" x14ac:dyDescent="0.35">
      <c r="A503" s="292" t="s">
        <v>3528</v>
      </c>
      <c r="B503" s="293" t="s">
        <v>3529</v>
      </c>
      <c r="C503" s="293">
        <v>1</v>
      </c>
    </row>
    <row r="504" spans="1:3" ht="15.5" hidden="1" x14ac:dyDescent="0.35">
      <c r="A504" s="292" t="s">
        <v>3530</v>
      </c>
      <c r="B504" s="293" t="s">
        <v>3531</v>
      </c>
      <c r="C504" s="293">
        <v>1</v>
      </c>
    </row>
    <row r="505" spans="1:3" ht="15.5" hidden="1" x14ac:dyDescent="0.35">
      <c r="A505" s="292" t="s">
        <v>3532</v>
      </c>
      <c r="B505" s="293" t="s">
        <v>3533</v>
      </c>
      <c r="C505" s="293">
        <v>1</v>
      </c>
    </row>
    <row r="506" spans="1:3" ht="15.5" hidden="1" x14ac:dyDescent="0.35">
      <c r="A506" s="292" t="s">
        <v>3534</v>
      </c>
      <c r="B506" s="293" t="s">
        <v>3535</v>
      </c>
      <c r="C506" s="293">
        <v>1</v>
      </c>
    </row>
    <row r="507" spans="1:3" ht="15.5" hidden="1" x14ac:dyDescent="0.35">
      <c r="A507" s="292" t="s">
        <v>3536</v>
      </c>
      <c r="B507" s="293" t="s">
        <v>3537</v>
      </c>
      <c r="C507" s="293">
        <v>1</v>
      </c>
    </row>
    <row r="508" spans="1:3" ht="15.5" hidden="1" x14ac:dyDescent="0.35">
      <c r="A508" s="292" t="s">
        <v>3538</v>
      </c>
      <c r="B508" s="293" t="s">
        <v>3539</v>
      </c>
      <c r="C508" s="293">
        <v>5</v>
      </c>
    </row>
    <row r="509" spans="1:3" ht="15.5" hidden="1" x14ac:dyDescent="0.35">
      <c r="A509" s="292" t="s">
        <v>3540</v>
      </c>
      <c r="B509" s="293" t="s">
        <v>3541</v>
      </c>
      <c r="C509" s="293">
        <v>4</v>
      </c>
    </row>
    <row r="510" spans="1:3" ht="15.5" hidden="1" x14ac:dyDescent="0.35">
      <c r="A510" s="292" t="s">
        <v>551</v>
      </c>
      <c r="B510" s="293" t="s">
        <v>552</v>
      </c>
      <c r="C510" s="293">
        <v>1</v>
      </c>
    </row>
    <row r="511" spans="1:3" ht="15.5" hidden="1" x14ac:dyDescent="0.35">
      <c r="A511" s="292" t="s">
        <v>3542</v>
      </c>
      <c r="B511" s="293" t="s">
        <v>3543</v>
      </c>
      <c r="C511" s="293">
        <v>1</v>
      </c>
    </row>
    <row r="512" spans="1:3" ht="15.5" hidden="1" x14ac:dyDescent="0.35">
      <c r="A512" s="292" t="s">
        <v>3544</v>
      </c>
      <c r="B512" s="293" t="s">
        <v>3545</v>
      </c>
      <c r="C512" s="293">
        <v>1</v>
      </c>
    </row>
    <row r="513" spans="1:3" ht="15.5" hidden="1" x14ac:dyDescent="0.35">
      <c r="A513" s="292" t="s">
        <v>3546</v>
      </c>
      <c r="B513" s="293" t="s">
        <v>3547</v>
      </c>
      <c r="C513" s="293">
        <v>1</v>
      </c>
    </row>
    <row r="514" spans="1:3" ht="15.5" hidden="1" x14ac:dyDescent="0.35">
      <c r="A514" s="292" t="s">
        <v>3548</v>
      </c>
      <c r="B514" s="293" t="s">
        <v>3549</v>
      </c>
      <c r="C514" s="293">
        <v>1</v>
      </c>
    </row>
    <row r="515" spans="1:3" ht="15.5" hidden="1" x14ac:dyDescent="0.35">
      <c r="A515" s="292" t="s">
        <v>3550</v>
      </c>
      <c r="B515" s="293" t="s">
        <v>3551</v>
      </c>
      <c r="C515" s="293">
        <v>1</v>
      </c>
    </row>
    <row r="516" spans="1:3" ht="15.5" hidden="1" x14ac:dyDescent="0.35">
      <c r="A516" s="292" t="s">
        <v>3552</v>
      </c>
      <c r="B516" s="293" t="s">
        <v>3553</v>
      </c>
      <c r="C516" s="293">
        <v>1</v>
      </c>
    </row>
    <row r="517" spans="1:3" ht="15.5" hidden="1" x14ac:dyDescent="0.35">
      <c r="A517" s="292" t="s">
        <v>3554</v>
      </c>
      <c r="B517" s="293" t="s">
        <v>3555</v>
      </c>
      <c r="C517" s="293">
        <v>1</v>
      </c>
    </row>
    <row r="518" spans="1:3" ht="15.5" hidden="1" x14ac:dyDescent="0.35">
      <c r="A518" s="292" t="s">
        <v>3616</v>
      </c>
      <c r="B518" s="293" t="s">
        <v>3617</v>
      </c>
      <c r="C518" s="293">
        <v>1</v>
      </c>
    </row>
    <row r="519" spans="1:3" ht="15.5" hidden="1" x14ac:dyDescent="0.35">
      <c r="A519" s="292" t="s">
        <v>3556</v>
      </c>
      <c r="B519" s="293" t="s">
        <v>3557</v>
      </c>
      <c r="C519" s="293">
        <v>1</v>
      </c>
    </row>
    <row r="520" spans="1:3" ht="15.5" hidden="1" x14ac:dyDescent="0.35">
      <c r="A520" s="292" t="s">
        <v>3558</v>
      </c>
      <c r="B520" s="293" t="s">
        <v>3559</v>
      </c>
      <c r="C520" s="293">
        <v>1</v>
      </c>
    </row>
    <row r="521" spans="1:3" ht="15.5" hidden="1" x14ac:dyDescent="0.35">
      <c r="A521" s="292" t="s">
        <v>3560</v>
      </c>
      <c r="B521" s="293" t="s">
        <v>3561</v>
      </c>
      <c r="C521" s="293">
        <v>1</v>
      </c>
    </row>
    <row r="522" spans="1:3" ht="15.5" hidden="1" x14ac:dyDescent="0.35">
      <c r="A522" s="292" t="s">
        <v>3562</v>
      </c>
      <c r="B522" s="293" t="s">
        <v>3563</v>
      </c>
      <c r="C522" s="293">
        <v>1</v>
      </c>
    </row>
    <row r="523" spans="1:3" ht="15.5" hidden="1" x14ac:dyDescent="0.35">
      <c r="A523" s="292" t="s">
        <v>3564</v>
      </c>
      <c r="B523" s="293" t="s">
        <v>3565</v>
      </c>
      <c r="C523" s="293">
        <v>1</v>
      </c>
    </row>
    <row r="524" spans="1:3" ht="15.5" hidden="1" x14ac:dyDescent="0.35">
      <c r="A524" s="292" t="s">
        <v>3566</v>
      </c>
      <c r="B524" s="293" t="s">
        <v>3567</v>
      </c>
      <c r="C524" s="293">
        <v>8</v>
      </c>
    </row>
    <row r="525" spans="1:3" ht="15.5" hidden="1" x14ac:dyDescent="0.35">
      <c r="A525" s="292" t="s">
        <v>3568</v>
      </c>
      <c r="B525" s="293" t="s">
        <v>3569</v>
      </c>
      <c r="C525" s="293">
        <v>1</v>
      </c>
    </row>
    <row r="526" spans="1:3" ht="15.5" hidden="1" x14ac:dyDescent="0.35">
      <c r="A526" s="292" t="s">
        <v>3570</v>
      </c>
      <c r="B526" s="293" t="s">
        <v>3571</v>
      </c>
      <c r="C526" s="293">
        <v>1</v>
      </c>
    </row>
    <row r="527" spans="1:3" ht="15.5" hidden="1" x14ac:dyDescent="0.35">
      <c r="A527" s="292" t="s">
        <v>3572</v>
      </c>
      <c r="B527" s="293" t="s">
        <v>3573</v>
      </c>
      <c r="C527" s="293">
        <v>1</v>
      </c>
    </row>
    <row r="528" spans="1:3" ht="15.5" hidden="1" x14ac:dyDescent="0.35">
      <c r="A528" s="292" t="s">
        <v>3574</v>
      </c>
      <c r="B528" s="293" t="s">
        <v>3575</v>
      </c>
      <c r="C528" s="293">
        <v>1</v>
      </c>
    </row>
    <row r="529" spans="1:3" ht="15.5" hidden="1" x14ac:dyDescent="0.35">
      <c r="A529" s="292" t="s">
        <v>3618</v>
      </c>
      <c r="B529" s="293" t="s">
        <v>3619</v>
      </c>
      <c r="C529" s="293">
        <v>1</v>
      </c>
    </row>
    <row r="530" spans="1:3" ht="15.5" hidden="1" x14ac:dyDescent="0.35">
      <c r="A530" s="292" t="s">
        <v>3576</v>
      </c>
      <c r="B530" s="293" t="s">
        <v>3577</v>
      </c>
      <c r="C530" s="293">
        <v>1</v>
      </c>
    </row>
    <row r="531" spans="1:3" ht="15.5" hidden="1" x14ac:dyDescent="0.35">
      <c r="A531" s="292" t="s">
        <v>3578</v>
      </c>
      <c r="B531" s="293" t="s">
        <v>3579</v>
      </c>
      <c r="C531" s="293">
        <v>1</v>
      </c>
    </row>
    <row r="532" spans="1:3" ht="15.5" hidden="1" x14ac:dyDescent="0.35">
      <c r="A532" s="292" t="s">
        <v>3580</v>
      </c>
      <c r="B532" s="293" t="s">
        <v>3581</v>
      </c>
      <c r="C532" s="293">
        <v>1</v>
      </c>
    </row>
    <row r="533" spans="1:3" ht="15.5" hidden="1" x14ac:dyDescent="0.35">
      <c r="A533" s="292" t="s">
        <v>3582</v>
      </c>
      <c r="B533" s="293" t="s">
        <v>3583</v>
      </c>
      <c r="C533" s="293">
        <v>1</v>
      </c>
    </row>
    <row r="534" spans="1:3" ht="15.5" hidden="1" x14ac:dyDescent="0.35">
      <c r="A534" s="292" t="s">
        <v>3584</v>
      </c>
      <c r="B534" s="293" t="s">
        <v>3585</v>
      </c>
      <c r="C534" s="293">
        <v>1</v>
      </c>
    </row>
    <row r="535" spans="1:3" ht="15.5" hidden="1" x14ac:dyDescent="0.35">
      <c r="A535" s="292" t="s">
        <v>3586</v>
      </c>
      <c r="B535" s="293" t="s">
        <v>3587</v>
      </c>
      <c r="C535" s="293">
        <v>1</v>
      </c>
    </row>
    <row r="536" spans="1:3" ht="15.5" hidden="1" x14ac:dyDescent="0.35">
      <c r="A536" s="292" t="s">
        <v>3588</v>
      </c>
      <c r="B536" s="293" t="s">
        <v>3589</v>
      </c>
      <c r="C536" s="293">
        <v>1</v>
      </c>
    </row>
    <row r="537" spans="1:3" ht="15.5" hidden="1" x14ac:dyDescent="0.35">
      <c r="A537" s="292" t="s">
        <v>3590</v>
      </c>
      <c r="B537" s="293" t="s">
        <v>3591</v>
      </c>
      <c r="C537" s="293">
        <v>1</v>
      </c>
    </row>
    <row r="538" spans="1:3" ht="15.5" hidden="1" x14ac:dyDescent="0.35">
      <c r="A538" s="292" t="s">
        <v>3592</v>
      </c>
      <c r="B538" s="293" t="s">
        <v>3593</v>
      </c>
      <c r="C538" s="293">
        <v>1</v>
      </c>
    </row>
    <row r="539" spans="1:3" ht="15.5" hidden="1" x14ac:dyDescent="0.35">
      <c r="A539" s="292" t="s">
        <v>3594</v>
      </c>
      <c r="B539" s="293" t="s">
        <v>3595</v>
      </c>
      <c r="C539" s="293">
        <v>1</v>
      </c>
    </row>
    <row r="540" spans="1:3" ht="15.5" hidden="1" x14ac:dyDescent="0.35">
      <c r="A540" s="292" t="s">
        <v>3620</v>
      </c>
      <c r="B540" s="293" t="s">
        <v>3621</v>
      </c>
      <c r="C540" s="293">
        <v>1</v>
      </c>
    </row>
    <row r="541" spans="1:3" ht="15.5" hidden="1" x14ac:dyDescent="0.35">
      <c r="A541" s="292" t="s">
        <v>3596</v>
      </c>
      <c r="B541" s="293" t="s">
        <v>3597</v>
      </c>
      <c r="C541" s="293">
        <v>1</v>
      </c>
    </row>
    <row r="542" spans="1:3" ht="15.5" hidden="1" x14ac:dyDescent="0.35">
      <c r="A542" s="292" t="s">
        <v>3598</v>
      </c>
      <c r="B542" s="293" t="s">
        <v>3599</v>
      </c>
      <c r="C542" s="293">
        <v>1</v>
      </c>
    </row>
    <row r="543" spans="1:3" ht="15.5" hidden="1" x14ac:dyDescent="0.35">
      <c r="A543" s="292" t="s">
        <v>3600</v>
      </c>
      <c r="B543" s="293" t="s">
        <v>3601</v>
      </c>
      <c r="C543" s="293">
        <v>1</v>
      </c>
    </row>
    <row r="544" spans="1:3" ht="15.5" hidden="1" x14ac:dyDescent="0.35">
      <c r="A544" s="292" t="s">
        <v>3602</v>
      </c>
      <c r="B544" s="293" t="s">
        <v>3603</v>
      </c>
      <c r="C544" s="293">
        <v>1</v>
      </c>
    </row>
    <row r="545" spans="1:3" ht="15.5" hidden="1" x14ac:dyDescent="0.35">
      <c r="A545" s="292" t="s">
        <v>3604</v>
      </c>
      <c r="B545" s="293" t="s">
        <v>3605</v>
      </c>
      <c r="C545" s="293">
        <v>1</v>
      </c>
    </row>
    <row r="546" spans="1:3" ht="15.5" hidden="1" x14ac:dyDescent="0.35">
      <c r="A546" s="292" t="s">
        <v>3606</v>
      </c>
      <c r="B546" s="293" t="s">
        <v>3607</v>
      </c>
      <c r="C546" s="293">
        <v>1</v>
      </c>
    </row>
    <row r="547" spans="1:3" ht="15.5" hidden="1" x14ac:dyDescent="0.35">
      <c r="A547" s="292" t="s">
        <v>3608</v>
      </c>
      <c r="B547" s="292" t="s">
        <v>3609</v>
      </c>
      <c r="C547" s="292">
        <v>1</v>
      </c>
    </row>
    <row r="548" spans="1:3" ht="15.5" hidden="1" x14ac:dyDescent="0.35">
      <c r="A548" s="292" t="s">
        <v>3610</v>
      </c>
      <c r="B548" s="292" t="s">
        <v>3611</v>
      </c>
      <c r="C548" s="292">
        <v>1</v>
      </c>
    </row>
    <row r="549" spans="1:3" ht="15.5" hidden="1" x14ac:dyDescent="0.35">
      <c r="A549" s="292" t="s">
        <v>3612</v>
      </c>
      <c r="B549" s="292" t="s">
        <v>3613</v>
      </c>
      <c r="C549" s="292">
        <v>1</v>
      </c>
    </row>
    <row r="550" spans="1:3" ht="15.5" hidden="1" x14ac:dyDescent="0.35">
      <c r="A550" s="292" t="s">
        <v>3614</v>
      </c>
      <c r="B550" s="292" t="s">
        <v>3615</v>
      </c>
      <c r="C550" s="292">
        <v>1</v>
      </c>
    </row>
    <row r="551" spans="1:3" ht="15.5" hidden="1" x14ac:dyDescent="0.35">
      <c r="A551" s="292" t="s">
        <v>3622</v>
      </c>
      <c r="B551" s="292" t="s">
        <v>3623</v>
      </c>
      <c r="C551" s="292">
        <v>1</v>
      </c>
    </row>
    <row r="552" spans="1:3" ht="15.5" hidden="1" x14ac:dyDescent="0.35">
      <c r="A552" s="292" t="s">
        <v>3624</v>
      </c>
      <c r="B552" s="292" t="s">
        <v>3625</v>
      </c>
      <c r="C552" s="292">
        <v>1</v>
      </c>
    </row>
    <row r="553" spans="1:3" ht="15.5" hidden="1" x14ac:dyDescent="0.35">
      <c r="A553" s="292" t="s">
        <v>3626</v>
      </c>
      <c r="B553" s="292" t="s">
        <v>3627</v>
      </c>
      <c r="C553" s="292">
        <v>1</v>
      </c>
    </row>
    <row r="554" spans="1:3" ht="15.5" hidden="1" x14ac:dyDescent="0.35">
      <c r="A554" s="292" t="s">
        <v>3628</v>
      </c>
      <c r="B554" s="292" t="s">
        <v>3629</v>
      </c>
      <c r="C554" s="292">
        <v>1</v>
      </c>
    </row>
    <row r="555" spans="1:3" ht="15.5" hidden="1" x14ac:dyDescent="0.35">
      <c r="A555" s="292" t="s">
        <v>3630</v>
      </c>
      <c r="B555" s="292" t="s">
        <v>3631</v>
      </c>
      <c r="C555" s="292">
        <v>1</v>
      </c>
    </row>
    <row r="556" spans="1:3" ht="15.5" hidden="1" x14ac:dyDescent="0.35">
      <c r="A556" s="292" t="s">
        <v>3632</v>
      </c>
      <c r="B556" s="292" t="s">
        <v>3633</v>
      </c>
      <c r="C556" s="292">
        <v>1</v>
      </c>
    </row>
    <row r="557" spans="1:3" ht="15.5" hidden="1" x14ac:dyDescent="0.35">
      <c r="A557" s="292" t="s">
        <v>3634</v>
      </c>
      <c r="B557" s="292" t="s">
        <v>3635</v>
      </c>
      <c r="C557" s="292">
        <v>1</v>
      </c>
    </row>
    <row r="558" spans="1:3" ht="15.5" hidden="1" x14ac:dyDescent="0.35">
      <c r="A558" s="292" t="s">
        <v>3636</v>
      </c>
      <c r="B558" s="292" t="s">
        <v>3637</v>
      </c>
      <c r="C558" s="292">
        <v>1</v>
      </c>
    </row>
    <row r="559" spans="1:3" ht="15.5" hidden="1" x14ac:dyDescent="0.35">
      <c r="A559" s="292" t="s">
        <v>3638</v>
      </c>
      <c r="B559" s="292" t="s">
        <v>3639</v>
      </c>
      <c r="C559" s="292">
        <v>1</v>
      </c>
    </row>
    <row r="560" spans="1:3" ht="15.5" hidden="1" x14ac:dyDescent="0.35">
      <c r="A560" s="292" t="s">
        <v>3640</v>
      </c>
      <c r="B560" s="292" t="s">
        <v>3641</v>
      </c>
      <c r="C560" s="292">
        <v>1</v>
      </c>
    </row>
    <row r="561" spans="1:3" ht="15.5" hidden="1" x14ac:dyDescent="0.35">
      <c r="A561" s="292" t="s">
        <v>3351</v>
      </c>
      <c r="B561" s="292" t="s">
        <v>3352</v>
      </c>
      <c r="C561" s="292">
        <v>4</v>
      </c>
    </row>
    <row r="562" spans="1:3" ht="15.5" hidden="1" x14ac:dyDescent="0.35">
      <c r="A562" s="292" t="s">
        <v>3353</v>
      </c>
      <c r="B562" s="292" t="s">
        <v>2009</v>
      </c>
      <c r="C562" s="292">
        <v>2</v>
      </c>
    </row>
    <row r="563" spans="1:3" ht="15.5" hidden="1" x14ac:dyDescent="0.35">
      <c r="A563" s="292" t="s">
        <v>3354</v>
      </c>
      <c r="B563" s="292" t="s">
        <v>3355</v>
      </c>
      <c r="C563" s="292">
        <v>4</v>
      </c>
    </row>
    <row r="564" spans="1:3" ht="15.5" hidden="1" x14ac:dyDescent="0.35">
      <c r="A564" s="292" t="s">
        <v>3356</v>
      </c>
      <c r="B564" s="292" t="s">
        <v>3357</v>
      </c>
      <c r="C564" s="292">
        <v>1</v>
      </c>
    </row>
    <row r="565" spans="1:3" ht="15.5" hidden="1" x14ac:dyDescent="0.35">
      <c r="A565" s="292" t="s">
        <v>3358</v>
      </c>
      <c r="B565" s="292" t="s">
        <v>3359</v>
      </c>
      <c r="C565" s="292">
        <v>4</v>
      </c>
    </row>
    <row r="566" spans="1:3" ht="15.5" hidden="1" x14ac:dyDescent="0.35">
      <c r="A566" s="292" t="s">
        <v>3360</v>
      </c>
      <c r="B566" s="292" t="s">
        <v>3361</v>
      </c>
      <c r="C566" s="292">
        <v>3</v>
      </c>
    </row>
    <row r="567" spans="1:3" ht="15.5" hidden="1" x14ac:dyDescent="0.35">
      <c r="A567" s="292" t="s">
        <v>3362</v>
      </c>
      <c r="B567" s="292" t="s">
        <v>3363</v>
      </c>
      <c r="C567" s="292">
        <v>5</v>
      </c>
    </row>
  </sheetData>
  <autoFilter ref="A1:D567" xr:uid="{00000000-0009-0000-0000-000007000000}">
    <filterColumn colId="1">
      <filters>
        <filter val="Administrators cannot override minimum password age for users, when required"/>
        <filter val="Default passwords have not been changed"/>
        <filter val="Enabled secret passwords are not implemented correctly"/>
        <filter val="Minimum password age does not exist"/>
        <filter val="Minimum password length is too short"/>
        <filter val="More than one Publication 1075 password requirement is not met"/>
        <filter val="No password is required to access an FTI system"/>
        <filter val="No password is required to remotely access an FTI system"/>
        <filter val="Password change notification is not sufficient"/>
        <filter val="Password does not expire timely"/>
        <filter val="Password history is insufficient"/>
        <filter val="Password management processes are not documented"/>
        <filter val="Password transmission does not use strong cryptography"/>
        <filter val="Passwords are allowed to be stored"/>
        <filter val="Passwords are allowed to be stored unencrypted in config files"/>
        <filter val="Passwords are displayed on screen when entered"/>
        <filter val="Passwords are generated and distributed automatically"/>
        <filter val="Passwords are shared inappropriately"/>
        <filter val="Passwords cannot be changed by users"/>
        <filter val="Passwords do not meet complexity requirements"/>
        <filter val="Swipe-based passwords are allowed on mobile devices"/>
        <filter val="User is not required to change password upon first use"/>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0B0C0FAD-A644-400D-BFA1-DFDA5F544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312DF-4520-4A78-811C-C97009FDD3EB}">
  <ds:schemaRefs>
    <ds:schemaRef ds:uri="http://schemas.microsoft.com/sharepoint/v3/contenttype/forms"/>
  </ds:schemaRefs>
</ds:datastoreItem>
</file>

<file path=customXml/itemProps3.xml><?xml version="1.0" encoding="utf-8"?>
<ds:datastoreItem xmlns:ds="http://schemas.openxmlformats.org/officeDocument/2006/customXml" ds:itemID="{7FCFAB86-CAB9-41B4-9824-2E4DE477E850}">
  <ds:schemaRefs>
    <ds:schemaRef ds:uri="be105e32-4fe1-4160-ab0f-41a15f6ce0eb"/>
    <ds:schemaRef ds:uri="2c75e67c-ed2d-4c91-baba-8aa4949e551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Dashboard</vt:lpstr>
      <vt:lpstr>Results</vt:lpstr>
      <vt:lpstr>Instructions</vt:lpstr>
      <vt:lpstr>Gen Test Cases</vt:lpstr>
      <vt:lpstr>AIX7 Test Cases</vt:lpstr>
      <vt:lpstr>Appendix</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McPhail</dc:creator>
  <cp:keywords/>
  <dc:description/>
  <cp:lastModifiedBy>Draper Chris L</cp:lastModifiedBy>
  <cp:revision/>
  <dcterms:created xsi:type="dcterms:W3CDTF">2014-11-17T05:09:03Z</dcterms:created>
  <dcterms:modified xsi:type="dcterms:W3CDTF">2025-05-01T16:56:15Z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