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updateLinks="always" codeName="ThisWorkbook"/>
  <mc:AlternateContent xmlns:mc="http://schemas.openxmlformats.org/markup-compatibility/2006">
    <mc:Choice Requires="x15">
      <x15ac:absPath xmlns:x15ac="http://schemas.microsoft.com/office/spreadsheetml/2010/11/ac" url="https://irsgov-my.sharepoint.com/personal/p8rmb_ds_irsnet_gov/Documents/Documents/SBU Data/Disclosure/DETAIL Data Services/1 PPS NEW JOB 2024-2025/IRS.gov/2026/Mike 02-11-2026 SCSCM/"/>
    </mc:Choice>
  </mc:AlternateContent>
  <xr:revisionPtr revIDLastSave="0" documentId="8_{E880652D-7D88-4A29-B5F9-282CD2BFA548}" xr6:coauthVersionLast="47" xr6:coauthVersionMax="47" xr10:uidLastSave="{00000000-0000-0000-0000-000000000000}"/>
  <bookViews>
    <workbookView xWindow="-110" yWindow="-110" windowWidth="19420" windowHeight="10300" tabRatio="732" xr2:uid="{00000000-000D-0000-FFFF-FFFF00000000}"/>
  </bookViews>
  <sheets>
    <sheet name="Dashboard" sheetId="5" r:id="rId1"/>
    <sheet name="Results" sheetId="4" r:id="rId2"/>
    <sheet name="Instructions" sheetId="6" r:id="rId3"/>
    <sheet name="Common System Test Cases" sheetId="9" r:id="rId4"/>
    <sheet name="Amazon Linux 23 Test Cases" sheetId="21" r:id="rId5"/>
    <sheet name="Change Log" sheetId="7" r:id="rId6"/>
    <sheet name="Appendix" sheetId="8" r:id="rId7"/>
    <sheet name="New Release Changes" sheetId="20" r:id="rId8"/>
    <sheet name="Issue Code Table" sheetId="22" r:id="rId9"/>
  </sheets>
  <definedNames>
    <definedName name="_xlnm._FilterDatabase" localSheetId="4" hidden="1">'Amazon Linux 23 Test Cases'!$A$2:$AB$181</definedName>
    <definedName name="_xlnm._FilterDatabase" localSheetId="6" hidden="1">Appendix!#REF!</definedName>
    <definedName name="_xlnm._FilterDatabase" localSheetId="3" hidden="1">'Common System Test Cases'!$A$2:$AA$2</definedName>
    <definedName name="_xlnm._FilterDatabase" localSheetId="8" hidden="1">'Issue Code Table'!$A$1:$D$459</definedName>
    <definedName name="_xlnm.Print_Area" localSheetId="7">'New Release Changes'!$A$1:$D$4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B4" i="21" l="1"/>
  <c r="AB5" i="21"/>
  <c r="AB6" i="21"/>
  <c r="AB7" i="21"/>
  <c r="AB8" i="21"/>
  <c r="AB9" i="21"/>
  <c r="AB10" i="21"/>
  <c r="AB11" i="21"/>
  <c r="AB12" i="21"/>
  <c r="AB13" i="21"/>
  <c r="AB14" i="21"/>
  <c r="AB15" i="21"/>
  <c r="AB16" i="21"/>
  <c r="AB17" i="21"/>
  <c r="AB18" i="21"/>
  <c r="AB19" i="21"/>
  <c r="AB20" i="21"/>
  <c r="AB21" i="21"/>
  <c r="AB22" i="21"/>
  <c r="AB23" i="21"/>
  <c r="AB24" i="21"/>
  <c r="AB25" i="21"/>
  <c r="AB26" i="21"/>
  <c r="AB27" i="21"/>
  <c r="AB28" i="21"/>
  <c r="AB29" i="21"/>
  <c r="AB30" i="21"/>
  <c r="AB31" i="21"/>
  <c r="AB32" i="21"/>
  <c r="AB33" i="21"/>
  <c r="AB34" i="21"/>
  <c r="AB35" i="21"/>
  <c r="AB36" i="21"/>
  <c r="AB37" i="21"/>
  <c r="AB38" i="21"/>
  <c r="AB39" i="21"/>
  <c r="AB40" i="21"/>
  <c r="AB41" i="21"/>
  <c r="AB42" i="21"/>
  <c r="AB43" i="21"/>
  <c r="AB44" i="21"/>
  <c r="AB45" i="21"/>
  <c r="AB46" i="21"/>
  <c r="AB47" i="21"/>
  <c r="AB48" i="21"/>
  <c r="AB49" i="21"/>
  <c r="AB50" i="21"/>
  <c r="AB51" i="21"/>
  <c r="AB52" i="21"/>
  <c r="AB53" i="21"/>
  <c r="AB54" i="21"/>
  <c r="AB55" i="21"/>
  <c r="AB56" i="21"/>
  <c r="AB57" i="21"/>
  <c r="AB58" i="21"/>
  <c r="AB59" i="21"/>
  <c r="AB60" i="21"/>
  <c r="AB61" i="21"/>
  <c r="AB62" i="21"/>
  <c r="AB63" i="21"/>
  <c r="AB64" i="21"/>
  <c r="AB65" i="21"/>
  <c r="AB66" i="21"/>
  <c r="AB67" i="21"/>
  <c r="AB68" i="21"/>
  <c r="AB69" i="21"/>
  <c r="AB70" i="21"/>
  <c r="AB71" i="21"/>
  <c r="AB72" i="21"/>
  <c r="AB73" i="21"/>
  <c r="AB74" i="21"/>
  <c r="AB75" i="21"/>
  <c r="AB76" i="21"/>
  <c r="AB77" i="21"/>
  <c r="AB78" i="21"/>
  <c r="AB79" i="21"/>
  <c r="AB80" i="21"/>
  <c r="AB81" i="21"/>
  <c r="AB82" i="21"/>
  <c r="AB83" i="21"/>
  <c r="AB84" i="21"/>
  <c r="AB85" i="21"/>
  <c r="AB86" i="21"/>
  <c r="AB87" i="21"/>
  <c r="AB88" i="21"/>
  <c r="AB89" i="21"/>
  <c r="AB90" i="21"/>
  <c r="AB91" i="21"/>
  <c r="AB92" i="21"/>
  <c r="AB93" i="21"/>
  <c r="AB94" i="21"/>
  <c r="AB95" i="21"/>
  <c r="AB96" i="21"/>
  <c r="AB97" i="21"/>
  <c r="AB98" i="21"/>
  <c r="AB99" i="21"/>
  <c r="AB100" i="21"/>
  <c r="AB101" i="21"/>
  <c r="AB102" i="21"/>
  <c r="AB103" i="21"/>
  <c r="AB104" i="21"/>
  <c r="AB105" i="21"/>
  <c r="AB106" i="21"/>
  <c r="AB107" i="21"/>
  <c r="AB108" i="21"/>
  <c r="AB109" i="21"/>
  <c r="AB110" i="21"/>
  <c r="AB111" i="21"/>
  <c r="AB112" i="21"/>
  <c r="AB113" i="21"/>
  <c r="AB114" i="21"/>
  <c r="AB115" i="21"/>
  <c r="AB116" i="21"/>
  <c r="AB117" i="21"/>
  <c r="AB118" i="21"/>
  <c r="AB119" i="21"/>
  <c r="AB120" i="21"/>
  <c r="AB121" i="21"/>
  <c r="AB122" i="21"/>
  <c r="AB123" i="21"/>
  <c r="AB124" i="21"/>
  <c r="AB125" i="21"/>
  <c r="AB126" i="21"/>
  <c r="AB127" i="21"/>
  <c r="AB128" i="21"/>
  <c r="AB129" i="21"/>
  <c r="AB130" i="21"/>
  <c r="AB131" i="21"/>
  <c r="AB132" i="21"/>
  <c r="AB133" i="21"/>
  <c r="AB134" i="21"/>
  <c r="AB135" i="21"/>
  <c r="AB136" i="21"/>
  <c r="AB137" i="21"/>
  <c r="AB138" i="21"/>
  <c r="AB139" i="21"/>
  <c r="AB140" i="21"/>
  <c r="AB141" i="21"/>
  <c r="AB142" i="21"/>
  <c r="AB143" i="21"/>
  <c r="AB144" i="21"/>
  <c r="AB145" i="21"/>
  <c r="AB146" i="21"/>
  <c r="AB147" i="21"/>
  <c r="AB148" i="21"/>
  <c r="AB149" i="21"/>
  <c r="AB150" i="21"/>
  <c r="AB151" i="21"/>
  <c r="AB152" i="21"/>
  <c r="AB153" i="21"/>
  <c r="AB154" i="21"/>
  <c r="AB155" i="21"/>
  <c r="AB156" i="21"/>
  <c r="AB157" i="21"/>
  <c r="AB158" i="21"/>
  <c r="AB159" i="21"/>
  <c r="AB160" i="21"/>
  <c r="AB161" i="21"/>
  <c r="AB162" i="21"/>
  <c r="AB163" i="21"/>
  <c r="AB164" i="21"/>
  <c r="AB165" i="21"/>
  <c r="AB166" i="21"/>
  <c r="AB167" i="21"/>
  <c r="AB168" i="21"/>
  <c r="AB169" i="21"/>
  <c r="AB170" i="21"/>
  <c r="AB171" i="21"/>
  <c r="AB172" i="21"/>
  <c r="AB173" i="21"/>
  <c r="AB174" i="21"/>
  <c r="AB175" i="21"/>
  <c r="AB176" i="21"/>
  <c r="AB177" i="21"/>
  <c r="AB178" i="21"/>
  <c r="AB179" i="21"/>
  <c r="AB180" i="21"/>
  <c r="AB3" i="21"/>
  <c r="AA3" i="9"/>
  <c r="AA4" i="9"/>
  <c r="AA5" i="9"/>
  <c r="AA6" i="9"/>
  <c r="AA7" i="9"/>
  <c r="AA8" i="9"/>
  <c r="AA9" i="9"/>
  <c r="AA10" i="9"/>
  <c r="AA11" i="9"/>
  <c r="AA12" i="9"/>
  <c r="AA13" i="9"/>
  <c r="AA14" i="9"/>
  <c r="AA15" i="9"/>
  <c r="O13" i="4"/>
  <c r="E13" i="4"/>
  <c r="D13" i="4"/>
  <c r="C13" i="4"/>
  <c r="B13" i="4"/>
  <c r="M13" i="4"/>
  <c r="K22" i="4"/>
  <c r="K21" i="4"/>
  <c r="J21" i="4"/>
  <c r="K18" i="4"/>
  <c r="K17" i="4"/>
  <c r="F13" i="4" l="1"/>
  <c r="N13" i="4"/>
  <c r="J17" i="4" s="1"/>
  <c r="F24" i="4" l="1"/>
  <c r="D19" i="4"/>
  <c r="I19" i="4" s="1"/>
  <c r="E21" i="4"/>
  <c r="E19" i="4"/>
  <c r="E18" i="4"/>
  <c r="D21" i="4"/>
  <c r="I21" i="4" s="1"/>
  <c r="F23" i="4"/>
  <c r="D18" i="4"/>
  <c r="I18" i="4" s="1"/>
  <c r="D17" i="4"/>
  <c r="I17" i="4" s="1"/>
  <c r="F22" i="4"/>
  <c r="E24" i="4"/>
  <c r="E17" i="4"/>
  <c r="F21" i="4"/>
  <c r="E23" i="4"/>
  <c r="F19" i="4"/>
  <c r="D23" i="4"/>
  <c r="I23" i="4" s="1"/>
  <c r="F17" i="4"/>
  <c r="F20" i="4"/>
  <c r="E22" i="4"/>
  <c r="F18" i="4"/>
  <c r="E20" i="4"/>
  <c r="D24" i="4"/>
  <c r="I24" i="4" s="1"/>
  <c r="D22" i="4"/>
  <c r="I22" i="4" s="1"/>
  <c r="D20" i="4"/>
  <c r="I20" i="4" s="1"/>
  <c r="C17" i="4"/>
  <c r="C22" i="4"/>
  <c r="C19" i="4"/>
  <c r="C21" i="4"/>
  <c r="C23" i="4"/>
  <c r="C24" i="4"/>
  <c r="C18" i="4"/>
  <c r="C20" i="4"/>
  <c r="H17" i="4" l="1"/>
  <c r="H20" i="4"/>
  <c r="H21" i="4"/>
  <c r="H23" i="4"/>
  <c r="H18" i="4"/>
  <c r="H24" i="4"/>
  <c r="H19" i="4"/>
  <c r="H22" i="4"/>
  <c r="D25" i="4" l="1"/>
  <c r="G13" i="4" s="1"/>
</calcChain>
</file>

<file path=xl/sharedStrings.xml><?xml version="1.0" encoding="utf-8"?>
<sst xmlns="http://schemas.openxmlformats.org/spreadsheetml/2006/main" count="4677" uniqueCount="3399">
  <si>
    <t>Internal Revenue Service</t>
  </si>
  <si>
    <t>Office of Safeguards</t>
  </si>
  <si>
    <t xml:space="preserve"> ▪ SCSEM Subject: Amazon Linux 2023</t>
  </si>
  <si>
    <t xml:space="preserve"> ▪ SCSEM Version: 1.0</t>
  </si>
  <si>
    <t>NOTICE:</t>
  </si>
  <si>
    <t>The IRS strongly recommends agencies test all Safeguard Computer Security Evaluation Matrix (SCSEM) settings in a development or test</t>
  </si>
  <si>
    <t>environment prior to deployment in production.   In some cases a security setting may impact a system’s functionality and usability. Consequently,</t>
  </si>
  <si>
    <t>it is important to perform testing to determine the impact on system security, functionality, and usability. Ideally, the test system configuration</t>
  </si>
  <si>
    <t>should match the production system configuration.  Prior to making changes to the production system, agencies should back up all critical data</t>
  </si>
  <si>
    <t>files on the system and if possible, make a full backup of the system to ensure it can be restored to its pre-SCSEM state if necessary.</t>
  </si>
  <si>
    <t>General Testing Information</t>
  </si>
  <si>
    <t>Agency Name:</t>
  </si>
  <si>
    <t>Agency Code:</t>
  </si>
  <si>
    <t>Test Location:</t>
  </si>
  <si>
    <t>Test Date:</t>
  </si>
  <si>
    <t>Closing Date:</t>
  </si>
  <si>
    <t>Shared Agencies:</t>
  </si>
  <si>
    <t>Name of Tester:</t>
  </si>
  <si>
    <t>Device Name:</t>
  </si>
  <si>
    <t>OS/App Version:</t>
  </si>
  <si>
    <t>Network Location:</t>
  </si>
  <si>
    <t xml:space="preserve">Device Function: </t>
  </si>
  <si>
    <t>Agency Representatives and Contact Information</t>
  </si>
  <si>
    <t>Name:</t>
  </si>
  <si>
    <t>Org:</t>
  </si>
  <si>
    <t>Title:</t>
  </si>
  <si>
    <t>Phone:</t>
  </si>
  <si>
    <t>E-mail:</t>
  </si>
  <si>
    <t>This SCSEM was designed to comply with Section 508 of the Rehabilitation Act</t>
  </si>
  <si>
    <t>Please submit SCSEM feedback and suggestions to SafeguardReports@IRS.gov</t>
  </si>
  <si>
    <t>Obtain SCSEM updates online at http://www.irs.gov/uac/Safeguards-Program</t>
  </si>
  <si>
    <t>Internal</t>
  </si>
  <si>
    <t>External</t>
  </si>
  <si>
    <t>Stand-alone</t>
  </si>
  <si>
    <t>Testing Results</t>
  </si>
  <si>
    <t>INSTRUCTIONS:</t>
  </si>
  <si>
    <t>Sections below are automatically calculated.</t>
  </si>
  <si>
    <t>The 'Info' status is provided for use by the tester during test execution to indicate more information is needed to complete the test.</t>
  </si>
  <si>
    <t>It is not an acceptable final test status, all test cases should be Pass, Fail or N/A at the conclusion of testing.</t>
  </si>
  <si>
    <t>1.  Amazon Linux 23 Test Results</t>
  </si>
  <si>
    <t xml:space="preserve">       Use this box if Amazon Linux 23 SCSEM tests were conducted.</t>
  </si>
  <si>
    <t>This table calculates all tests in the Gen Test Cases + Amazon Linux 23 Tests Cases tabs.</t>
  </si>
  <si>
    <t>Final Test Results</t>
  </si>
  <si>
    <t>Overall SCSEM Statistics</t>
  </si>
  <si>
    <t>Passed</t>
  </si>
  <si>
    <t>Failed</t>
  </si>
  <si>
    <t>Additional Information Requested</t>
  </si>
  <si>
    <t>N/A</t>
  </si>
  <si>
    <t>Total Number of Tests Performed</t>
  </si>
  <si>
    <t>Weighted Pass Rate</t>
  </si>
  <si>
    <t>All SCSEM Tests</t>
  </si>
  <si>
    <t>Complete</t>
  </si>
  <si>
    <t>Blank</t>
  </si>
  <si>
    <t>Available</t>
  </si>
  <si>
    <t>Totals</t>
  </si>
  <si>
    <t>Weighted Score</t>
  </si>
  <si>
    <t>Risk Rating</t>
  </si>
  <si>
    <t>Test Cases</t>
  </si>
  <si>
    <t>Pass</t>
  </si>
  <si>
    <t>Fail</t>
  </si>
  <si>
    <t>Weight</t>
  </si>
  <si>
    <t>Possible</t>
  </si>
  <si>
    <t>Actual</t>
  </si>
  <si>
    <t>Device Weighted Score:</t>
  </si>
  <si>
    <t>Instructions</t>
  </si>
  <si>
    <t>Introduction and Purpose:</t>
  </si>
  <si>
    <t xml:space="preserve">This SCSEM is used by the IRS Office of Safeguards to evaluate compliance with IRS Publication 1075 for agencies that have implemented Amazon Linux operating systems for systems that receive, store or process or transmit Federal Tax Information (FTI). 
Agencies should use this SCSEM to prepare for an upcoming Safeguards review. It is also an effective tool for agency use as part of internal periodic 
security assessments or internal inspections to ensure continued compliance in the years when a Safeguards review is not scheduled.  The agency 
can also use the SCSEM to identify the types of policies and procedures required to ensure continued compliance with IRS Publication 1075.
Gen Test Cases - These selected set of security controls satisfy the minimum general requirements of IRS Publication 1075.  Agencies must always assess the performance of these security controls to ensure that they were implemented correctly, operate correctly, and satisfy all minimum requirements of IRS Publication 1075 requirements.  Technology specific controls are specified in their respective tabs.       
▪ IRS Publication 1075, Tax Information Security Guidelines for Federal, State and Local Agencies (Rev. 11-2021) 
▪ NIST SP 800-53 Rev. 5, Recommended Security Controls for Federal Information Systems and Organizations
▪ Amazon Linux 23 Test Cases - Test cases specific to Amazon Linux 23.  These should be tested in conjunction with the Gen Test Cases.  
   </t>
  </si>
  <si>
    <t>Test Cases Legend:</t>
  </si>
  <si>
    <t>▪ Test ID</t>
  </si>
  <si>
    <t xml:space="preserve">Pre-populated number to uniquely identify SCSEM test cases.  The ID format  includes the platform, platform version </t>
  </si>
  <si>
    <t>and a unique number (01-XX) and can therefore be easily identified after the test has been executed.</t>
  </si>
  <si>
    <t>▪ NIST ID</t>
  </si>
  <si>
    <t>Mapping of test case requirements to one or more NIST SP 800-53 control identifiers for reporting purposes.</t>
  </si>
  <si>
    <t>▪ NIST Control Name</t>
  </si>
  <si>
    <t>Full name which describes the NIST ID.</t>
  </si>
  <si>
    <t>▪ Test Method</t>
  </si>
  <si>
    <t>Automated and Manual indicators are added to the Test method to indicate whether the test can be accomplished through the Automated Assessment tool.</t>
  </si>
  <si>
    <t>▪ Section Title</t>
  </si>
  <si>
    <t>Section title conveys the intent of the recommendation.</t>
  </si>
  <si>
    <t>▪ Description</t>
  </si>
  <si>
    <t xml:space="preserve">Description of specifically what the test is designed to accomplish.  The objective should be a summary of the </t>
  </si>
  <si>
    <t>test case and expected results.</t>
  </si>
  <si>
    <t>▪ Test Procedures</t>
  </si>
  <si>
    <t xml:space="preserve">A detailed description of the step-by-step instructions to be followed by the tester.  The test procedures should be </t>
  </si>
  <si>
    <t>executed using the applicable NIST 800-53A test method (Interview, Examine).</t>
  </si>
  <si>
    <t>▪ Expected Results</t>
  </si>
  <si>
    <t>Provides a description of the acceptable conditions allowed as a result of the test procedure execution.</t>
  </si>
  <si>
    <t>▪ Actual Results</t>
  </si>
  <si>
    <t>The tester shall provide appropriate detail describing the outcome of the test.  The tester is responsible for identifying</t>
  </si>
  <si>
    <t>Interviewees and Evidence to validate the results in this field or the separate Notes/Evidence field.</t>
  </si>
  <si>
    <t>▪ Status</t>
  </si>
  <si>
    <t xml:space="preserve">The tester indicates the status for the test results (Pass, Fail, Info, N/A).  "Pass" indicates that the expected results </t>
  </si>
  <si>
    <t>were met.  "Fail" indicates the expected results were not met.  "Info" is temporary and indicates that the test execution</t>
  </si>
  <si>
    <t xml:space="preserve">is not completed and additional information is required to determine a Pass/Fail status. "N/A" indicates that the </t>
  </si>
  <si>
    <t xml:space="preserve">test subject is not capable of implementing the expected results and doing so does not impact security.  The tester </t>
  </si>
  <si>
    <t>must determine the appropriateness of the "N/A" status.</t>
  </si>
  <si>
    <t>▪ Notes/Evidence</t>
  </si>
  <si>
    <t xml:space="preserve">As determined appropriate to the tester or as required by the test method, procedures or expected results, the tester </t>
  </si>
  <si>
    <t>may need to provide additional information pertaining to the test execution (Interviewee, Documentation, etc.)</t>
  </si>
  <si>
    <t>▪ Criticality</t>
  </si>
  <si>
    <t>The risk category has been pre-populated next to each control based on Safeguard’s definition of control criticality and to assist agencies in establishing priorities for corrective action.  The reviewer may recommend a change to the prioritization to the SRT Chief in order to accurately reflect the risk and the overall security posture based on environment specific testing.</t>
  </si>
  <si>
    <t>▪ CIS Benchmark Section #</t>
  </si>
  <si>
    <t>Mapping of test case requirements to the CIS Benchmark section number.</t>
  </si>
  <si>
    <t>▪ Recommendation #</t>
  </si>
  <si>
    <t>Mapping of test case requirements to the CIS Benchmark recommendation number.</t>
  </si>
  <si>
    <t>▪ Rationale Statement</t>
  </si>
  <si>
    <t>The Rationale section conveys the security benefits of the recommended configuration. This section also details where the risks, threats, and vulnerabilities associated with a configuration posture.</t>
  </si>
  <si>
    <t>▪ Remediation Procedure</t>
  </si>
  <si>
    <t>Remediation content for implementing and assessing benchmark guidance  The content allows you to apply the recommended settings for a particular benchmark.</t>
  </si>
  <si>
    <t>▪ Issue Codes</t>
  </si>
  <si>
    <t>A single issue code must be selected for each test case to calculate the weighted risk score.  The tester must perform this activity when executing each test.</t>
  </si>
  <si>
    <t>Test ID</t>
  </si>
  <si>
    <t>NIST ID</t>
  </si>
  <si>
    <t>NIST Control Name</t>
  </si>
  <si>
    <t>Test Method</t>
  </si>
  <si>
    <t>Description</t>
  </si>
  <si>
    <t>Test Procedures</t>
  </si>
  <si>
    <t>Expected Results</t>
  </si>
  <si>
    <t>Actual Results</t>
  </si>
  <si>
    <t>Status</t>
  </si>
  <si>
    <t>Notes/Evidence</t>
  </si>
  <si>
    <t>Criticality</t>
  </si>
  <si>
    <t>Issue Code Mapping</t>
  </si>
  <si>
    <t>Issue Code Description</t>
  </si>
  <si>
    <t>Risk Rating (Do Not Edit)</t>
  </si>
  <si>
    <t>SA-22</t>
  </si>
  <si>
    <t>Unsupported System Components</t>
  </si>
  <si>
    <t>Critical</t>
  </si>
  <si>
    <t>HSA7
HSA8
HSA9</t>
  </si>
  <si>
    <t>HSA7: The external facing system is no longer supported by the vendor
HSA8: The internally hosted operating system's major release is no longer supported by the vendor
HSA9: The internally hosted operating system's minor release is no longer supported by the vendor</t>
  </si>
  <si>
    <t>SI-2</t>
  </si>
  <si>
    <t>Flaw Remediation</t>
  </si>
  <si>
    <t>Examine</t>
  </si>
  <si>
    <t>Verify that system patch levels are up-to-date to address new vulnerabilities.</t>
  </si>
  <si>
    <t>1. The latest security patches are installed.</t>
  </si>
  <si>
    <t>Significant</t>
  </si>
  <si>
    <t>HSI2
HSI27</t>
  </si>
  <si>
    <t xml:space="preserve">HSI2: System patch level is insufficient
HSI27: Critical security patches have not been applied </t>
  </si>
  <si>
    <t>AC-2</t>
  </si>
  <si>
    <t>Account Management</t>
  </si>
  <si>
    <t>Interview
Examine</t>
  </si>
  <si>
    <t>IRS Safeguards Requirement</t>
  </si>
  <si>
    <t>Moderate</t>
  </si>
  <si>
    <t>HAC7</t>
  </si>
  <si>
    <t>HAC7:  Account management procedures are not in place</t>
  </si>
  <si>
    <t>IA-2</t>
  </si>
  <si>
    <t>Identification and Authentication (Organizational Users)</t>
  </si>
  <si>
    <t>The agency employs sufficient multi-factor authentication mechanisms for all local access to the network for all privileged and non-privileged users.</t>
  </si>
  <si>
    <r>
      <rPr>
        <sz val="10"/>
        <color rgb="FF000000"/>
        <rFont val="Arial"/>
        <family val="2"/>
      </rPr>
      <t xml:space="preserve">1. Interview agency personnel to determine if the agency requires multi-factor authentication (MFA) for local access, unless the terminal is in a restricted area per Pub 1075 requirements.
2. Examine procedures to determine how multi-factor authentication is implemented for all local machine and network access. If a personal identification number (PIN) is used as an authenticator for MFA, ensure the following is enforced:
a,  Minimum length of 8 digits or maximum length allowable by the device
b. Enforce complex sequences (e.g., 73961548 – no repeating digits and no sequential digits);
c. Do not store with the Smartcard; and
d. Do not share.
</t>
    </r>
    <r>
      <rPr>
        <b/>
        <sz val="10"/>
        <color rgb="FFFF0000"/>
        <rFont val="Arial"/>
        <family val="2"/>
      </rPr>
      <t xml:space="preserve">Note: If step 1 / MFA is fully implemented, but the complexity/length requirements in step 2 are not met this finding may be downgraded to moderate. 
</t>
    </r>
    <r>
      <rPr>
        <sz val="10"/>
        <color rgb="FF000000"/>
        <rFont val="Arial"/>
        <family val="2"/>
      </rPr>
      <t xml:space="preserve">
Note:  Implementing a jump server, or requiring two different passwords for accessing a system does not solely constitute multi-factor authentication. </t>
    </r>
  </si>
  <si>
    <t>1. The agency requires multi-factor authentication for local access to the network and information systems that receive, process, store or transmit FTI.
2. The multi-factor authentication mechanism is sufficient and implemented for all local access to the network.
3. Minimum requirements are met as outlined in test case if a PIN is used.</t>
  </si>
  <si>
    <t xml:space="preserve">Note - This is applicable to all workstations, servers, hypervisors, network devices, etc. within the FTI scope.
Multi-factor authentication requires the user to provide two or more of the three authentication factors: a knowledge factor (something only known by the user such as a password), a possession factor ("something only the user has"), and an inherence factor ("something only the user is").
</t>
  </si>
  <si>
    <t>HAC64
HAC65
HAC66
HPW12</t>
  </si>
  <si>
    <t>HAC64: Multi-factor authentication is not required for internal privileged and non-privileged access
HAC65: Multi-factor authentication is not required for internal privileged access
HAC66: Multi-factor authentication is not required for internal non-privileged access
HPW12: Passwords do not meet complexity requirements</t>
  </si>
  <si>
    <t>IA-5(1)</t>
  </si>
  <si>
    <t>Authenticator Management | Password-based Authentication</t>
  </si>
  <si>
    <t>Test (Manual)</t>
  </si>
  <si>
    <t>Commonly-used, expected, or compromised passwords</t>
  </si>
  <si>
    <t>The agency employs mechanisms to ensure passwords aren’t used that are commonly-used, expected, or compromised passwords.</t>
  </si>
  <si>
    <t xml:space="preserve">1. Interview agency personnel to determine if there is password policy for checking for commonly-used, expected, or compromised passwords.
2. Examine the technical implementation of the policy to ensure the following requirements are met:
a. A list of prohibited passwords is referenced that may include:
  • Passwords obtained from previous breach corpuses.
  • Dictionary words.
  • Repetitive or sequential characters (e.g., ‘aaaaaa’, ‘1234abcd’.)
  • Context-specific words, such as the name of the service, the username, and derivatives thereof. 
b. The list must be updated at least annually.
c. On creation/update passwords are checked to ensure they’re not on the list
d. Annually, existing passwords are check to ensure they’re not on the list
</t>
  </si>
  <si>
    <t xml:space="preserve">This test case is N/A, if the  MFA is utilized with a PIN (not password) and there are no local accounts with passwords.
This finding may be downgraded to Moderate if the following mitigations are in place for systems that do not check that passwords are not commonly-used, expected, or compromised passwords:
•	Enforce password lifetime restrictions of one (1) day minimum and 90 days maximum. (for non-Service accounts)
•	Password History/Reuse: 
o	For all systems: 24 generations. 
o	For systems unable to implement history/reuse restriction by generations but are able to restrict history/reuse for a specified time period, passwords shall not be reusable for a period of six (6) months. </t>
  </si>
  <si>
    <t>HPW19</t>
  </si>
  <si>
    <t>HPW19: More than one Publication 1075 password requirement is not met</t>
  </si>
  <si>
    <t>SC-28</t>
  </si>
  <si>
    <t>HSC42</t>
  </si>
  <si>
    <t>HSC42: Encryption capabilities do not meet the latest FIPS 140 requirements</t>
  </si>
  <si>
    <t>AU-6</t>
  </si>
  <si>
    <t>HAU3</t>
  </si>
  <si>
    <t>AC-5</t>
  </si>
  <si>
    <t>Separation of Duties</t>
  </si>
  <si>
    <t>Interview</t>
  </si>
  <si>
    <t>Verify that the system enforces a separation of duties for sensitive administrator roles.
There is an effective segregation of duties between the administration functions and the auditing functions of the system.</t>
  </si>
  <si>
    <t>Interview the Amazon Linux administrator  to identify the following:
- Personnel that review and clear audit logs.
- Personnel that perform non-audit administration such as create, modify, and delete access control rules; system user access management.</t>
  </si>
  <si>
    <t xml:space="preserve">Personnel who review and clear audit logs are separate from personnel that perform non-audit administration.
</t>
  </si>
  <si>
    <t>HAC12</t>
  </si>
  <si>
    <t>HAC12:  Separation of duties is not in place</t>
  </si>
  <si>
    <t>AU-9</t>
  </si>
  <si>
    <t>HAU10</t>
  </si>
  <si>
    <t>HAU10:  Audit logs are not properly protected</t>
  </si>
  <si>
    <t>CM-7</t>
  </si>
  <si>
    <t>Least Functionality</t>
  </si>
  <si>
    <t>HCM9</t>
  </si>
  <si>
    <t>HCM9:  Systems are not deployed using the concept of least privilege</t>
  </si>
  <si>
    <t>AU-12</t>
  </si>
  <si>
    <t>HAU7</t>
  </si>
  <si>
    <t>HAU7:  Audit records are not retained per Pub 1075</t>
  </si>
  <si>
    <t>Input of test results starting with this row require corresponding Test IDs in Column A. Insert new rows above here.</t>
  </si>
  <si>
    <t>Info</t>
  </si>
  <si>
    <t>Criticality Ratings</t>
  </si>
  <si>
    <t>Limited</t>
  </si>
  <si>
    <t>Section Title</t>
  </si>
  <si>
    <t>Finding Statement (Internal Use Only)</t>
  </si>
  <si>
    <t>CIS Benchmark Section #</t>
  </si>
  <si>
    <t>Recommendation #</t>
  </si>
  <si>
    <t>Rationale Statement</t>
  </si>
  <si>
    <t>Impact Statement</t>
  </si>
  <si>
    <t>Remediation Procedure</t>
  </si>
  <si>
    <t>Remediation Statement (Internal Use Only)</t>
  </si>
  <si>
    <t>CAP Request Statement (Internal Use Only)</t>
  </si>
  <si>
    <t>AMZL23-01</t>
  </si>
  <si>
    <t>1</t>
  </si>
  <si>
    <t>AMZL23-02</t>
  </si>
  <si>
    <t>SC-8</t>
  </si>
  <si>
    <t xml:space="preserve">Transmission Confidentiality and Integrity </t>
  </si>
  <si>
    <t>Test (Automated)</t>
  </si>
  <si>
    <t>Ensure system-wide crypto policy is not legacy</t>
  </si>
  <si>
    <t>The system-wide crypto-policies followed by the crypto core components allow consistently deprecating and disabling algorithms system-wide.
The individual policy levels (DEFAULT, LEGACY, FUTURE, and FIPS) are included in the crypto-policies(7) package.</t>
  </si>
  <si>
    <t>Run the following command to verify that the system-wide crypto policy is not LEGACY
```
# grep -E -i '^\s*LEGACY\s*(\s+#.*)?$' /etc/crypto-policies/config
```
Verify that no lines are returned</t>
  </si>
  <si>
    <t>Verify that no lines are returned</t>
  </si>
  <si>
    <t>System-wide crypto policy is not changed from Legacy.</t>
  </si>
  <si>
    <t>HCM45</t>
  </si>
  <si>
    <t>HCM45: System configuration provides additional attack surface</t>
  </si>
  <si>
    <t>1.9</t>
  </si>
  <si>
    <t>If the Legacy system-wide crypto policy is selected, it includes support for TLS 1.0, TLS 1.1, and SSH2 protocols or later. The algorithms DSA, 3DES, and RC4 are allowed, while RSA and Diffie-Hellman parameters are accepted if larger than 1023-bits.
These legacy protocols and algorithms can make the system vulnerable to attacks, including those listed in RFC 7457</t>
  </si>
  <si>
    <t>Environments that require compatibility with older insecure protocols may require the use
of the less secure LEGACY policy level.</t>
  </si>
  <si>
    <t>Run the following command to change the system-wide crypto policy
```
# update-crypto-policies --set &lt;CRYPTO POLICY&gt;
```
**Example:**
```
# update-crypto-policies --set DEFAULT
```
Run the following to make the updated system-wide crypto policy active
```
# update-crypto-policies
```</t>
  </si>
  <si>
    <t>Ensure system-wide crypto policy is not legacy. One method to achieve the recommended state is to execute the following command(s):
Run the following command to change the system-wide crypto policy
# update-crypto-policies --set &lt;CRYPTO POLICY&gt;
```
**Example:**
```
# update-crypto-policies --set DEFAULT
```
Run the following to make the updated system-wide crypto policy active
```
# update-crypto-policies
```</t>
  </si>
  <si>
    <t>To close this finding, please provide a screenshot showing system-wide crypto policy is not LEGACY with the agency's CAP.</t>
  </si>
  <si>
    <t>AMZL23-03</t>
  </si>
  <si>
    <t>Ensure usb-storage is disabled</t>
  </si>
  <si>
    <t>USB storage provides a means to transfer and store files ensuring persistence and availability of the files independent of network connection status. Its popularity and utility has led to USB-based malware being a simple and common means for network infiltration and a first step to establishing a persistent threat within a networked environment.</t>
  </si>
  <si>
    <t>Run the following script to verify `usb-storage` is disabled:
```
#!/usr/bin/env bash
{
 l_output="" l_output2=""
 l_mname="usb-storage" # set module name
 # Check if the module exists on the system
 if [ -z "$(modprobe -n -v "$l_mname" 2&gt;&amp;1 | grep -Pi -- "\h*modprobe:\h+FATAL:\h+Module\h+$l_mname\h+not\h+found\h+in\h+directory")" ]; then
 # Check how module will be loaded
 l_loadable="$(modprobe -n -v "$l_mname")"
 [ "$(wc -l &lt;&lt;&lt; "$l_loadable")" -gt "1" ] &amp;&amp; l_loadable="$(grep -P -- "(^\h*install|\b$l_mname)\b" &lt;&lt;&lt; "$l_loadable")"
 if grep -Pq -- '^\h*install \/bin\/(true|false)' &lt;&lt;&lt; "$l_loadable"; then
 l_output="$l_output\n - module: \"$l_mname\" is not loadable: \"$l_loadable\""
 else
 l_output2="$l_output2\n - module: \"$l_mname\" is loadable: \"$l_loadable\""
 fi
 # Check is the module currently loaded
 if ! lsmod | grep "$l_mname" &gt; /dev/null 2&gt; then
 l_output="$l_output\n - module: \"$l_mname\" is not loaded"
 else
 l_output2="$l_output2\n - module: \"$l_mname\" is loaded"
 fi
 # Check if the module is deny listed
 if modprobe --showconfig | grep -Pq -- "^\h*blacklist\h+$(tr '-' '_' &lt;&lt;&lt; "$l_mname")\b"; then
 l_output="$l_output\n - module: \"$l_mname\" is deny listed in: \"$(grep -Pl -- "^\h*blacklist\h+$l_mname\b" /etc/modprobe.d/*)\""
 else
 l_output2="$l_output2\n - module: \"$l_mname\" is not deny listed"
 fi
 else
 l_output="$l_output\n - Module \"$l_mname\" doesn't exist on the system"
 fi
 # Report results. If no failures output in l_output2, we pass
 if [ -z "$l_output2" ]; then
 echo -e "\n- Audit Result:\n ** PASS **\n$l_output\n"
 else
 echo -e "\n- Audit Result:\n ** FAIL **\n - Reason(s) for audit failure:\n$l_output2\n"
 [ -n "$l_output" ] &amp;&amp; echo -e "\n- Correctly set:\n$l_output\n"
 fi
}
```</t>
  </si>
  <si>
    <t>USB Storage is disabled.</t>
  </si>
  <si>
    <t>USB Storage is not disabled.</t>
  </si>
  <si>
    <t>HCM9: Systems are not deployed using the concept of least privilege</t>
  </si>
  <si>
    <t>1.1</t>
  </si>
  <si>
    <t>1.1.9</t>
  </si>
  <si>
    <t>Restricting USB access on the system will decrease the physical attack surface for a device and diminish the possible vectors to introduce malware.</t>
  </si>
  <si>
    <t>Disabling the `usb-storage` module will disable any usage of USB storage devices.
If requirements and local site policy allow the use of such devices, other solutions should be configured accordingly instead. One example of a commonly used solution is `USBGuard`.</t>
  </si>
  <si>
    <t>Run the following script to disable `usb-storage`:
```
#!/usr/bin/env bash
{
 l_mname="usb-storage" # set module name
 # Check if the module exists on the system
 if [ -z "$(modprobe -n -v "$l_mname" 2&gt;&amp;1 | grep -Pi -- "\h*modprobe:\h+FATAL:\h+Module\h+$l_mname\h+not\h+found\h+in\h+directory")" ]; then
 # Remediate loadable
 l_loadable="$(modprobe -n -v "$l_mname")"
 [ "$(wc -l &lt;&lt;&lt; "$l_loadable")" -gt "1" ] &amp;&amp; l_loadable="$(grep -P -- "(^\h*install|\b$l_mname)\b" &lt;&lt;&lt; "$l_loadable")"
 if ! grep -Pq -- '^\h*install \/bin\/(true|false)' &lt;&lt;&lt; "$l_loadable"; then
 echo -e " - setting module: \"$l_mname\" to be not loadable"
 echo -e "install $l_mname /bin/false" &gt;&gt; /etc/modprobe.d/"$l_mname".conf
 fi
 # Remediate loaded
 if lsmod | grep "$l_mname" &gt; /dev/null 2&gt; then
 echo -e " - unloading module \"$l_mname\""
 modprobe -r "$l_mname"
 fi
 # Remediate deny list
 if ! modprobe --showconfig | grep -Pq -- "^\h*blacklist\h+$(tr '-' '_' &lt;&lt;&lt; "$l_mname")\b"; then
 echo -e " - deny listing \"$l_mname\""
 echo -e "blacklist $l_mname" &gt;&gt; /etc/modprobe.d/"$l_mname".conf
 fi
 else
 echo -e " - Nothing to remediate\n - Module \"$l_mname\" doesn't exist on the system"
 fi
}
```</t>
  </si>
  <si>
    <t>Disable USB Storage. One method to achieve the recommended state is to execute the following command(s):
```
#!/usr/bin/env bash
{
 l_mname="usb-storage" # set module name
 # Check if the module exists on the system
 if [ -z "$(modprobe -n -v "$l_mname" 2&gt;&amp;1 | grep -Pi -- "\h*modprobe:\h+FATAL:\h+Module\h+$l_mname\h+not\h+found\h+in\h+directory")" ]; then
 # Remediate loadable
 l_loadable="$(modprobe -n -v "$l_mname")"
 [ "$(wc -l &lt;&lt;&lt; "$l_loadable")" -gt "1" ] &amp;&amp; l_loadable="$(grep -P -- "(^\h*install|\b$l_mname)\b" &lt;&lt;&lt; "$l_loadable")"
 if ! grep -Pq -- '^\h*install \/bin\/(true|false)' &lt;&lt;&lt; "$l_loadable"; then
 echo -e " - setting module: \"$l_mname\" to be not loadable"
 echo -e "install $l_mname /bin/false" &gt;&gt; /etc/modprobe.d/"$l_mname".conf
 fi
 # Remediate loaded
 if lsmod | grep "$l_mname" &gt; /dev/null 2&gt; then
 echo -e " - unloading module \"$l_mname\""
 modprobe -r "$l_mname"
 fi
 # Remediate deny list
 if ! modprobe --showconfig | grep -Pq -- "^\h*blacklist\h+$(tr '-' '_' &lt;&lt;&lt; "$l_mname")\b"; then
 echo -e " - deny listing \"$l_mname\""
 echo -e "blacklist $l_mname" &gt;&gt; /etc/modprobe.d/"$l_mname".conf
 fi
 else
 echo -e " - Nothing to remediate\n - Module \"$l_mname\" doesn't exist on the system"
 fi
}
```</t>
  </si>
  <si>
    <t>To close this finding, please provide a screenshot showing USB Storage has been disabled with the agency's CAP.</t>
  </si>
  <si>
    <t>AMZL23-04</t>
  </si>
  <si>
    <t>Ensure mounting of cramfs filesystems is disabled</t>
  </si>
  <si>
    <t>The `cramfs` filesystem type is a compressed read-only Linux filesystem embedded in small footprint systems. A `cramfs` image can be used without having to first decompress the image.</t>
  </si>
  <si>
    <t>Run the following script to verify the `cramfs` module is disabled:
If the module is available in the running kernel:
- An entry including `/bin/true` or `/bin/false` exists in a file within the `/etc/modprobe.d/` directory
- The module is deny listed in a file within the `/etc/modprobe.d/` directory
- The module is not loaded in the kernel
If available in ANY installed kernel:
 - The module is deny listed in a file within the `/etc/modprobe.d/` directory
If the kernel module is not available on the system, or pre-compiled into the kernel:
- No additional configuration is necessary
```
#!/usr/bin/env bash
{
 l_output="" l_output2="" l_output3="" l_dl="" # Unset output variables
 l_mname="cramfs" # set module name
 l_mtype="fs" # set module type
 l_searchloc="/lib/modprobe.d/*.conf /usr/local/lib/modprobe.d/*.conf /run/modprobe.d/*.conf /etc/modprobe.d/*.conf"
 l_mpath="/lib/modules/**/kernel/$l_mtype"
 l_mpname="$(tr '-' '_' &lt;&lt;&lt; "$l_mname")"
 l_mndir="$(tr '-' '/' &lt;&lt;&lt; "$l_mname")"
 module_loadable_chk()
 {
 # Check if the module is currently loadable
 l_loadable="$(modprobe -n -v "$l_mname")"
 [ "$(wc -l &lt;&lt;&lt; "$l_loadable")" -gt "1" ] &amp;&amp; l_loadable="$(grep -P -- "(^\h*install|\b$l_mname)\b" &lt;&lt;&lt; "$l_loadable")"
 if grep -Pq -- '^\h*install \/bin\/(true|false)' &lt;&lt;&lt; "$l_loadable"; then
 l_output="$l_output\n - module: \"$l_mname\" is not loadable: \"$l_loadable\""
 else
 l_output2="$l_output2\n - module: \"$l_mname\" is loadable: \"$l_loadable\""
 fi
 }
 module_loaded_chk()
 {
 # Check if the module is currently loaded
 if ! lsmod | grep "$l_mname" &gt; /dev/null 2&gt; then
 l_output="$l_output\n - module: \"$l_mname\" is not loaded"
 else
 l_output2="$l_output2\n - module: \"$l_mname\" is loaded"
 fi
 }
 module_deny_chk()
 {
 # Check if the module is deny listed
 l_dl="y"
 if modprobe --showconfig | grep -Pq -- '^\h*blacklist\h+'"$l_mpname"'\b'; then
 l_output="$l_output\n - module: \"$l_mname\" is deny listed in: \"$(grep -Pls -- "^\h*blacklist\h+$l_mname\b" $l_searchloc)\""
 else
 l_output2="$l_output2\n - module: \"$l_mname\" is not deny listed"
 fi
 }
 # Check if the module exists on the system
 for l_mdir in $l_mpath; do
 if [ -d "$l_mdir/$l_mndir" ] &amp;&amp; [ -n "$(ls -A $l_mdir/$l_mndir)" ]; then
 l_output3="$l_output3\n - \"$l_mdir\""
 [ "$l_dl" != "y" ] &amp;&amp; module_deny_chk
 if [ "$l_mdir" = "/lib/modules/$(uname -r)/kernel/$l_mtype" ]; then
 module_loadable_chk
 module_loaded_chk
 fi
 else
 l_output="$l_output\n - module: \"$l_mname\" doesn't exist in \"$l_mdir\""
 fi
 done
 # Report results. If no failures output in l_output2, we pass
 [ -n "$l_output3" ] &amp;&amp; echo -e "\n\n -- INFO --\n - module: \"$l_mname\" exists in:$l_output3"
 if [ -z "$l_output2" ]; then
 echo -e "\n- Audit Result:\n ** PASS **\n$l_output\n"
 else
 echo -e "\n- Audit Result:\n ** FAIL **\n - Reason(s) for audit failure:\n$l_output2\n"
 [ -n "$l_output" ] &amp;&amp; echo -e "\n- Correctly set:\n$l_output\n"
 fi
}
```</t>
  </si>
  <si>
    <t xml:space="preserve">Cramfs module is disabled. </t>
  </si>
  <si>
    <t>Cramfs module is not disabled.</t>
  </si>
  <si>
    <t>1.1.1</t>
  </si>
  <si>
    <t>1.1.1.3</t>
  </si>
  <si>
    <t>Removing support for unneeded filesystem types reduces the local attack surface of the system. If this filesystem type is not needed, disable it.</t>
  </si>
  <si>
    <t>Run the following script to disable the `cramfs` module:
If the module is available in the running kernel:
 - Create a file with `install cramfs /bin/false` in the `/etc/modprobe.d/` directory
 - Create a file with `blacklist cramfs` in the `/etc/modprobe.d/` directory
 - Unload `cramfs` from the kernel
If available in ANY installed kernel:
 - Create a file with `blacklist cramfs` in the `/etc/modprobe.d/` directory
If the kernel module is not available on the system or pre-compiled into the kernel:
- No remediation is necessary
```
#!/usr/bin/env bash
{
 l_mname="cramfs" # set module name
 l_mtype="fs" # set module type
 l_mpath="/lib/modules/**/kernel/$l_mtype"
 l_mpname="$(tr '-' '_' &lt;&lt;&lt; "$l_mname")"
 l_mndir="$(tr '-' '/' &lt;&lt;&lt; "$l_mname")"
 module_loadable_fix()
 {
 # If the module is currently loadable, add "install {MODULE_NAME} /bin/false" to a file in "/etc/modprobe.d"
 l_loadable="$(modprobe -n -v "$l_mname")"
 [ "$(wc -l &lt;&lt;&lt; "$l_loadable")" -gt "1" ] &amp;&amp; l_loadable="$(grep -P -- "(^\h*install|\b$l_mname)\b" &lt;&lt;&lt; "$l_loadable")"
 if ! grep -Pq -- '^\h*install \/bin\/(true|false)' &lt;&lt;&lt; "$l_loadable"; then
 echo -e "\n - setting module: \"$l_mname\" to be not loadable"
 echo -e "install $l_mname /bin/false" &gt;&gt; /etc/modprobe.d/"$l_mpname".conf
 fi
 }
 module_loaded_fix()
 {
 # If the module is currently loaded, unload the module
 if lsmod | grep "$l_mname" &gt; /dev/null 2&gt; then
 echo -e "\n - unloading module \"$l_mname\""
 modprobe -r "$l_mname"
 fi
 }
 module_deny_fix()
 {
 # If the module isn't deny listed, denylist the module
 if ! modprobe --showconfig | grep -Pq -- "^\h*blacklist\h+$l_mpname\b"; then
 echo -e "\n - deny listing \"$l_mname\""
 echo -e "blacklist $l_mname" &gt;&gt; /etc/modprobe.d/"$l_mpname".conf
 fi
 }
 # Check if the module exists on the system
 for l_mdir in $l_mpath; do
 if [ -d "$l_mdir/$l_mndir" ] &amp;&amp; [ -n "$(ls -A $l_mdir/$l_mndir)" ]; then
 echo -e "\n - module: \"$l_mname\" exists in \"$l_mdir\"\n - checking if disabled..."
 module_deny_fix
 if [ "$l_mdir" = "/lib/modules/$(uname -r)/kernel/$l_mtype" ]; then
 module_loadable_fix
 module_loaded_fix
 fi
 else
 echo -e "\n - module: \"$l_mname\" doesn't exist in \"$l_mdir\"\n"
 fi
 done
 echo -e "\n - remediation of module: \"$l_mname\" complete\n"
}
```</t>
  </si>
  <si>
    <t>Disable the cramfs module. One method to achieve the recommended state is to execute the following command(s):
If the module is available in the running kernel:
 - Create a file with `install cramfs /bin/false` in the `/etc/modprobe.d/` directory
 - Create a file with `blacklist cramfs` in the `/etc/modprobe.d/` directory
 - Unload `cramfs` from the kernel
If available in ANY installed kernel:
 - Create a file with `blacklist cramfs` in the `/etc/modprobe.d/` directory
If the kernel module is not available on the system or pre-compiled into the kernel:
- No remediation is necessary
```
#!/usr/bin/env bash
{
 l_mname="cramfs" # set module name
 l_mtype="fs" # set module type
 l_mpath="/lib/modules/**/kernel/$l_mtype"
 l_mpname="$(tr '-' '_' &lt;&lt;&lt; "$l_mname")"
 l_mndir="$(tr '-' '/' &lt;&lt;&lt; "$l_mname")"
 module_loadable_fix()
 {
 # If the module is currently loadable, add "install {MODULE_NAME} /bin/false" to a file in "/etc/modprobe.d"
 l_loadable="$(modprobe -n -v "$l_mname")"
 [ "$(wc -l &lt;&lt;&lt; "$l_loadable")" -gt "1" ] &amp;&amp; l_loadable="$(grep -P -- "(^\h*install|\b$l_mname)\b" &lt;&lt;&lt; "$l_loadable")"
 if ! grep -Pq -- '^\h*install \/bin\/(true|false)' &lt;&lt;&lt; "$l_loadable"; then
 echo -e "\n - setting module: \"$l_mname\" to be not loadable"
 echo -e "install $l_mname /bin/false" &gt;&gt; /etc/modprobe.d/"$l_mpname".conf
 fi
 }
 module_loaded_fix()
 {
 # If the module is currently loaded, unload the module
 if lsmod | grep "$l_mname" &gt; /dev/null 2&gt; then
 echo -e "\n - unloading module \"$l_mname\""
 modprobe -r "$l_mname"
 fi
 }
 module_deny_fix()
 {
 # If the module isn't deny listed, denylist the module
 if ! modprobe --showconfig | grep -Pq -- "^\h*blacklist\h+$l_mpname\b"; then
 echo -e "\n - deny listing \"$l_mname\""
 echo -e "blacklist $l_mname" &gt;&gt; /etc/modprobe.d/"$l_mpname".conf
 fi
 }
 # Check if the module exists on the system
 for l_mdir in $l_mpath; do
 if [ -d "$l_mdir/$l_mndir" ] &amp;&amp; [ -n "$(ls -A $l_mdir/$l_mndir)" ]; then
 echo -e "\n - module: \"$l_mname\" exists in \"$l_mdir\"\n - checking if disabled..."
 module_deny_fix
 if [ "$l_mdir" = "/lib/modules/$(uname -r)/kernel/$l_mtype" ]; then
 module_loadable_fix
 module_loaded_fix
 fi
 else
 echo -e "\n - module: \"$l_mname\" doesn't exist in \"$l_mdir\"\n"
 fi
 done
 echo -e "\n - remediation of module: \"$l_mname\" complete\n"
}
```</t>
  </si>
  <si>
    <t>To close this finding, please provide a screenshot showing the cramfs module has been disabled with the agency's CAP.</t>
  </si>
  <si>
    <t>AMZL23-05</t>
  </si>
  <si>
    <t>Ensure mounting of freevxfs filesystems is disabled</t>
  </si>
  <si>
    <t>The `freevxfs` filesystem type is a free version of the Veritas type filesystem. This is the primary filesystem type for HP-UX operating systems.</t>
  </si>
  <si>
    <t>Run the following script to verify the `freevxfs` module is disabled:
If the module is available in the running kernel:
- An entry including `/bin/true` or `/bin/false` exists in a file within the `/etc/modprobe.d/` directory
- The module is deny listed in a file within the `/etc/modprobe.d/` directory
- The module is not loaded in the kernel
If available in ANY installed kernel:
 - The module is deny listed in a file within the `/etc/modprobe.d/` directory
If the kernel module is not available on the system, or pre-compiled into the kernel:
- No additional configuration is necessary
```
#!/usr/bin/env bash
{
 l_output="" l_output2="" l_output3="" l_dl="" # Unset output variables
 l_mname="freevxfs" # set module name
 l_mtype="fs" # set module type
 l_searchloc="/lib/modprobe.d/*.conf /usr/local/lib/modprobe.d/*.conf /run/modprobe.d/*.conf /etc/modprobe.d/*.conf"
 l_mpath="/lib/modules/**/kernel/$l_mtype"
 l_mpname="$(tr '-' '_' &lt;&lt;&lt; "$l_mname")"
 l_mndir="$(tr '-' '/' &lt;&lt;&lt; "$l_mname")"
 module_loadable_chk()
 {
 # Check if the module is currently loadable
 l_loadable="$(modprobe -n -v "$l_mname")"
 [ "$(wc -l &lt;&lt;&lt; "$l_loadable")" -gt "1" ] &amp;&amp; l_loadable="$(grep -P -- "(^\h*install|\b$l_mname)\b" &lt;&lt;&lt; "$l_loadable")"
 if grep -Pq -- '^\h*install \/bin\/(true|false)' &lt;&lt;&lt; "$l_loadable"; then
 l_output="$l_output\n - module: \"$l_mname\" is not loadable: \"$l_loadable\""
 else
 l_output2="$l_output2\n - module: \"$l_mname\" is loadable: \"$l_loadable\""
 fi
 }
 module_loaded_chk()
 {
 # Check if the module is currently loaded
 if ! lsmod | grep "$l_mname" &gt; /dev/null 2&gt; then
 l_output="$l_output\n - module: \"$l_mname\" is not loaded"
 else
 l_output2="$l_output2\n - module: \"$l_mname\" is loaded"
 fi
 }
 module_deny_chk()
 {
 # Check if the module is deny listed
 l_dl="y"
 if modprobe --showconfig | grep -Pq -- '^\h*blacklist\h+'"$l_mpname"'\b'; then
 l_output="$l_output\n - module: \"$l_mname\" is deny listed in: \"$(grep -Pls -- "^\h*blacklist\h+$l_mname\b" $l_searchloc)\""
 else
 l_output2="$l_output2\n - module: \"$l_mname\" is not deny listed"
 fi
 }
 # Check if the module exists on the system
 for l_mdir in $l_mpath; do
 if [ -d "$l_mdir/$l_mndir" ] &amp;&amp; [ -n "$(ls -A $l_mdir/$l_mndir)" ]; then
 l_output3="$l_output3\n - \"$l_mdir\""
 [ "$l_dl" != "y" ] &amp;&amp; module_deny_chk
 if [ "$l_mdir" = "/lib/modules/$(uname -r)/kernel/$l_mtype" ]; then
 module_loadable_chk
 module_loaded_chk
 fi
 else
 l_output="$l_output\n - module: \"$l_mname\" doesn't exist in \"$l_mdir\""
 fi
 done
 # Report results. If no failures output in l_output2, we pass
 [ -n "$l_output3" ] &amp;&amp; echo -e "\n\n -- INFO --\n - module: \"$l_mname\" exists in:$l_output3"
 if [ -z "$l_output2" ]; then
 echo -e "\n- Audit Result:\n ** PASS **\n$l_output\n"
 else
 echo -e "\n- Audit Result:\n ** FAIL **\n - Reason(s) for audit failure:\n$l_output2\n"
 [ -n "$l_output" ] &amp;&amp; echo -e "\n- Correctly set:\n$l_output\n"
 fi
}
```</t>
  </si>
  <si>
    <t xml:space="preserve">Freevxfs module is disabled. </t>
  </si>
  <si>
    <t xml:space="preserve">Freevxfs module is not disabled. </t>
  </si>
  <si>
    <t>1.1.1.4</t>
  </si>
  <si>
    <t>Run the following script to disable the `freevxfs` module:
If the module is available in the running kernel:
 - Create a file with `install freevxfs /bin/false` in the `/etc/modprobe.d/` directory
 - Create a file with `blacklist freevxfs` in the `/etc/modprobe.d/` directory
 - Unload `freevxfs` from the kernel
If available in ANY installed kernel:
 - Create a file with `blacklist freevxfs` in the `/etc/modprobe.d/` directory
If the kernel module is not available on the system or pre-compiled into the kernel:
- No remediation is necessary
```
#!/usr/bin/env bash
{
 l_mname="freevxfs" # set module name
 l_mtype="fs" # set module type
 l_mpath="/lib/modules/**/kernel/$l_mtype"
 l_mpname="$(tr '-' '_' &lt;&lt;&lt; "$l_mname")"
 l_mndir="$(tr '-' '/' &lt;&lt;&lt; "$l_mname")"
 module_loadable_fix()
 {
 # If the module is currently loadable, add "install {MODULE_NAME} /bin/false" to a file in "/etc/modprobe.d"
 l_loadable="$(modprobe -n -v "$l_mname")"
 [ "$(wc -l &lt;&lt;&lt; "$l_loadable")" -gt "1" ] &amp;&amp; l_loadable="$(grep -P -- "(^\h*install|\b$l_mname)\b" &lt;&lt;&lt; "$l_loadable")"
 if ! grep -Pq -- '^\h*install \/bin\/(true|false)' &lt;&lt;&lt; "$l_loadable"; then
 echo -e "\n - setting module: \"$l_mname\" to be not loadable"
 echo -e "install $l_mname /bin/false" &gt;&gt; /etc/modprobe.d/"$l_mpname".conf
 fi
 }
 module_loaded_fix()
 {
 # If the module is currently loaded, unload the module
 if lsmod | grep "$l_mname" &gt; /dev/null 2&gt; then
 echo -e "\n - unloading module \"$l_mname\""
 modprobe -r "$l_mname"
 fi
 }
 module_deny_fix()
 {
 # If the module isn't deny listed, denylist the module
 if ! modprobe --showconfig | grep -Pq -- "^\h*blacklist\h+$l_mpname\b"; then
 echo -e "\n - deny listing \"$l_mname\""
 echo -e "blacklist $l_mname" &gt;&gt; /etc/modprobe.d/"$l_mpname".conf
 fi
 }
 # Check if the module exists on the system
 for l_mdir in $l_mpath; do
 if [ -d "$l_mdir/$l_mndir" ] &amp;&amp; [ -n "$(ls -A $l_mdir/$l_mndir)" ]; then
 echo -e "\n - module: \"$l_mname\" exists in \"$l_mdir\"\n - checking if disabled..."
 module_deny_fix
 if [ "$l_mdir" = "/lib/modules/$(uname -r)/kernel/$l_mtype" ]; then
 module_loadable_fix
 module_loaded_fix
 fi
 else
 echo -e "\n - module: \"$l_mname\" doesn't exist in \"$l_mdir\"\n"
 fi
 done
 echo -e "\n - remediation of module: \"$l_mname\" complete\n"
}
```</t>
  </si>
  <si>
    <t>Disable the freevxfs module. One method to achieve the recommended state is to execute the following command(s):
If the module is available in the running kernel:
 - Create a file with `install freevxfs /bin/false` in the `/etc/modprobe.d/` directory
 - Create a file with `blacklist freevxfs` in the `/etc/modprobe.d/` directory
 - Unload `freevxfs` from the kernel
If available in ANY installed kernel:
 - Create a file with `blacklist freevxfs` in the `/etc/modprobe.d/` directory
If the kernel module is not available on the system or pre-compiled into the kernel:
- No remediation is necessary
```
#!/usr/bin/env bash
{
 l_mname="freevxfs" # set module name
 l_mtype="fs" # set module type
 l_mpath="/lib/modules/**/kernel/$l_mtype"
 l_mpname="$(tr '-' '_' &lt;&lt;&lt; "$l_mname")"
 l_mndir="$(tr '-' '/' &lt;&lt;&lt; "$l_mname")"
 module_loadable_fix()
 {
 # If the module is currently loadable, add "install {MODULE_NAME} /bin/false" to a file in "/etc/modprobe.d"
 l_loadable="$(modprobe -n -v "$l_mname")"
 [ "$(wc -l &lt;&lt;&lt; "$l_loadable")" -gt "1" ] &amp;&amp; l_loadable="$(grep -P -- "(^\h*install|\b$l_mname)\b" &lt;&lt;&lt; "$l_loadable")"
 if ! grep -Pq -- '^\h*install \/bin\/(true|false)' &lt;&lt;&lt; "$l_loadable"; then
 echo -e "\n - setting module: \"$l_mname\" to be not loadable"
 echo -e "install $l_mname /bin/false" &gt;&gt; /etc/modprobe.d/"$l_mpname".conf
 fi
 }
 module_loaded_fix()
 {
 # If the module is currently loaded, unload the module
 if lsmod | grep "$l_mname" &gt; /dev/null 2&gt; then
 echo -e "\n - unloading module \"$l_mname\""
 modprobe -r "$l_mname"
 fi
 }
 module_deny_fix()
 {
 # If the module isn't deny listed, denylist the module
 if ! modprobe --showconfig | grep -Pq -- "^\h*blacklist\h+$l_mpname\b"; then
 echo -e "\n - deny listing \"$l_mname\""
 echo -e "blacklist $l_mname" &gt;&gt; /etc/modprobe.d/"$l_mpname".conf
 fi
 }
 # Check if the module exists on the system
 for l_mdir in $l_mpath; do
 if [ -d "$l_mdir/$l_mndir" ] &amp;&amp; [ -n "$(ls -A $l_mdir/$l_mndir)" ]; then
 echo -e "\n - module: \"$l_mname\" exists in \"$l_mdir\"\n - checking if disabled..."
 module_deny_fix
 if [ "$l_mdir" = "/lib/modules/$(uname -r)/kernel/$l_mtype" ]; then
 module_loadable_fix
 module_loaded_fix
 fi
 else
 echo -e "\n - module: \"$l_mname\" doesn't exist in \"$l_mdir\"\n"
 fi
 done
 echo -e "\n - remediation of module: \"$l_mname\" complete\n"
}
```</t>
  </si>
  <si>
    <t>To close this finding, please provide a screenshot showing the freevxfs module has been disabled with the agency's CAP.</t>
  </si>
  <si>
    <t>AMZL23-06</t>
  </si>
  <si>
    <t>Ensure mounting of jffs2 filesystems is disabled</t>
  </si>
  <si>
    <t>The `jffs2` (journaling flash filesystem 2) filesystem type is a log-structured filesystem used in flash memory devices.</t>
  </si>
  <si>
    <t>Run the following script to verify the `jffs2` module is disabled:
If the module is available in the running kernel:
- An entry including `/bin/true` or `/bin/false` exists in a file within the `/etc/modprobe.d/` directory
- The module is deny listed in a file within the `/etc/modprobe.d/` directory
- The module is not loaded in the kernel
If available in ANY installed kernel:
 - The module is deny listed in a file within the `/etc/modprobe.d/` directory
If the kernel module is not available on the system, or pre-compiled into the kernel:
- No additional configuration is necessary
```
#!/usr/bin/env bash
{
 l_output="" l_output2="" l_output3="" l_dl="" # Unset output variables
 l_mname="jffs2" # set module name
 l_mtype="fs" # set module type
 l_searchloc="/lib/modprobe.d/*.conf /usr/local/lib/modprobe.d/*.conf /run/modprobe.d/*.conf /etc/modprobe.d/*.conf"
 l_mpath="/lib/modules/**/kernel/$l_mtype"
 l_mpname="$(tr '-' '_' &lt;&lt;&lt; "$l_mname")"
 l_mndir="$(tr '-' '/' &lt;&lt;&lt; "$l_mname")"
 module_loadable_chk()
 {
 # Check if the module is currently loadable
 l_loadable="$(modprobe -n -v "$l_mname")"
 [ "$(wc -l &lt;&lt;&lt; "$l_loadable")" -gt "1" ] &amp;&amp; l_loadable="$(grep -P -- "(^\h*install|\b$l_mname)\b" &lt;&lt;&lt; "$l_loadable")"
 if grep -Pq -- '^\h*install \/bin\/(true|false)' &lt;&lt;&lt; "$l_loadable"; then
 l_output="$l_output\n - module: \"$l_mname\" is not loadable: \"$l_loadable\""
 else
 l_output2="$l_output2\n - module: \"$l_mname\" is loadable: \"$l_loadable\""
 fi
 }
 module_loaded_chk()
 {
 # Check if the module is currently loaded
 if ! lsmod | grep "$l_mname" &gt; /dev/null 2&gt; then
 l_output="$l_output\n - module: \"$l_mname\" is not loaded"
 else
 l_output2="$l_output2\n - module: \"$l_mname\" is loaded"
 fi
 }
 module_deny_chk()
 {
 # Check if the module is deny listed
 l_dl="y"
 if modprobe --showconfig | grep -Pq -- '^\h*blacklist\h+'"$l_mpname"'\b'; then
 l_output="$l_output\n - module: \"$l_mname\" is deny listed in: \"$(grep -Pls -- "^\h*blacklist\h+$l_mname\b" $l_searchloc)\""
 else
 l_output2="$l_output2\n - module: \"$l_mname\" is not deny listed"
 fi
 }
 # Check if the module exists on the system
 for l_mdir in $l_mpath; do
 if [ -d "$l_mdir/$l_mndir" ] &amp;&amp; [ -n "$(ls -A $l_mdir/$l_mndir)" ]; then
 l_output3="$l_output3\n - \"$l_mdir\""
 [ "$l_dl" != "y" ] &amp;&amp; module_deny_chk
 if [ "$l_mdir" = "/lib/modules/$(uname -r)/kernel/$l_mtype" ]; then
 module_loadable_chk
 module_loaded_chk
 fi
 else
 l_output="$l_output\n - module: \"$l_mname\" doesn't exist in \"$l_mdir\""
 fi
 done
 # Report results. If no failures output in l_output2, we pass
 [ -n "$l_output3" ] &amp;&amp; echo -e "\n\n -- INFO --\n - module: \"$l_mname\" exists in:$l_output3"
 if [ -z "$l_output2" ]; then
 echo -e "\n- Audit Result:\n ** PASS **\n$l_output\n"
 else
 echo -e "\n- Audit Result:\n ** FAIL **\n - Reason(s) for audit failure:\n$l_output2\n"
 [ -n "$l_output" ] &amp;&amp; echo -e "\n- Correctly set:\n$l_output\n"
 fi
}
```</t>
  </si>
  <si>
    <t xml:space="preserve">Jffs2 module is disabled. </t>
  </si>
  <si>
    <t xml:space="preserve">Jffs2 module is not disabled. </t>
  </si>
  <si>
    <t>1.1.1.5</t>
  </si>
  <si>
    <t>Run the following script to disable the `jffs2` module:
If the module is available in the running kernel:
 - Create a file with `install jffs2 /bin/false` in the `/etc/modprobe.d/` directory
 - Create a file with `blacklist jffs2` in the `/etc/modprobe.d/` directory
 - Unload `jffs2` from the kernel
If available in ANY installed kernel:
 - Create a file with `blacklist jffs2` in the `/etc/modprobe.d/` directory
If the kernel module is not available on the system or pre-compiled into the kernel:
- No remediation is necessary
```
#!/usr/bin/env bash
{
 l_mname="jffs2" # set module name
 l_mtype="fs" # set module type
 l_mpath="/lib/modules/**/kernel/$l_mtype"
 l_mpname="$(tr '-' '_' &lt;&lt;&lt; "$l_mname")"
 l_mndir="$(tr '-' '/' &lt;&lt;&lt; "$l_mname")"
 module_loadable_fix()
 {
 # If the module is currently loadable, add "install {MODULE_NAME} /bin/false" to a file in "/etc/modprobe.d"
 l_loadable="$(modprobe -n -v "$l_mname")"
 [ "$(wc -l &lt;&lt;&lt; "$l_loadable")" -gt "1" ] &amp;&amp; l_loadable="$(grep -P -- "(^\h*install|\b$l_mname)\b" &lt;&lt;&lt; "$l_loadable")"
 if ! grep -Pq -- '^\h*install \/bin\/(true|false)' &lt;&lt;&lt; "$l_loadable"; then
 echo -e "\n - setting module: \"$l_mname\" to be not loadable"
 echo -e "install $l_mname /bin/false" &gt;&gt; /etc/modprobe.d/"$l_mpname".conf
 fi
 }
 module_loaded_fix()
 {
 # If the module is currently loaded, unload the module
 if lsmod | grep "$l_mname" &gt; /dev/null 2&gt; then
 echo -e "\n - unloading module \"$l_mname\""
 modprobe -r "$l_mname"
 fi
 }
 module_deny_fix()
 {
 # If the module isn't deny listed, denylist the module
 if ! modprobe --showconfig | grep -Pq -- "^\h*blacklist\h+$l_mpname\b"; then
 echo -e "\n - deny listing \"$l_mname\""
 echo -e "blacklist $l_mname" &gt;&gt; /etc/modprobe.d/"$l_mpname".conf
 fi
 }
 # Check if the module exists on the system
 for l_mdir in $l_mpath; do
 if [ -d "$l_mdir/$l_mndir" ] &amp;&amp; [ -n "$(ls -A $l_mdir/$l_mndir)" ]; then
 echo -e "\n - module: \"$l_mname\" exists in \"$l_mdir\"\n - checking if disabled..."
 module_deny_fix
 if [ "$l_mdir" = "/lib/modules/$(uname -r)/kernel/$l_mtype" ]; then
 module_loadable_fix
 module_loaded_fix
 fi
 else
 echo -e "\n - module: \"$l_mname\" doesn't exist in \"$l_mdir\"\n"
 fi
 done
 echo -e "\n - remediation of module: \"$l_mname\" complete\n"
}
```</t>
  </si>
  <si>
    <t>Disable the jffs2 module. One method to achieve the recommended state is to execute the following command(s):
If the module is available in the running kernel:
  - Create a file with `install jffs2 /bin/false` in the `/etc/modprobe.d/` directory
 - Create a file with `blacklist jffs2` in the `/etc/modprobe.d/` directory
 - Unload `jffs2` from the kernel
If available in ANY installed kernel:
 - Create a file with `blacklist jffs2` in the `/etc/modprobe.d/` directory
If the kernel module is not available on the system or pre-compiled into the kernel:
- No remediation is necessary
```
#!/usr/bin/env bash
{
 l_mname="jffs2" # set module name
 l_mtype="fs" # set module type
 l_mpath="/lib/modules/**/kernel/$l_mtype"
 l_mpname="$(tr '-' '_' &lt;&lt;&lt; "$l_mname")"
 l_mndir="$(tr '-' '/' &lt;&lt;&lt; "$l_mname")"
 module_loadable_fix()
 {
 # If the module is currently loadable, add "install {MODULE_NAME} /bin/false" to a file in "/etc/modprobe.d"
 l_loadable="$(modprobe -n -v "$l_mname")"
 [ "$(wc -l &lt;&lt;&lt; "$l_loadable")" -gt "1" ] &amp;&amp; l_loadable="$(grep -P -- "(^\h*install|\b$l_mname)\b" &lt;&lt;&lt; "$l_loadable")"
 if ! grep -Pq -- '^\h*install \/bin\/(true|false)' &lt;&lt;&lt; "$l_loadable"; then
 echo -e "\n - setting module: \"$l_mname\" to be not loadable"
 echo -e "install $l_mname /bin/false" &gt;&gt; /etc/modprobe.d/"$l_mpname".conf
 fi
 }
 module_loaded_fix()
 {
 # If the module is currently loaded, unload the module
 if lsmod | grep "$l_mname" &gt; /dev/null 2&gt; then
 echo -e "\n - unloading module \"$l_mname\""
 modprobe -r "$l_mname"
 fi
 }
 module_deny_fix()
 {
 # If the module isn't deny listed, denylist the module
 if ! modprobe --showconfig | grep -Pq -- "^\h*blacklist\h+$l_mpname\b"; then
 echo -e "\n - deny listing \"$l_mname\""
 echo -e "blacklist $l_mname" &gt;&gt; /etc/modprobe.d/"$l_mpname".conf
 fi
 }
 # Check if the module exists on the system
 for l_mdir in $l_mpath; do
 if [ -d "$l_mdir/$l_mndir" ] &amp;&amp; [ -n "$(ls -A $l_mdir/$l_mndir)" ]; then
 echo -e "\n - module: \"$l_mname\" exists in \"$l_mdir\"\n - checking if disabled..."
 module_deny_fix
 if [ "$l_mdir" = "/lib/modules/$(uname -r)/kernel/$l_mtype" ]; then
 module_loadable_fix
 module_loaded_fix
 fi
 else
 echo -e "\n - module: \"$l_mname\" doesn't exist in \"$l_mdir\"\n"
 fi
 done
 echo -e "\n - remediation of module: \"$l_mname\" complete\n"
}
```</t>
  </si>
  <si>
    <t>To close this finding, please provide a screenshot showing the jffs2 module has been disabled with the agency's CAP.</t>
  </si>
  <si>
    <t>AMZL23-07</t>
  </si>
  <si>
    <t>Ensure mounting of hfs filesystems is disabled</t>
  </si>
  <si>
    <t>The `hfs` filesystem type is a hierarchical filesystem that allows you to mount Mac OS filesystems.</t>
  </si>
  <si>
    <t>Run the following script to verify the `hfs` module is disabled:
If the module is available in the running kernel:
- An entry including `/bin/true` or `/bin/false` exists in a file within the `/etc/modprobe.d/` directory
- The module is deny listed in a file within the `/etc/modprobe.d/` directory
- The module is not loaded in the kernel
If available in ANY installed kernel:
 - The module is deny listed in a file within the `/etc/modprobe.d/` directory
If the kernel module is not available on the system, or pre-compiled into the kernel:
- No additional configuration is necessary
```
#!/usr/bin/env bash
{
 l_output="" l_output2="" l_output3="" l_dl="" # Unset output variables
 l_mname="hfs" # set module name
 l_mtype="fs" # set module type
 l_searchloc="/lib/modprobe.d/*.conf /usr/local/lib/modprobe.d/*.conf /run/modprobe.d/*.conf /etc/modprobe.d/*.conf"
 l_mpath="/lib/modules/**/kernel/$l_mtype"
 l_mpname="$(tr '-' '_' &lt;&lt;&lt; "$l_mname")"
 l_mndir="$(tr '-' '/' &lt;&lt;&lt; "$l_mname")"
 module_loadable_chk()
 {
 # Check if the module is currently loadable
 l_loadable="$(modprobe -n -v "$l_mname")"
 [ "$(wc -l &lt;&lt;&lt; "$l_loadable")" -gt "1" ] &amp;&amp; l_loadable="$(grep -P -- "(^\h*install|\b$l_mname)\b" &lt;&lt;&lt; "$l_loadable")"
 if grep -Pq -- '^\h*install \/bin\/(true|false)' &lt;&lt;&lt; "$l_loadable"; then
 l_output="$l_output\n - module: \"$l_mname\" is not loadable: \"$l_loadable\""
 else
 l_output2="$l_output2\n - module: \"$l_mname\" is loadable: \"$l_loadable\""
 fi
 }
 module_loaded_chk()
 {
 # Check if the module is currently loaded
 if ! lsmod | grep "$l_mname" &gt; /dev/null 2&gt; then
 l_output="$l_output\n - module: \"$l_mname\" is not loaded"
 else
 l_output2="$l_output2\n - module: \"$l_mname\" is loaded"
 fi
 }
 module_deny_chk()
 {
 # Check if the module is deny listed
 l_dl="y"
 if modprobe --showconfig | grep -Pq -- '^\h*blacklist\h+'"$l_mpname"'\b'; then
 l_output="$l_output\n - module: \"$l_mname\" is deny listed in: \"$(grep -Pls -- "^\h*blacklist\h+$l_mname\b" $l_searchloc)\""
 else
 l_output2="$l_output2\n - module: \"$l_mname\" is not deny listed"
 fi
 }
 # Check if the module exists on the system
 for l_mdir in $l_mpath; do
 if [ -d "$l_mdir/$l_mndir" ] &amp;&amp; [ -n "$(ls -A $l_mdir/$l_mndir)" ]; then
 l_output3="$l_output3\n - \"$l_mdir\""
 [ "$l_dl" != "y" ] &amp;&amp; module_deny_chk
 if [ "$l_mdir" = "/lib/modules/$(uname -r)/kernel/$l_mtype" ]; then
 module_loadable_chk
 module_loaded_chk
 fi
 else
 l_output="$l_output\n - module: \"$l_mname\" doesn't exist in \"$l_mdir\""
 fi
 done
 # Report results. If no failures output in l_output2, we pass
 [ -n "$l_output3" ] &amp;&amp; echo -e "\n\n -- INFO --\n - module: \"$l_mname\" exists in:$l_output3"
 if [ -z "$l_output2" ]; then
 echo -e "\n- Audit Result:\n ** PASS **\n$l_output\n"
 else
 echo -e "\n- Audit Result:\n ** FAIL **\n - Reason(s) for audit failure:\n$l_output2\n"
 [ -n "$l_output" ] &amp;&amp; echo -e "\n- Correctly set:\n$l_output\n"
 fi
}
```</t>
  </si>
  <si>
    <t xml:space="preserve">Hfs module is disabled. </t>
  </si>
  <si>
    <t xml:space="preserve">Hfs module is not disabled. </t>
  </si>
  <si>
    <t>1.1.1.6</t>
  </si>
  <si>
    <t>Run the following script to disable the `hfs` module:
If the module is available in the running kernel:
 - Create a file with `install hfs /bin/false` in the `/etc/modprobe.d/` directory
 - Create a file with `blacklist hfs` in the `/etc/modprobe.d/` directory
 - Unload `hfs` from the kernel
If available in ANY installed kernel:
 - Create a file with `blacklist hfs` in the `/etc/modprobe.d/` directory
If the kernel module is not available on the system or pre-compiled into the kernel:
- No remediation is necessary
```
#!/usr/bin/env bash
{
 l_mname="hfs" # set module name
 l_mtype="fs" # set module type
 l_mpath="/lib/modules/**/kernel/$l_mtype"
 l_mpname="$(tr '-' '_' &lt;&lt;&lt; "$l_mname")"
 l_mndir="$(tr '-' '/' &lt;&lt;&lt; "$l_mname")"
 module_loadable_fix()
 {
 # If the module is currently loadable, add "install {MODULE_NAME} /bin/false" to a file in "/etc/modprobe.d"
 l_loadable="$(modprobe -n -v "$l_mname")"
 [ "$(wc -l &lt;&lt;&lt; "$l_loadable")" -gt "1" ] &amp;&amp; l_loadable="$(grep -P -- "(^\h*install|\b$l_mname)\b" &lt;&lt;&lt; "$l_loadable")"
 if ! grep -Pq -- '^\h*install \/bin\/(true|false)' &lt;&lt;&lt; "$l_loadable"; then
 echo -e "\n - setting module: \"$l_mname\" to be not loadable"
 echo -e "install $l_mname /bin/false" &gt;&gt; /etc/modprobe.d/"$l_mpname".conf
 fi
 }
 module_loaded_fix()
 {
 # If the module is currently loaded, unload the module
 if lsmod | grep "$l_mname" &gt; /dev/null 2&gt; then
 echo -e "\n - unloading module \"$l_mname\""
 modprobe -r "$l_mname"
 fi
 }
 module_deny_fix()
 {
 # If the module isn't deny listed, denylist the module
 if ! modprobe --showconfig | grep -Pq -- "^\h*blacklist\h+$l_mpname\b"; then
 echo -e "\n - deny listing \"$l_mname\""
 echo -e "blacklist $l_mname" &gt;&gt; /etc/modprobe.d/"$l_mpname".conf
 fi
 }
 # Check if the module exists on the system
 for l_mdir in $l_mpath; do
 if [ -d "$l_mdir/$l_mndir" ] &amp;&amp; [ -n "$(ls -A $l_mdir/$l_mndir)" ]; then
 echo -e "\n - module: \"$l_mname\" exists in \"$l_mdir\"\n - checking if disabled..."
 module_deny_fix
 if [ "$l_mdir" = "/lib/modules/$(uname -r)/kernel/$l_mtype" ]; then
 module_loadable_fix
 module_loaded_fix
 fi
 else
 echo -e "\n - module: \"$l_mname\" doesn't exist in \"$l_mdir\"\n"
 fi
 done
 echo -e "\n - remediation of module: \"$l_mname\" complete\n"
}
```</t>
  </si>
  <si>
    <t>Disable the hfs module. One method to achieve the recommended state is to execute the following command(s):
If the module is available in the running kernel:
- Create a file with `install hfs /bin/false` in the `/etc/modprobe.d/` directory
 - Create a file with `blacklist hfs` in the `/etc/modprobe.d/` directory
 - Unload `hfs` from the kernel
If available in ANY installed kernel:
 - Create a file with `blacklist hfs` in the `/etc/modprobe.d/` directory
If the kernel module is not available on the system or pre-compiled into the kernel:
- No remediation is necessary
```
#!/usr/bin/env bash
{
 l_mname="hfs" # set module name
 l_mtype="fs" # set module type
 l_mpath="/lib/modules/**/kernel/$l_mtype"
 l_mpname="$(tr '-' '_' &lt;&lt;&lt; "$l_mname")"
 l_mndir="$(tr '-' '/' &lt;&lt;&lt; "$l_mname")"
 module_loadable_fix()
 {
 # If the module is currently loadable, add "install {MODULE_NAME} /bin/false" to a file in "/etc/modprobe.d"
 l_loadable="$(modprobe -n -v "$l_mname")"
 [ "$(wc -l &lt;&lt;&lt; "$l_loadable")" -gt "1" ] &amp;&amp; l_loadable="$(grep -P -- "(^\h*install|\b$l_mname)\b" &lt;&lt;&lt; "$l_loadable")"
 if ! grep -Pq -- '^\h*install \/bin\/(true|false)' &lt;&lt;&lt; "$l_loadable"; then
 echo -e "\n - setting module: \"$l_mname\" to be not loadable"
 echo -e "install $l_mname /bin/false" &gt;&gt; /etc/modprobe.d/"$l_mpname".conf
 fi
 }
 module_loaded_fix()
 {
 # If the module is currently loaded, unload the module
 if lsmod | grep "$l_mname" &gt; /dev/null 2&gt; then
 echo -e "\n - unloading module \"$l_mname\""
 modprobe -r "$l_mname"
 fi
 }
 module_deny_fix()
 {
 # If the module isn't deny listed, denylist the module
 if ! modprobe --showconfig | grep -Pq -- "^\h*blacklist\h+$l_mpname\b"; then
 echo -e "\n - deny listing \"$l_mname\""
 echo -e "blacklist $l_mname" &gt;&gt; /etc/modprobe.d/"$l_mpname".conf
 fi
 }
 # Check if the module exists on the system
 for l_mdir in $l_mpath; do
 if [ -d "$l_mdir/$l_mndir" ] &amp;&amp; [ -n "$(ls -A $l_mdir/$l_mndir)" ]; then
 echo -e "\n - module: \"$l_mname\" exists in \"$l_mdir\"\n - checking if disabled..."
 module_deny_fix
 if [ "$l_mdir" = "/lib/modules/$(uname -r)/kernel/$l_mtype" ]; then
 module_loadable_fix
 module_loaded_fix
 fi
 else
 echo -e "\n - module: \"$l_mname\" doesn't exist in \"$l_mdir\"\n"
 fi
 done
 echo -e "\n - remediation of module: \"$l_mname\" complete\n"
}
```</t>
  </si>
  <si>
    <t>To close this finding, please provide a screenshot showing the hfs module has been disabled with the agency's CAP.</t>
  </si>
  <si>
    <t>AMZL23-08</t>
  </si>
  <si>
    <t>Ensure mounting of hfsplus filesystems is disabled</t>
  </si>
  <si>
    <t>The `hfsplus` filesystem type is a hierarchical filesystem designed to replace `hfs` that allows you to mount Mac OS filesystems.</t>
  </si>
  <si>
    <t>Run the following script to verify the `hfsplus` module is disabled:
If the module is available in the running kernel:
- An entry including `/bin/true` or `/bin/false` exists in a file within the `/etc/modprobe.d/` directory
- The module is deny listed in a file within the `/etc/modprobe.d/` directory
- The module is not loaded in the kernel
If available in ANY installed kernel:
 - The module is deny listed in a file within the `/etc/modprobe.d/` directory
If the kernel module is not available on the system, or pre-compiled into the kernel:
- No additional configuration is necessary
```
#!/usr/bin/env bash
{
 l_output="" l_output2="" l_output3="" l_dl="" # Unset output variables
 l_mname="hfsplus" # set module name
 l_mtype="fs" # set module type
 l_searchloc="/lib/modprobe.d/*.conf /usr/local/lib/modprobe.d/*.conf /run/modprobe.d/*.conf /etc/modprobe.d/*.conf"
 l_mpath="/lib/modules/**/kernel/$l_mtype"
 l_mpname="$(tr '-' '_' &lt;&lt;&lt; "$l_mname")"
 l_mndir="$(tr '-' '/' &lt;&lt;&lt; "$l_mname")"
 module_loadable_chk()
 {
 # Check if the module is currently loadable
 l_loadable="$(modprobe -n -v "$l_mname")"
 [ "$(wc -l &lt;&lt;&lt; "$l_loadable")" -gt "1" ] &amp;&amp; l_loadable="$(grep -P -- "(^\h*install|\b$l_mname)\b" &lt;&lt;&lt; "$l_loadable")"
 if grep -Pq -- '^\h*install \/bin\/(true|false)' &lt;&lt;&lt; "$l_loadable"; then
 l_output="$l_output\n - module: \"$l_mname\" is not loadable: \"$l_loadable\""
 else
 l_output2="$l_output2\n - module: \"$l_mname\" is loadable: \"$l_loadable\""
 fi
 }
 module_loaded_chk()
 {
 # Check if the module is currently loaded
 if ! lsmod | grep "$l_mname" &gt; /dev/null 2&gt; then
 l_output="$l_output\n - module: \"$l_mname\" is not loaded"
 else
 l_output2="$l_output2\n - module: \"$l_mname\" is loaded"
 fi
 }
 module_deny_chk()
 {
 # Check if the module is deny listed
 l_dl="y"
 if modprobe --showconfig | grep -Pq -- '^\h*blacklist\h+'"$l_mpname"'\b'; then
 l_output="$l_output\n - module: \"$l_mname\" is deny listed in: \"$(grep -Pls -- "^\h*blacklist\h+$l_mname\b" $l_searchloc)\""
 else
 l_output2="$l_output2\n - module: \"$l_mname\" is not deny listed"
 fi
 }
 # Check if the module exists on the system
 for l_mdir in $l_mpath; do
 if [ -d "$l_mdir/$l_mndir" ] &amp;&amp; [ -n "$(ls -A $l_mdir/$l_mndir)" ]; then
 l_output3="$l_output3\n - \"$l_mdir\""
 [ "$l_dl" != "y" ] &amp;&amp; module_deny_chk
 if [ "$l_mdir" = "/lib/modules/$(uname -r)/kernel/$l_mtype" ]; then
 module_loadable_chk
 module_loaded_chk
 fi
 else
 l_output="$l_output\n - module: \"$l_mname\" doesn't exist in \"$l_mdir\""
 fi
 done
 # Report results. If no failures output in l_output2, we pass
 [ -n "$l_output3" ] &amp;&amp; echo -e "\n\n -- INFO --\n - module: \"$l_mname\" exists in:$l_output3"
 if [ -z "$l_output2" ]; then
 echo -e "\n- Audit Result:\n ** PASS **\n$l_output\n"
 else
 echo -e "\n- Audit Result:\n ** FAIL **\n - Reason(s) for audit failure:\n$l_output2\n"
 [ -n "$l_output" ] &amp;&amp; echo -e "\n- Correctly set:\n$l_output\n"
 fi
}
```</t>
  </si>
  <si>
    <t xml:space="preserve">Hfsplus module is disabled. </t>
  </si>
  <si>
    <t xml:space="preserve">Hfsplus module is not disabled. </t>
  </si>
  <si>
    <t>1.1.1.7</t>
  </si>
  <si>
    <t>Run the following script to disable the `hfsplus` module:
If the module is available in the running kernel:
 - Create a file with `install hfsplus /bin/false` in the `/etc/modprobe.d/` directory
 - Create a file with `blacklist hfsplus` in the `/etc/modprobe.d/` directory
 - Unload `hfsplus` from the kernel
If available in ANY installed kernel:
 - Create a file with `blacklist hfsplus` in the `/etc/modprobe.d/` directory
If the kernel module is not available on the system or pre-compiled into the kernel:
- No remediation is necessary
```
#!/usr/bin/env bash
{
 l_mname="hfsplus" # set module name
 l_mtype="fs" # set module type
 l_mpath="/lib/modules/**/kernel/$l_mtype"
 l_mpname="$(tr '-' '_' &lt;&lt;&lt; "$l_mname")"
 l_mndir="$(tr '-' '/' &lt;&lt;&lt; "$l_mname")"
 module_loadable_fix()
 {
 # If the module is currently loadable, add "install {MODULE_NAME} /bin/false" to a file in "/etc/modprobe.d"
 l_loadable="$(modprobe -n -v "$l_mname")"
 [ "$(wc -l &lt;&lt;&lt; "$l_loadable")" -gt "1" ] &amp;&amp; l_loadable="$(grep -P -- "(^\h*install|\b$l_mname)\b" &lt;&lt;&lt; "$l_loadable")"
 if ! grep -Pq -- '^\h*install \/bin\/(true|false)' &lt;&lt;&lt; "$l_loadable"; then
 echo -e "\n - setting module: \"$l_mname\" to be not loadable"
 echo -e "install $l_mname /bin/false" &gt;&gt; /etc/modprobe.d/"$l_mpname".conf
 fi
 }
 module_loaded_fix()
 {
 # If the module is currently loaded, unload the module
 if lsmod | grep "$l_mname" &gt; /dev/null 2&gt; then
 echo -e "\n - unloading module \"$l_mname\""
 modprobe -r "$l_mname"
 fi
 }
 module_deny_fix()
 {
 # If the module isn't deny listed, denylist the module
 if ! modprobe --showconfig | grep -Pq -- "^\h*blacklist\h+$l_mpname\b"; then
 echo -e "\n - deny listing \"$l_mname\""
 echo -e "blacklist $l_mname" &gt;&gt; /etc/modprobe.d/"$l_mpname".conf
 fi
 }
 # Check if the module exists on the system
 for l_mdir in $l_mpath; do
 if [ -d "$l_mdir/$l_mndir" ] &amp;&amp; [ -n "$(ls -A $l_mdir/$l_mndir)" ]; then
 echo -e "\n - module: \"$l_mname\" exists in \"$l_mdir\"\n - checking if disabled..."
 module_deny_fix
 if [ "$l_mdir" = "/lib/modules/$(uname -r)/kernel/$l_mtype" ]; then
 module_loadable_fix
 module_loaded_fix
 fi
 else
 echo -e "\n - module: \"$l_mname\" doesn't exist in \"$l_mdir\"\n"
 fi
 done
 echo -e "\n - remediation of module: \"$l_mname\" complete\n"
}
```</t>
  </si>
  <si>
    <t>Disable the hfsplus module. One method to achieve the recommended state is to execute the following command(s):
If the module is available in the running kernel:
 - Create a file with `install hfsplus /bin/false` in the `/etc/modprobe.d/` directory
 - Create a file with `blacklist hfsplus` in the `/etc/modprobe.d/` directory
 - Unload `hfsplus` from the kernel
If available in ANY installed kernel:
 - Create a file with `blacklist hfsplus` in the `/etc/modprobe.d/` directory
If the kernel module is not available on the system or pre-compiled into the kernel:
- No remediation is necessary
```
#!/usr/bin/env bash
{
 l_mname="hfsplus" # set module name
 l_mtype="fs" # set module type
 l_mpath="/lib/modules/**/kernel/$l_mtype"
 l_mpname="$(tr '-' '_' &lt;&lt;&lt; "$l_mname")"
 l_mndir="$(tr '-' '/' &lt;&lt;&lt; "$l_mname")"
 module_loadable_fix()
 {
 # If the module is currently loadable, add "install {MODULE_NAME} /bin/false" to a file in "/etc/modprobe.d"
 l_loadable="$(modprobe -n -v "$l_mname")"
 [ "$(wc -l &lt;&lt;&lt; "$l_loadable")" -gt "1" ] &amp;&amp; l_loadable="$(grep -P -- "(^\h*install|\b$l_mname)\b" &lt;&lt;&lt; "$l_loadable")"
 if ! grep -Pq -- '^\h*install \/bin\/(true|false)' &lt;&lt;&lt; "$l_loadable"; then
 echo -e "\n - setting module: \"$l_mname\" to be not loadable"
 echo -e "install $l_mname /bin/false" &gt;&gt; /etc/modprobe.d/"$l_mpname".conf
 fi
 }
 module_loaded_fix()
 {
 # If the module is currently loaded, unload the module
 if lsmod | grep "$l_mname" &gt; /dev/null 2&gt; then
 echo -e "\n - unloading module \"$l_mname\""
 modprobe -r "$l_mname"
 fi
 }
 module_deny_fix()
 {
 # If the module isn't deny listed, denylist the module
 if ! modprobe --showconfig | grep -Pq -- "^\h*blacklist\h+$l_mpname\b"; then
 echo -e "\n - deny listing \"$l_mname\""
 echo -e "blacklist $l_mname" &gt;&gt; /etc/modprobe.d/"$l_mpname".conf
 fi
 }
 # Check if the module exists on the system
 for l_mdir in $l_mpath; do
 if [ -d "$l_mdir/$l_mndir" ] &amp;&amp; [ -n "$(ls -A $l_mdir/$l_mndir)" ]; then
 echo -e "\n - module: \"$l_mname\" exists in \"$l_mdir\"\n - checking if disabled..."
 module_deny_fix
 if [ "$l_mdir" = "/lib/modules/$(uname -r)/kernel/$l_mtype" ]; then
 module_loadable_fix
 module_loaded_fix
 fi
 else
 echo -e "\n - module: \"$l_mname\" doesn't exist in \"$l_mdir\"\n"
 fi
 done
 echo -e "\n - remediation of module: \"$l_mname\" complete\n"
}
```</t>
  </si>
  <si>
    <t>To close this finding, please provide a screenshot showing the hfsplus module has been disabled with the agency's CAP.</t>
  </si>
  <si>
    <t>AMZL23-09</t>
  </si>
  <si>
    <t>AC-3</t>
  </si>
  <si>
    <t>Access Enforcement</t>
  </si>
  <si>
    <t>Ensure /tmp is a separate partition</t>
  </si>
  <si>
    <t>The `/tmp` directory is a world-writable directory used for temporary storage by all users and some applications.</t>
  </si>
  <si>
    <t>Run the following command and verify the output shows that `/tmp` is mounted. Particular requirements pertaining to mount options are covered in ensuing sections.
```
# findmnt -nk /tmp
```
_Example output:_
```
/tmp tmpfs tmpfs rw,nosuid,nodev,noexec
```
Ensure that systemd will mount the `/tmp` partition at boot time.
```
# systemctl is-enabled tmp.mount
```
_Example output:_
```
generated
```
Verify output is not `masked` or `disabled`.
**Note:** By default systemd will output `generated` if there is an entry in `/etc/fstab` for `/tmp`. This just means systemd will use the entry in `/etc/fstab` instead of its default unit file configuration for `/tmp`.</t>
  </si>
  <si>
    <t>/tmp is configured.</t>
  </si>
  <si>
    <t>/tmp is not configured.</t>
  </si>
  <si>
    <t>1.1.2</t>
  </si>
  <si>
    <t>1.1.2.1</t>
  </si>
  <si>
    <t>Making `/tmp` its own file system allows an administrator to set additional mount options such as the `noexec` option on the mount, making `/tmp` useless for an attacker to install executable code. It would also prevent an attacker from establishing a hard link to a system `setuid` program and wait for it to be updated. Once the program was updated, the hard link would be broken and the attacker would have his own copy of the program. If the program happened to have a security vulnerability, the attacker could continue to exploit the known flaw.
This can be accomplished by either mounting `tmpfs` to `/tmp`, or creating a separate partition for `/tmp`.</t>
  </si>
  <si>
    <t>By design files saved to `/tmp` should have no expectation of surviving a reboot of the system. `tmpfs` is ram based and all files stored to `tmpfs` will be lost when the system is rebooted.
If files need to be persistent through a reboot, they should be saved to `/var/tmp` not `/tmp`.
Since the `/tmp` directory is intended to be world-writable, there is a risk of resource exhaustion if it is not bound to `tmpfs` or a separate partition. Running out of `/tmp` space is a problem regardless of what kind of filesystem lies under it, but in a configuration where `/tmp` is not a separate file system it will essentially have the whole disk available, as the default installation only creates a single `/` partition. On the other hand, a RAM-based `/tmp` (as with `tmpfs`) will almost certainly be much smaller, which can lead to applications filling up the filesystem much more easily. Another alternative is to create a dedicated partition for `/tmp` from a separate volume or disk. One of the downsides of a disk-based dedicated partition is that it will be slower than `tmpfs` which is RAM-based.</t>
  </si>
  <si>
    <t>First ensure that systemd is correctly configured to ensure that `/tmp` will be mounted at boot time.
```
# systemctl unmask tmp.mount
```
For specific configuration requirements of the `/tmp` mount for your environment, modify `/etc/fstab`.
Example of using `tmpfs` with specific mount options:
```
tmpfs /tmp tmpfs defaults,rw,nosuid,nodev,noexec,relatime,size=2G 0 0
```
Example of using a volume or disk with specific mount options. The source location of the volume or disk will vary depending on your environment.
```
&lt;device&gt; /tmp &lt;fstype&gt; defaults,nodev,nosuid,noexec 0 0
```</t>
  </si>
  <si>
    <t>Ensure /tmp is a separate partition. One method to achieve the recommended state is to execute the following command(s):
```
# systemctl unmask tmp.mount
```
For specific configuration requirements of the `/tmp` mount for your environment, modify `/etc/fstab`.
Example of using `tmpfs` with specific mount options:
```
tmpfs /tmp tmpfs defaults,rw,nosuid,nodev,noexec,relatime,size=2G 0 0
```
Example of using a volume or disk with specific mount options. The source location of the volume or disk will vary depending on your environment.
```
&lt;device&gt; /tmp &lt;fstype&gt; defaults,nodev,nosuid,noexec 0 0
```</t>
  </si>
  <si>
    <t>To close this finding, please provide a screenshot showing /tmp directory has been configured with the agency's CAP.</t>
  </si>
  <si>
    <t>AMZL23-10</t>
  </si>
  <si>
    <t>Ensure nodev option set on /tmp partition</t>
  </si>
  <si>
    <t>The `nodev` mount option specifies that the filesystem cannot contain special devices.</t>
  </si>
  <si>
    <t>Verify that the `nodev` option is set for the `/tmp` mount.
Run the following command to verify that the `nodev` mount option is set.
_Example:_
```
# findmnt -kn /tmp | grep nodev
/tmp tmpfs tmpfs rw,nosuid,nodev,noexec,relatime,seclabel
```</t>
  </si>
  <si>
    <t>The nodev option is set on the /tmp partition.</t>
  </si>
  <si>
    <t xml:space="preserve">The nodev option is not set on the /tmp partition. </t>
  </si>
  <si>
    <t>1.1.2.2</t>
  </si>
  <si>
    <t>Since the `/tmp` filesystem is not intended to support devices, set this option to ensure that users cannot create a block or character special devices in `/tmp`.</t>
  </si>
  <si>
    <t>Edit the `/etc/fstab` file and add `nodev` to the fourth field (mounting options) for the `/tmp` partition.
_Example:_
```
&lt;device&gt; /tmp &lt;fstype&gt; defaults,rw,nosuid,nodev,noexec,relatime 0 0
```
Run the following command to remount `/tmp` with the configured options:
```
# mount -o remount /tmp
```</t>
  </si>
  <si>
    <t>Set the nodev option on /tmp partition. One method to achieve the recommended state is to execute the following command(s):
_Example:_
```
&lt;device&gt; /tmp &lt;fstype&gt; defaults,rw,nosuid,nodev,noexec,relatime 0 0
```
Run the following command to remount `/tmp` with the configured options:
```
# mount -o remount /tmp
```</t>
  </si>
  <si>
    <t>To close this finding, please provide a screenshot showing nodev option settings on the /tmp partition with the agency's CAP.</t>
  </si>
  <si>
    <t>AMZL23-11</t>
  </si>
  <si>
    <t>Ensure noexec option set on /tmp partition</t>
  </si>
  <si>
    <t>The `noexec` mount option specifies that the filesystem cannot contain executable binaries.</t>
  </si>
  <si>
    <t>Verify that the `noexec` option is set for the `/tmp` mount.
Run the following command to verify that the `noexec` mount option is set.
Example:
```
# findmnt -kn /tmp | grep noexec
/tmp tmpfs tmpfs rw,nosuid,nodev,noexec,relatime,seclabel
```</t>
  </si>
  <si>
    <t>The noexec option is set on the /tmp partition.</t>
  </si>
  <si>
    <t xml:space="preserve">The noexec option is not set on the /tmp partition. </t>
  </si>
  <si>
    <t>1.1.2.3</t>
  </si>
  <si>
    <t>Since the `/tmp` filesystem is only intended for temporary file storage, set this option to ensure that users cannot run executable binaries from `/tmp`.</t>
  </si>
  <si>
    <t>Edit the `/etc/fstab` file and add `noexec` to the fourth field (mounting options) for the `/tmp` partition.
Example:
```
&lt;device&gt; /tmp &lt;fstype&gt; defaults,rw,nosuid,nodev,noexec,relatime 0 0
```
Run the following command to remount `/tmp` with the configured options:
```
# mount -o remount /tmp
```</t>
  </si>
  <si>
    <t>Set the noexec option on /tmp partition. One method to achieve the recommended state is to execute the following command(s):
```
&lt;device&gt; /tmp &lt;fstype&gt; defaults,rw,nosuid,nodev,noexec,relatime 0 0
```
Run the following command to remount `/tmp` with the configured options:
```
# mount -o remount /tmp
```</t>
  </si>
  <si>
    <t>To close this finding, please provide a screenshot showing noexec option settings on the /tmp partition with the agency's CAP.</t>
  </si>
  <si>
    <t>AMZL23-12</t>
  </si>
  <si>
    <t>Ensure nosuid option set on /tmp partition</t>
  </si>
  <si>
    <t>The `nosuid` mount option specifies that the filesystem cannot contain `setuid` files.</t>
  </si>
  <si>
    <t>Verify that the `nosuid` option is set for the `/tmp` mount.
Run the following command to verify that the `nosuid` mount option is set.
Example:
```
# findmnt -kn /tmp | grep nosuid
/tmp tmpfs tmpfs rw,nosuid,nodev,noexec,relatime,seclabel
```</t>
  </si>
  <si>
    <t xml:space="preserve">The nosuid option is set on the /tmp partition. </t>
  </si>
  <si>
    <t xml:space="preserve">The nosuid option is not set on the /tmp partition. </t>
  </si>
  <si>
    <t>1.1.2.4</t>
  </si>
  <si>
    <t>Since the `/tmp` filesystem is only intended for temporary file storage, set this option to ensure that users cannot create `setuid` files in `/tmp`.</t>
  </si>
  <si>
    <t>Edit the `/etc/fstab` file and add `nosuid` to the fourth field (mounting options) for the `/tmp` partition.
Example:
```
&lt;device&gt; /tmp &lt;fstype&gt; defaults,rw,nosuid,nodev,noexec,relatime 0 0
```
Run the following command to remount `/tmp` with the configured options:
```
# mount -o remount /tmp
```</t>
  </si>
  <si>
    <t>Set nosuid option on /tmp Partition. One method to achieve the recommended state is to execute the following command(s):
Example:
```
&lt;device&gt; /tmp &lt;fstype&gt; defaults,rw,nosuid,nodev,noexec,relatime 0 0
```
Run the following command to remount `/tmp` with the configured options:
```
# mount -o remount /tmp
```</t>
  </si>
  <si>
    <t>To close this finding, please provide a screenshot showing nosuid option settings on the /tmp partition with the agency's CAP.</t>
  </si>
  <si>
    <t>AMZL23-13</t>
  </si>
  <si>
    <t>Ensure nodev option set on /var partition</t>
  </si>
  <si>
    <t>Verify that the `nodev` option is set for the `/var` mount.
Run the following command to verify that the `nodev` mount option is set.
Example:
```
# findmnt --kernel /var | grep nodev
/var /dev/sdb ext4 rw,nosuid,nodev,noexec,relatime,seclabel
```</t>
  </si>
  <si>
    <t>The nodev option is set on /var partition.</t>
  </si>
  <si>
    <t>The nodev option is not set on /var partition.</t>
  </si>
  <si>
    <t>1.1.3</t>
  </si>
  <si>
    <t>1.1.3.2</t>
  </si>
  <si>
    <t>Since the `/var` filesystem is not intended to support devices, set this option to ensure that users cannot create a block or character special devices in `/var`.</t>
  </si>
  <si>
    <t>Edit the `/etc/fstab` file and add `nodev` to the fourth field (mounting options) for the `/var` partition.
Example:
```
&lt;device&gt; /var &lt;fstype&gt; defaults,rw,nosuid,nodev,noexec,relatime 0 0
```
Run the following command to remount `/var` with the configured options:
```
# mount -o remount /var
```</t>
  </si>
  <si>
    <t>Set the nodev option on /var partition. One method to achieve the recommended state is to execute the following command(s):
Example:
```
&lt;device&gt; /var &lt;fstype&gt; defaults,rw,nosuid,nodev,noexec,relatime 0 0
```
Run the following command to remount `/var` with the configured options:
```
# mount -o remount /var
```</t>
  </si>
  <si>
    <t>To close this finding, please provide a screenshot showing nodev option settings on the /var partition with the agency's CAP.</t>
  </si>
  <si>
    <t>AMZL23-14</t>
  </si>
  <si>
    <t>Ensure nosuid option set on /var partition</t>
  </si>
  <si>
    <t>Verify that the `nosuid` option is set for the `/var` mount.
Run the following command to verify that the `nosuid` mount option is set.
Example:
```
# findmnt --kernel /var | grep nosuid
/var /dev/sdb ext4 rw,nosuid,nodev,noexec,relatime,seclabel
```</t>
  </si>
  <si>
    <t>The nosuid mount option is set.</t>
  </si>
  <si>
    <t>The nosuid option is not set on /var partition.</t>
  </si>
  <si>
    <t>1.1.3.3</t>
  </si>
  <si>
    <t>Since the `/var` filesystem is only intended for variable files such as logs, set this option to ensure that users cannot create `setuid` files in `/var`.</t>
  </si>
  <si>
    <t>Edit the `/etc/fstab` file and add `nosuid` to the fourth field (mounting options) for the `/var` partition.
Example:
```
&lt;device&gt; /var &lt;fstype&gt; defaults,rw,nosuid,nodev,noexec,relatime 0 0
```
Run the following command to remount `/var` with the configured options:
```
# mount -o remount /var
```</t>
  </si>
  <si>
    <t>Set the nosuid option on /var partition. One method to achieve the recommended state is to execute the following command(s):
Example:
```
&lt;device&gt; /var &lt;fstype&gt; defaults,rw,nosuid,nodev,noexec,relatime 0 0
```
Run the following command to remount `/var` with the configured options:
```
# mou</t>
  </si>
  <si>
    <t>To close this finding, please provide a screenshot showing nosuid option settings on the /var partition with the agency's CAP.</t>
  </si>
  <si>
    <t>AMZL23-15</t>
  </si>
  <si>
    <t>Ensure noexec option set on /var/tmp partition</t>
  </si>
  <si>
    <t>Verify that the `noexec` option is set for the `/var/tmp` mount.
Run the following command to verify that the `noexec` mount option is set.
Example:
```
# findmnt --kernel /var/tmp | grep noexec
/var/tmp /dev/sdb ext4 rw,nosuid,nodev,noexec,relatime,seclabel
```</t>
  </si>
  <si>
    <t>The noexec option is set on /var/tmp partition.</t>
  </si>
  <si>
    <t>The noexec option is not set on /var/tmp partition.</t>
  </si>
  <si>
    <t>1.1.4</t>
  </si>
  <si>
    <t>1.1.4.2</t>
  </si>
  <si>
    <t>Since the `/var/tmp` filesystem is only intended for temporary file storage, set this option to ensure that users cannot run executable binaries from `/var/tmp`.</t>
  </si>
  <si>
    <t>Edit the `/etc/fstab` file and add `noexec` to the fourth field (mounting options) for the `/var/tmp` partition.
Example:
```
&lt;device&gt; /var/tmp &lt;fstype&gt; defaults,rw,nosuid,nodev,noexec,relatime 0 0
```
Run the following command to remount `/var/tmp` with the configured options:
```
# mount -o remount /var/tmp
```</t>
  </si>
  <si>
    <t>Set the noexec option on /var/tmp partition. One method to achieve the recommended state is to execute the following command(s):
Example:
```
&lt;device&gt; /var/tmp &lt;fstype&gt; defaults,rw,nosuid,nodev,noexec,relatime 0 0
```
Run the following command to remount `/var/tmp` with the configured options:
```
# mount -o remount /var/tmp
```</t>
  </si>
  <si>
    <t>To close this finding, please provide a screenshot showing noexec option settings on /var/tmp partition with the agency's CAP.</t>
  </si>
  <si>
    <t>AMZL23-16</t>
  </si>
  <si>
    <t>Ensure nosuid option set on /var/tmp partition</t>
  </si>
  <si>
    <t>Verify that the `nosuid` option is set for the `/var/tmp` mount.
Run the following command to verify that the `nosuid` mount option is set.
Example:
```
# findmnt --kernel /var/tmp | grep nosuid
/var/tmp /dev/sdb ext4 rw,nosuid,nodev,noexec,relatime,seclabel
```</t>
  </si>
  <si>
    <t>The nosuid option is set on /var/tmp partition.</t>
  </si>
  <si>
    <t>The nosuid option is not set on the /var/tmp partition.</t>
  </si>
  <si>
    <t>1.1.4.3</t>
  </si>
  <si>
    <t>Since the `/var/tmp` filesystem is only intended for temporary file storage, set this option to ensure that users cannot create `setuid` files in `/var/tmp`.</t>
  </si>
  <si>
    <t>Edit the `/etc/fstab` file and add `nosuid` to the fourth field (mounting options) for the `/var/tmp` partition.
Example:
```
&lt;device&gt; /var/tmp &lt;fstype&gt; defaults,rw,nosuid,nodev,noexec,relatime 0 0
```
Run the following command to remount `/var/tmp` with the configured options:
```
# mount -o remount /var/tmp
```</t>
  </si>
  <si>
    <t>Set the nosuid option on /var/tmp partition. One method to achieve the recommended state is to execute the following command(s):
Example:
```
&lt;device&gt; /var/tmp &lt;fstype&gt; defaults,rw,nosuid,nodev,noexec,relatime 0 0
```
Run the following command to remount `/var/tmp` with the configured options:
```
# mount -o remount /var/tmp
```</t>
  </si>
  <si>
    <t>To close this finding, please provide a screenshot showing nosuid option settings on /var/tmp partition with the agency's CAP.</t>
  </si>
  <si>
    <t>AMZL23-17</t>
  </si>
  <si>
    <t>Ensure nodev option set on /var/tmp partition</t>
  </si>
  <si>
    <t>Verify that the `nodev` option is set for the `/var/tmp` mount.
Run the following command to verify that the `nodev` mount option is set.
Example:
```
# findmnt --kernel /var/tmp | grep nodev
/var/tmp /dev/sdb ext4 rw,nosuid,nodev,noexec,relatime,seclabel
```</t>
  </si>
  <si>
    <t>The nodev option is set on /var/tmp partition.</t>
  </si>
  <si>
    <t>The nodev option is not set on /var/tmp partition.</t>
  </si>
  <si>
    <t>1.1.4.4</t>
  </si>
  <si>
    <t>Since the `/var/tmp` filesystem is not intended to support devices, set this option to ensure that users cannot create a block or character special devices in `/var/tmp`.</t>
  </si>
  <si>
    <t>Edit the `/etc/fstab` file and add `nodev` to the fourth field (mounting options) for the `/var/tmp` partition.
Example:
```
&lt;device&gt; /var/tmp &lt;fstype&gt; defaults,rw,nosuid,nodev,noexec,relatime 0 0
```
Run the following command to remount `/var/tmp` with the configured options:
```
# mount -o remount /var/tmp
```</t>
  </si>
  <si>
    <t>Set the nodev option on /var/tmp partition. One method to achieve the recommended state is to execute the following command(s):
Example:
```
&lt;device&gt; /var/tmp &lt;fstype&gt; defaults,rw,nosuid,nodev,noexec,relatime 0 0
```
Run the following command to remount `/var/tmp` with the configured options:
```
# mount -o remount /var/tmp
```</t>
  </si>
  <si>
    <t>To close this finding, please provide a screenshot showing nodev option setting on /var/tmp partition with the agency's CAP.</t>
  </si>
  <si>
    <t>AMZL23-18</t>
  </si>
  <si>
    <t>Ensure nodev option set on /var/log partition</t>
  </si>
  <si>
    <t>Verify that the `nodev` option is set for the `/var/log` mount.
Run the following command to verify that the `nodev` mount option is set.
Example:
```
# findmnt --kernel /var/log | grep nodev
/var/log /dev/sdb ext4 rw,nosuid,nodev,noexec,relatime,seclabel
```</t>
  </si>
  <si>
    <t>The nodev option is set on /var/log partition.</t>
  </si>
  <si>
    <t>The nodev option is not set on /var/log partition.</t>
  </si>
  <si>
    <t>1.1.5</t>
  </si>
  <si>
    <t>1.1.5.2</t>
  </si>
  <si>
    <t>Since the `/var/log` filesystem is not intended to support devices, set this option to ensure that users cannot create a block or character special devices in `/var/log`.</t>
  </si>
  <si>
    <t>Edit the `/etc/fstab` file and add `nodev` to the fourth field (mounting options) for the `/var/log` partition.
Example:
```
&lt;device&gt; /var/log &lt;fstype&gt; defaults,rw,nosuid,nodev,noexec,relatime 0 0
```
Run the following command to remount `/var/log` with the configured options:
```
# mount -o remount /var/log
```</t>
  </si>
  <si>
    <t>Set the nodev option on /var/log partition. One method to achieve the recommended state is to execute the following command(s):
Example:
```
&lt;device&gt; /var/log &lt;fstype&gt; defaults,rw,nosuid,nodev,noexec,relatime 0 0
```
Run the following command to remount `/var/log` with the configured options:
```
# mount -o remount /var/log
```</t>
  </si>
  <si>
    <t>To close this finding, please provide a screenshot showing nodev option setting on /var/log partition with the agency's CAP.</t>
  </si>
  <si>
    <t>AMZL23-19</t>
  </si>
  <si>
    <t>Ensure noexec option set on /var/log partition</t>
  </si>
  <si>
    <t>Verify that the `noexec` option is set for the `/var/log` mount.
Run the following command to verify that the `noexec` mount option is set.
Example:
```
# findmnt --kernel /var/log | grep noexec
/var/log /dev/sdb ext4 rw,nosuid,nodev,noexec,relatime,seclabel
```</t>
  </si>
  <si>
    <t>The noexec option is set on /var/log mount.</t>
  </si>
  <si>
    <t>The noexec option is not set on /var/log partition.</t>
  </si>
  <si>
    <t>1.1.5.3</t>
  </si>
  <si>
    <t>Since the `/var/log` filesystem is only intended for log files, set this option to ensure that users cannot run executable binaries from `/var/log`.</t>
  </si>
  <si>
    <t>Edit the `/etc/fstab` file and add `noexec` to the fourth field (mounting options) for the `/var/log` partition.
Example:
```
&lt;device&gt; /var/log &lt;fstype&gt; defaults,rw,nosuid,nodev,noexec,relatime 0 0
```
Run the following command to remount `/var/log` with the configured options:
```
# mount -o remount /var/log
```</t>
  </si>
  <si>
    <t>Set the noexec option on /var/log partition. One method to achieve the recommended state is to execute the following command(s):
Example:
```
&lt;device&gt; /var/log &lt;fstype&gt; defaults,rw,nosuid,nodev,noexec,relatime 0 0
```
Run the following command to remount `/var/log` with the configured options:
```
# mount -o remount /var/log
```</t>
  </si>
  <si>
    <t>To close this finding, please provide a screenshot showing noexec option setting on /var/log partition with the agency's CAP.</t>
  </si>
  <si>
    <t>AMZL23-20</t>
  </si>
  <si>
    <t>Ensure nosuid option set on /var/log partition</t>
  </si>
  <si>
    <t>Verify that the `nosuid` option is set for the `/var/log` mount.
Run the following command to verify that the `nosuid` mount option is set.
Example:
```
# findmnt --kernel /var/log | grep nosuid
/var/log /dev/sdb ext4 rw,nosuid,nodev,noexec,relatime,seclabel
```</t>
  </si>
  <si>
    <t>The nosuid option is set on /var/log mount.</t>
  </si>
  <si>
    <t>The nosuid option is not set on /var/log partition.</t>
  </si>
  <si>
    <t>1.1.5.4</t>
  </si>
  <si>
    <t>Since the `/var/log` filesystem is only intended for log files, set this option to ensure that users cannot create `setuid` files in `/var/log`.</t>
  </si>
  <si>
    <t>Edit the `/etc/fstab` file and add `nosuid` to the fourth field (mounting options) for the `/var/log` partition.
Example:
```
&lt;device&gt; /var/log &lt;fstype&gt; defaults,rw,nosuid,nodev,noexec,relatime 0 0
```
Run the following command to remount `/var/log` with the configured options:
```
# mount -o remount /var/log
```</t>
  </si>
  <si>
    <t>Set the nosuid option on /var/log partition. One method to achieve the recommended state is to execute the following command(s):
Example:
```
&lt;device&gt; /var/log &lt;fstype&gt; defaults,rw,nosuid,nodev,noexec,relatime 0 0
```
Run the following command to remount `/var/log` with the configured options:
```
# mount -o remount /var/log
```</t>
  </si>
  <si>
    <t>To close this finding, please provide a screenshot showing nosuid option setting on /var/log partition with the agency's CAP.</t>
  </si>
  <si>
    <t>AMZL23-21</t>
  </si>
  <si>
    <t>Ensure noexec option set on /var/log/audit partition</t>
  </si>
  <si>
    <t>Verify that the `noexec` option is set for the `/var/log/audit` mount.
Run the following command to verify that the `noexec` mount option is set.
Example:
```
# findmnt --kernel /var/log/audit | grep noexec
/var/log/audit /dev/sdb ext4 rw,nosuid,nodev,noexec,relatime,seclabel
```</t>
  </si>
  <si>
    <t>The noexec option is set on /var/log/audit mount.</t>
  </si>
  <si>
    <t>The noexec option is not set on /var/log/audit partition.</t>
  </si>
  <si>
    <t>1.1.6</t>
  </si>
  <si>
    <t>1.1.6.2</t>
  </si>
  <si>
    <t>Since the `/var/log/audit` filesystem is only intended for audit logs, set this option to ensure that users cannot run executable binaries from `/var/log/audit`.</t>
  </si>
  <si>
    <t>Edit the `/etc/fstab` file and add `noexec` to the fourth field (mounting options) for the `/var` partition.
Example:
```
&lt;device&gt; /var/log/audit &lt;fstype&gt; defaults,rw,nosuid,nodev,noexec,relatime 0 0
```
Run the following command to remount `/var/log/audit` with the configured options:
```
# mount -o remount /var/log/audit
```</t>
  </si>
  <si>
    <t>Set the noexec option on /var/log/audit partition. One method to achieve the recommended state is to execute the following command(s):
Example:
```
&lt;device&gt; /var/log/audit &lt;fstype&gt; defaults,rw,nosuid,nodev,noexec,relatime 0 0
```
Run the following command to remount `/var/log/audit` with the configured options:
```
# mount -o remount /var/log/audit
```</t>
  </si>
  <si>
    <t>To close this finding, please provide a screenshot showing noexec option setting on /var/log/audit partition with the agency's CAP.</t>
  </si>
  <si>
    <t>AMZL23-22</t>
  </si>
  <si>
    <t>Ensure nodev option set on /var/log/audit partition</t>
  </si>
  <si>
    <t>Verify that the `nodev` option is set for the `/var/log/audit` mount.
Run the following command to verify that the `nodev` mount option is set.
Example:
```
# findmnt --kernel /var/log/audit | grep nodev
/var/log/audit /dev/sdb ext4 rw,nosuid,nodev,noexec,relatime,seclabel
```</t>
  </si>
  <si>
    <t>The nodevoption is set on /var/log/audit mount.</t>
  </si>
  <si>
    <t>The nodev option is not set on /var/log/audit partition.</t>
  </si>
  <si>
    <t>1.1.6.3</t>
  </si>
  <si>
    <t>Since the `/var/log/audit` filesystem is not intended to support devices, set this option to ensure that users cannot create a block or character special devices in `/var/log/audit`.</t>
  </si>
  <si>
    <t>Edit the `/etc/fstab` file and add `nodev` to the fourth field (mounting options) for the `/var/log/audit` partition.
Example:
```
&lt;device&gt; /var/log/audit &lt;fstype&gt; defaults,rw,nosuid,nodev,noexec,relatime 0 0
```
Run the following command to remount `/var/log/audit` with the configured options:
```
# mount -o remount /var/log/audit
```</t>
  </si>
  <si>
    <t>To close this finding, please provide a screenshot showing nodev option setting on /var/log/audit partition with the agency's CAP.</t>
  </si>
  <si>
    <t>AMZL23-23</t>
  </si>
  <si>
    <t>Ensure nosuid option set on /var/log/audit partition</t>
  </si>
  <si>
    <t>Verify that the `nosuid` option is set for the `/var/log/audit` mount.
Run the following command to verify that the `nosuid` mount option is set.
Example:
```
# findmnt --kernel /var/log/audit | grep nosuid
/var/log/audit /dev/sdb ext4 rw,nosuid,nodev,noexec,relatime,seclabel
```</t>
  </si>
  <si>
    <t>The nosuid option is not set on /var/log/audit partition.</t>
  </si>
  <si>
    <t>1.1.6.4</t>
  </si>
  <si>
    <t>Since the `/var/log/audit` filesystem is only intended for variable files such as logs, set this option to ensure that users cannot create `setuid` files in `/var/log/audit`.</t>
  </si>
  <si>
    <t>Edit the `/etc/fstab` file and add `nosuid` to the fourth field (mounting options) for the `/var/log/audit` partition.
Example:
```
&lt;device&gt; /var/log/audit &lt;fstype&gt; defaults,rw,nosuid,nodev,noexec,relatime 0 0
```
Run the following command to remount `/var/log/audit` with the configured options:
```
# mount -o remount /var/log/audit
```</t>
  </si>
  <si>
    <t>Set the nosuid option on /var/log/audit partition. One method to achieve the recommended state is to execute the following command(s):
Example:
```
&lt;device&gt; /var/log/audit &lt;fstype&gt; defaults,rw,nosuid,nodev,noexec,relatime 0 0
```
Run the following command to remount `/var/log/audit` with the configured options:
```
# mount -o remount /var/log/audit
```</t>
  </si>
  <si>
    <t>To close this finding, please provide a screenshot showing nosuid option setting on /var/log/audit partition with the agency's CAP.</t>
  </si>
  <si>
    <t>AMZL23-24</t>
  </si>
  <si>
    <t>Ensure nodev option set on /home partition</t>
  </si>
  <si>
    <t>Verify that the `nodev` option is set for the `/home` mount.
Run the following command to verify that the `nodev` mount option is set.
Example:
```
# findmnt --kernel /home | grep nodev
/home /dev/sdb ext4 rw,nosuid,nodev,noexec,relatime,seclabel
```</t>
  </si>
  <si>
    <t>The nodev option is set on /home mount.</t>
  </si>
  <si>
    <t>The nodev option is not set on /home partition.</t>
  </si>
  <si>
    <t>1.1.7</t>
  </si>
  <si>
    <t>1.1.7.2</t>
  </si>
  <si>
    <t>Since the `/home` filesystem is not intended to support devices, set this option to ensure that users cannot create a block or character special devices in `/var`.</t>
  </si>
  <si>
    <t>Edit the `/etc/fstab` file and add `nodev` to the fourth field (mounting options) for the `/home` partition.
Example:
```
&lt;device&gt; /home &lt;fstype&gt; defaults,rw,nosuid,nodev,noexec,relatime 0 0
```
Run the following command to remount `/home` with the configured options:
```
# mount -o remount /home
```</t>
  </si>
  <si>
    <t>Set the nodev option on /home partition. One method to achieve the recommended state is to execute the following command(s):
Edit the `/etc/fstab` file and add `nodev` to the fourth field (mounting options) for the `/home` partition.
Example:
```
&lt;device&gt; /home &lt;fstype&gt; defaults,rw,nosuid,nodev,noexec,relatime 0 0
```
Run the following command to remount `/home` with the configured options:
```
# mount -o remount /home
```</t>
  </si>
  <si>
    <t>To close this finding, please provide a screenshot showing nodev option setting on /home partition with the agency's CAP.</t>
  </si>
  <si>
    <t>AMZL23-25</t>
  </si>
  <si>
    <t>Ensure nosuid option set on /home partition</t>
  </si>
  <si>
    <t>Verify that the `nosuid` option is set for the `/home` mount.
Run the following command to verify that the `nosuid` mount option is set.
Example:
```
# findmnt --kernel /home | grep nosuid
/home /dev/sdb ext4 rw,nosuid,nodev,noexec,relatime,seclabel
```</t>
  </si>
  <si>
    <t>The nosuid option is set on /home mount.</t>
  </si>
  <si>
    <t>The nosuid option is not set on /home partition.</t>
  </si>
  <si>
    <t>Please note that home directories could be mounted anywhere and are not necessarily restricted to `/home`, nor restricted to a single location, nor is the name restricted in any way.
Checks can be made by looking in `/etc/passwd`, looking over the mounted file systems with `mount` or querying the relevant database with `getent`.</t>
  </si>
  <si>
    <t>1.1.7.3</t>
  </si>
  <si>
    <t>Since the `/home` filesystem is only intended for user file storage, set this option to ensure that users cannot create `setuid` files in `/home`.</t>
  </si>
  <si>
    <t>Edit the `/etc/fstab` file and add `nosuid` to the fourth field (mounting options) for the `/home` partition.
Example:
```
&lt;device&gt; /home &lt;fstype&gt; defaults,rw,nosuid,nodev,noexec,relatime 0 0
```
Run the following command to remount `/home` with the configured options:
```
# mount -o remount /home
```</t>
  </si>
  <si>
    <t>Set the nosuid option on /home partition. One method to achieve the recommended state is to execute the following command(s):
Edit the `/etc/fstab` file and add `nosuid` to the fourth field (mounting options) for the `/home` partition.
Example:
```
&lt;device&gt; /home &lt;fstype&gt; defaults,rw,nosuid,nodev,noexec,relatime 0 0
```
Run the following command to remount `/home` with the configured options:
```
# mount -o remount /home
```</t>
  </si>
  <si>
    <t>To close this finding, please provide a screenshot showing nosuid option setting on /home partition with the agency's CAP.</t>
  </si>
  <si>
    <t>AMZL23-26</t>
  </si>
  <si>
    <t>Ensure /dev/shm is a separate partition</t>
  </si>
  <si>
    <t>The `/dev/shm` directory is a world-writable directory that can function as shared memory that facilitates inter process communication (IPC).</t>
  </si>
  <si>
    <t>**IF** `/dev/shm` is to be used on the system, run the following command and verify the output shows that `/dev/shm` is mounted. Particular requirements pertaining to mount options are covered in ensuing sections.
```
# findmnt --kernel /dev/shm
TARGET SOURCE FSTYPE OPTIONS
/dev/shm tmpfs tmpfs rw,nosuid,nodev,noexec,relatime,seclabel
```</t>
  </si>
  <si>
    <t>The /dev/shm is set on separate partition.</t>
  </si>
  <si>
    <t>The /dev/shm is not set on separate partition.</t>
  </si>
  <si>
    <t>1.1.8</t>
  </si>
  <si>
    <t>1.1.8.1</t>
  </si>
  <si>
    <t>Making `/dev/shm` its own file system allows an administrator to set additional mount options such as the `noexec` option on the mount, making `/dev/shm` useless for an attacker to install executable code. It would also prevent an attacker from establishing a hard link to a system `setuid` program and wait for it to be updated. Once the program was updated, the hard link would be broken and the attacker would have his own copy of the program. If the program happened to have a security vulnerability, the attacker could continue to exploit the known flaw.
This can be accomplished by mounting `tmpfs` to `/dev/shm`.</t>
  </si>
  <si>
    <t>Since the `/dev/shm` directory is intended to be world-writable, there is a risk of resource exhaustion if it is not bound to a separate partition.
`/dev/shm` utilizing `tmpfs` can be resized using the `size={size}` parameter in the relevant entry in `/etc/fstab`.</t>
  </si>
  <si>
    <t>For specific configuration requirements of the `/dev/shm` mount for your environment, modify `/etc/fstab`.
_Example of using `tmpfs` with specific mount options:_
```
tmpfs /dev/shm tmpfs defaults,rw,nosuid,nodev,noexec,relatime,size=2G 0 0
```</t>
  </si>
  <si>
    <t>Configure /dev/shm. One method to achieve the recommended state is to execute the following command(s):
For specific configuration requirements of the `/dev/shm` mount for your environment, modify `/etc/fstab`.
_Example of using `tmpfs` with specific mount options:_
```
tmpfs /dev/shm tmpfs defaults,rw,nosuid,nodev,noexec,relatime,size=2G 0 0
```</t>
  </si>
  <si>
    <t>To close this finding, please provide a screenshot showing  /dev/shm is set on separate partition with the agency's CAP.</t>
  </si>
  <si>
    <t>AMZL23-27</t>
  </si>
  <si>
    <t>Ensure nodev option set on /dev/shm partition</t>
  </si>
  <si>
    <t>Verify that the `nodev` option is set if a `/dev/shm` partition exists.
Run the following command and verify that nothing is returned:
```
# mount | grep -E '\s/dev/shm\s' | grep -v nodev
```</t>
  </si>
  <si>
    <t>The nodev option is set on /dev/shm partition.</t>
  </si>
  <si>
    <t>The nodev option is not set on /dev/shm partition.</t>
  </si>
  <si>
    <t>1.1.8.2</t>
  </si>
  <si>
    <t>Since the `/dev/shm` filesystem is not intended to support devices, set this option to ensure that users cannot attempt to create special devices in `/dev/shm` partitions.</t>
  </si>
  <si>
    <t>Edit the `/etc/fstab` file and add `nodev` to the fourth field (mounting options) for the `/dev/shm` partition. See the `fstab(5)` manual page for more information.
Run the following command to remount /dev/shm using the updated options from /etc/fstab:
```
# mount -o remount /dev/shm
```</t>
  </si>
  <si>
    <t>Set the nodev option on /dev/shm partition. One method to achieve the recommended state is to execute the following command(s):
Edit the `/etc/fstab` file and add `nodev` to the fourth field (mounting options) for the `/dev/shm` partition. See the `fstab(5)` manual page for more information.
Run the following command to remount /dev/shm using the updated options from /etc/fstab:
```
# mount -o remount /dev/shm
```</t>
  </si>
  <si>
    <t>To close this finding, please provide a screenshot showing  nodev option settings on the /dev/shm partition with the agency's CAP.</t>
  </si>
  <si>
    <t>AMZL23-28</t>
  </si>
  <si>
    <t>Ensure noexec option set on /dev/shm partition</t>
  </si>
  <si>
    <t>Verify that the `noexec` option is set for the `/dev/shm` mount.
Run the following command to verify that the `noexec` mount option is set.
Example:
```
# findmnt --kernel /dev/shm | grep noexec
/dev/shm tmpfs tmpfs rw,nosuid,nodev,noexec,relatime,seclabel
```</t>
  </si>
  <si>
    <t>The noexec option is set on /dev/shm partition.</t>
  </si>
  <si>
    <t>The noexec option is not set on /dev/shm partition.</t>
  </si>
  <si>
    <t>1.1.8.3</t>
  </si>
  <si>
    <t>Setting this option on a file system prevents users from executing programs from shared memory. This deters users from introducing potentially malicious software on the system.</t>
  </si>
  <si>
    <t>Edit the `/etc/fstab` file and add `noexec` to the fourth field (mounting options) for the `/dev/shm` partition.
Example:
```
&lt;device&gt; /dev/shm &lt;fstype&gt; defaults,rw,nosuid,nodev,noexec,relatime 0 0
```
Run the following command to remount `/dev/shm` with the configured options:
```
# mount -o remount /dev/shm
```
**NOTE** It is recommended to use `tmpfs` as the device/filesystem type as `/dev/shm` is used as shared memory space by applications.</t>
  </si>
  <si>
    <t>Set the noexec option on /dev/shm partition. One method to achieve the recommended state is to execute the following command(s):
Edit the `/etc/fstab` file and add `noexec` to the fourth field (mounting options) for the `/dev/shm` partition.
Example:
```
&lt;device&gt; /dev/shm &lt;fstype&gt; defaults,rw,nosuid,nodev,noexec,relatime 0 0
```
Run the following command to remount `/dev/shm` with the configured options:
```
# mount -o remount /dev/shm
```
**NOTE** It is recommended to use `tmpfs` as the device/filesystem type as `/dev/shm` is used as shared memory space by applications.</t>
  </si>
  <si>
    <t>To close this finding, please provide a screenshot showing no exec option settings on the /dev/shm partition with the agency's CAP.</t>
  </si>
  <si>
    <t>AMZL23-29</t>
  </si>
  <si>
    <t>Ensure nosuid option set on /dev/shm partition</t>
  </si>
  <si>
    <t>Verify that the `nosuid` option is set if a `/dev/shm` partition exists.
Run the following command and verify that nothing is returned:
```
# mount | grep -E '\s/dev/shm\s' | grep -v nosuid
```</t>
  </si>
  <si>
    <t>The nosuid option is set on /dev/shm partition.</t>
  </si>
  <si>
    <t>The nosuid option is not set on /dev/shm partition.</t>
  </si>
  <si>
    <t>1.1.8.4</t>
  </si>
  <si>
    <t>Setting this option on a file system prevents users from introducing privileged programs onto the system and allowing non-root users to execute them.</t>
  </si>
  <si>
    <t>Edit the `/etc/fstab` file and add `nosuid` to the fourth field (mounting options) for the `/dev/shm` partition. See the `fstab(5)` manual page for more information.
Run the following command to remount /dev/shm using the updated options from /etc/fstab:
```
# mount -o remount /dev/shm
```</t>
  </si>
  <si>
    <t>Set the nosuid option on /dev/shm partition. One method to achieve the recommended state is to execute the following command(s):
Edit the `/etc/fstab` file and add `nosuid` to the fourth field (mounting options) for the `/dev/shm` partition. See the `fstab(5)` manual page for more information.
Run the following command to remount /dev/shm using the updated options from /etc/fstab:
```
# mount -o remount /dev/shm</t>
  </si>
  <si>
    <t>To close this finding, please provide a screenshot showing nosuid option settings on the /dev/shm partition with the agency's CAP.</t>
  </si>
  <si>
    <t>AMZL23-30</t>
  </si>
  <si>
    <t>CM-6</t>
  </si>
  <si>
    <t>Configuration Settings</t>
  </si>
  <si>
    <t>Ensure GPG keys are configured</t>
  </si>
  <si>
    <t>The RPM Package Manager implements GPG key signing to verify package integrity during and after installation.</t>
  </si>
  <si>
    <t>#### List all GPG key URLs
Each repository should have a `gpgkey` with a URL pointing to the location of the GPG key, either local or remote.
```
# grep -r gpgkey /etc/yum.repos.d/* /etc/dnf/dnf.conf
```
#### List installed GPG keys
Run the following command to list the currently installed keys. These are the active keys used for verification and installation of RPMs. The packages are fake, they are generated on the fly by `dnf` or `rpm` during the import of keys from the URL specified in the repository configuration.
Example:
```
# for RPM_PACKAGE in $(rpm -q gpg-pubkey); do
 echo "RPM: ${RPM_PACKAGE}"
 RPM_SUMMARY=$(rpm -q --queryformat "%{SUMMARY}" "${RPM_PACKAGE}")
 RPM_PACKAGER=$(rpm -q --queryformat "%{PACKAGER}" "${RPM_PACKAGE}")
 RPM_DATE=$(date +%Y-%m-%d -d "1970-1-1+$((0x$(rpm -q --queryformat "%{RELEASE}" "${RPM_PACKAGE}") ))sec")
 RPM_KEY_ID=$(rpm -q --queryformat "%{VERSION}" "${RPM_PACKAGE}")
 echo "Packager: ${RPM_PACKAGER}
Summary: ${RPM_SUMMARY}
Creation date: ${RPM_DATE}
Key ID: ${RPM_KEY_ID}
"
done
RPM: gpg-pubkey-9db62fb1-59920156
Packager: Fedora 28 (28) &lt;fedora-28@fedoraproject.org&gt;
Summary: gpg(Fedora 28 (28) &lt;fedora-28@fedoraproject.org&gt;)
Creation date: 2017-08-14
Key ID: 9db62fb1
RPM: gpg-pubkey-09eab3f2-595fbba3
Packager: RPM Fusion free repository for Fedora (28) &lt;rpmfusion-buildsys@lists.rpmfusion.org&gt;
Summary: gpg(RPM Fusion free repository for Fedora (28) &lt;rpmfusion-buildsys@lists.rpmfusion.org&gt;)
Creation date: 2017-07-07
Key ID: 09eab3f2
```
The format of the package (`gpg-pubkey-9db62fb1-59920156`) is important to understand for verification. Using the above example, it consists of three parts:
1. The general prefix name for all imported GPG keys: `gpg-pubkey-`
2. The version, which is the GPG key ID: `9db62fb1`
3. The release is the date of the key in UNIX timestamp in hexadecimal: `59920156`
With both the date and the GPG key ID, check the relevant repositories public key page to confirm that the keys are indeed correct.
#### Query locally available GPG keys
Repositories that store their respective GPG keys on disk should do so in `/etc/pki/rpm-gpg/`. These keys are available for immediate import either when `dnf` is asked to install a relevant package from the repository or when an administrator imports the key directly with the `rpm --import` command.
To find where these keys come from run:
```
# for PACKAGE in $(find /etc/pki/rpm-gpg/ -type f -exec rpm -qf {} \; | sort -u); do rpm -q --queryformat "%{NAME}-%{VERSION} %{PACKAGER} %{SUMMARY}\\n" "${PACKAGE}"; done
```</t>
  </si>
  <si>
    <t>Amazon Linux GPG Key is installed and the GPG fingerprint matches the one from Amazon's web site.</t>
  </si>
  <si>
    <t>Amazon Linux GPG Key is not installed.</t>
  </si>
  <si>
    <t>HSI5</t>
  </si>
  <si>
    <t>HSI5:  OS files are not hashed to detect inappropriate changes</t>
  </si>
  <si>
    <t>1.2</t>
  </si>
  <si>
    <t>1.2.1</t>
  </si>
  <si>
    <t>It is important to ensure that updates are obtained from a valid source to protect against spoofing that could lead to the inadvertent installation of malware on the system. To this end, verify that GPG keys are configured correctly for your system.</t>
  </si>
  <si>
    <t>Update your package manager GPG keys in accordance with site policy.</t>
  </si>
  <si>
    <t>Configure GPG keys. One method to achieve the recommended state is to execute the following:
Update your package manager GPG keys in accordance with site policy.</t>
  </si>
  <si>
    <t>To close this finding, please provide a screenshot showing Amazon Linux 23 package manager GPG keys' settings with the agency's CAP.</t>
  </si>
  <si>
    <t>AMZL23-31</t>
  </si>
  <si>
    <t>SI-7</t>
  </si>
  <si>
    <t>Software, Firmware and Information Integrity</t>
  </si>
  <si>
    <t>Ensure gpgcheck is globally activated</t>
  </si>
  <si>
    <t>The `gpgcheck` option, found in the main section of the `/etc/dnf/dnf.conf` and individual `/etc/yum.repos.d/*` files, determines if an RPM package's signature is checked prior to its installation.</t>
  </si>
  <si>
    <t>Global configuration. Run the following command and verify that `gpgcheck` is set to `1`:
```
# grep ^gpgcheck /etc/dnf/dnf.conf
gpgcheck=1
```
Configuration in `/etc/yum.repos.d/` takes precedence over the global configuration. Run the following command and verify that there are no instances of entries starting with `gpgcheck` returned set to `0`. Nor should there be any invalid (non-boolean) values. When `dnf` encounters such invalid entries they are ignored and the global configuration is applied.
```
# grep -Prs -- '^\h*gpgcheck\h*=\h*(0|[2-9]|[1-9][0-9]+|[a-zA-Z_]+)\b' /etc/yum.repos.d/
```</t>
  </si>
  <si>
    <t>The gpgcheck is globally activated.</t>
  </si>
  <si>
    <t>The gpgcheck is not globally activated.</t>
  </si>
  <si>
    <t>HSI5: OS files are not hashed to detect inappropriate changes</t>
  </si>
  <si>
    <t>1.2.2</t>
  </si>
  <si>
    <t>It is important to ensure that an RPM's package signature is always checked prior to installation to ensure that the software is obtained from a trusted source.</t>
  </si>
  <si>
    <t>Edit `/etc/dnf/dnf.conf` and set `gpgcheck=1` in the `[main]` section.
Example:
```
# sed -i 's/^gpgcheck\s*=\s*.*/gpgcheck=1/' /etc/dnf/dnf.conf
```
Edit any failing files in `/etc/yum.repos.d/*` and set all instances starting with `gpgcheck` to `1`.
Example:
```
# find /etc/yum.repos.d/ -name "*.repo" -exec echo "Checking:" {} \; -exec sed -i 's/^gpgcheck\s*=\s*.*/gpgcheck=1/' {} \;
```</t>
  </si>
  <si>
    <t>Ensure gpgcheck is globally activated. One method to achieve the recommended state is to execute the following command(s):
Edit `/etc/dnf/dnf.conf` and set `gpgcheck=1` in the `[main]` section.
Example:
```
# sed -i 's/^gpgcheck\s*=\s*.*/gpgcheck=1/' /etc/dnf/dnf.conf
```
Edit any failing files in `/etc/yum.repos.d/*` and set all instances starting with `gpgcheck` to `1`.
Example:
```
# find /etc/yum.repos.d/ -name "*.repo" -exec echo "Checking:" {} \; -exec sed -i 's/^gpgcheck\s*=\s*.*/gpgcheck=1/' {} \;
```</t>
  </si>
  <si>
    <t>To close this finding, please provide a screenshot showing all instances of `gpgcheck` to '`1`' settings with the agency's CAP.</t>
  </si>
  <si>
    <t>AMZL23-32</t>
  </si>
  <si>
    <t>Ensure package manager repositories are configured</t>
  </si>
  <si>
    <t>Systems need to have the respective package manager repositories configured to ensure that the system is able to receive the latest patches and updates.</t>
  </si>
  <si>
    <t>Run the following command to verify repositories are configured correctly. The output may vary depending on which repositories are currently configured on the system.
Example:
```
# dnf repolist
repo id repo name
amazon Linux Amazon Linux 2023 repository
kernel-livepatch Amazon Linux 2023 Kernel Livepatch repositor
```
For the repositories in use, inspect the configuration file to ensure all settings are correctly applied according to site policy.
Example:
Depending on the distribution being used the repo file name might differ.
```
cat /etc/yum.repos.d/*.repo
```</t>
  </si>
  <si>
    <t>Repositories are configured to download core system updates and security patches.</t>
  </si>
  <si>
    <t>Software packages have not been updated. Repos are not up to date.</t>
  </si>
  <si>
    <t>HSI2</t>
  </si>
  <si>
    <t>HSI2:  System patch level is insufficient</t>
  </si>
  <si>
    <t>1.2.3</t>
  </si>
  <si>
    <t>If a system's package repositories are misconfigured, important patches may not be identified or a rogue repository could introduce compromised software.</t>
  </si>
  <si>
    <t>Configure your package manager repositories according to site policy.</t>
  </si>
  <si>
    <t>Configure Package Manager Repositories. One method to achieve the recommended state is to execute the following command(s):
Configure your package manager repositories according to site policy.</t>
  </si>
  <si>
    <t>To close this finding, please provide a screenshot showing Amazon package manager repositories settings with the agency's CAP.</t>
  </si>
  <si>
    <t>AMZL23-33</t>
  </si>
  <si>
    <t>Ensure AIDE is installed</t>
  </si>
  <si>
    <t>Advanced Intrusion Detection Environment (AIDE) is an intrusion detection tool that uses predefined rules to check the integrity of files and directories in the Linux operating system. AIDE has its own database to check the integrity of files and directories. 
AIDE takes a snapshot of files and directories including modification times, permissions, and file hashes which can then be used to compare against the current state of the filesystem to detect modifications to the system.</t>
  </si>
  <si>
    <t>Run the following command and verify `aide` is installed:
```
# rpm -q aide
aide-&lt;version&gt;
```</t>
  </si>
  <si>
    <t>AIDE is installed to snapshot the operating system to detect modifications.</t>
  </si>
  <si>
    <t>AIDE is not installed to provide modification information on the system.</t>
  </si>
  <si>
    <t>HSI34</t>
  </si>
  <si>
    <t>HSI34:  A file integrity checking mechanism does not exist</t>
  </si>
  <si>
    <t>1.3</t>
  </si>
  <si>
    <t>1.3.1</t>
  </si>
  <si>
    <t>By monitoring the filesystem state compromised files can be detected to prevent or limit the exposure of accidental or malicious misconfigurations or modified binaries.</t>
  </si>
  <si>
    <t>Run the following command to install AIDE:
```
# dnf install aide
```
Configure AIDE as appropriate for your environment. Consult the AIDE documentation for options.
Initialize AIDE:
Run the following commands:
```
# aide --init
```
```
# mv /var/lib/aide/aide.db.new.gz /var/lib/aide/aide.db.gz
```</t>
  </si>
  <si>
    <t>Install AIDE. One method to achieve the recommended state is to execute the following command(s):
Run the following command to install AIDE:
```
# dnf install aide
```
Configure AIDE as appropriate for your environment. Consult the AIDE documentation for options.
Initialize AIDE:
Run the following commands:
```
# aide --init
```
```
# mv /var/lib/aide/aide.db.new.gz /var/lib/aide/aide.db.gz</t>
  </si>
  <si>
    <t>To close this finding, please provide a screenshot showing AIDE installed settings with the agency's CAP.</t>
  </si>
  <si>
    <t>AMZL23-34</t>
  </si>
  <si>
    <t>Ensure filesystem integrity is regularly checked</t>
  </si>
  <si>
    <t>Periodic checking of the filesystem integrity is needed to detect changes to the filesystem.</t>
  </si>
  <si>
    <t>Run the following commands to verify a cron job scheduled to run the aide check.
```
# grep -Ers '^([^#]+\s+)?(\/usr\/s?bin\/|^\s*)aide(\.wrapper)?\s(--?\S+\s)*(--(check|update)|\$AIDEARGS)\b' /etc/cron.* /etc/crontab /var/spool/cron/
```
Ensure a cron job in compliance with site policy is returned.
_OR_ run the following commands to verify that aidecheck.service and aidecheck.timer are enabled and aidcheck.timer is running
```
# systemctl is-enabled aidecheck.service
# systemctl is-enabled aidecheck.timer
# systemctl status aidecheck.timer
```</t>
  </si>
  <si>
    <t>Filesystem integrity checking is regularly conducted via a cron job or aidecheck.timer.</t>
  </si>
  <si>
    <t>AIDE is not configured to sweep the filesystem on a regular basis.</t>
  </si>
  <si>
    <t>1.3.2</t>
  </si>
  <si>
    <t>Periodic file checking allows the system administrator to determine on a regular basis if critical files have been changed in an unauthorized fashion.</t>
  </si>
  <si>
    <t>_If cron will be used to schedule and run aide check_
Run the following command:
```
# crontab -u root -e
```
Add the following line to the crontab:
```
0 5 * * * /usr/sbin/aide --check
```
_OR if aidecheck.service and aidecheck.timer will be used to schedule and run aide check:_
Create or edit the file `/etc/systemd/system/aidecheck.service` and add the following lines:
```
[Unit]
Description=Aide Check
[Service]
Type=simple
ExecStart=/usr/sbin/aide --check
[Install]
WantedBy=multi-user.target
```
Create or edit the file /etc/systemd/system/aidecheck.timer and add the following lines:
```
[Unit]
Description=Aide check every day at 5AM
[Timer]
OnCalendar=*-*-* 05:00:00
Unit=aidecheck.service
[Install]
WantedBy=multi-user.target
```
Run the following commands:
```
# chown root:root /etc/systemd/system/aidecheck.*
# chmod 0644 /etc/systemd/system/aidecheck.*
# systemctl daemon-reload
# systemctl enable aidecheck.service
# systemctl --now enable aidecheck.timer
```</t>
  </si>
  <si>
    <t>Ensure filesystem integrity is regularly checked. One method to achieve the recommended state is to execute the following command(s):
"_If cron will be used to schedule and run aide check_
Run the following command:
```
# crontab -u root -e
```
Add the following line to the crontab:
```
0 5 * * * /usr/sbin/aide --check
```
_OR if aidecheck.service and aidecheck.timer will be used to schedule and run aide check:_
Create or edit the file `/etc/systemd/system/aidecheck.service` and add the following lines:
```
[Unit]
Description=Aide Check
[Service]
Type=simple
ExecStart=/usr/sbin/aide --check
[Install]
WantedBy=multi-user.target
```
Create or edit the file /etc/systemd/system/aidecheck.timer and add the following lines:
```
[Unit]
Description=Aide check every day at 5AM
[Timer]
OnCalendar=*-*-* 05:00:00
Unit=aidecheck.service
[Install]
WantedBy=multi-user.target
```
Run the following commands:
```
# chown root:root /etc/systemd/system/aidecheck.*
# chmod 0644 /etc/systemd/system/aidecheck.*
# systemctl daemon-reload
# systemctl enable aidecheck.service
# systemctl --now enable aidecheck.timer
```"</t>
  </si>
  <si>
    <t>To close this finding, please provide a screenshot showing results of the "# crontab -u root -e" command with the agency's CAP.</t>
  </si>
  <si>
    <t>AMZL23-35</t>
  </si>
  <si>
    <t xml:space="preserve">Protection of Audit Information </t>
  </si>
  <si>
    <t>Ensure cryptographic mechanisms are used to protect the integrity of audit tools</t>
  </si>
  <si>
    <t>Audit tools include, but are not limited to, vendor-provided and open source audit tools needed to successfully view and manipulate audit information system activity and records. Audit tools include custom queries and report generators.</t>
  </si>
  <si>
    <t>Verify that Advanced Intrusion Detection Environment (AIDE) is properly configured . 
Run the following command to verify that AIDE is configured to use cryptographic mechanisms to protect the integrity of audit tools: 
```
# grep -Ps -- '(\/sbin\/(audit|au)\H*\b)' /etc/aide.conf.d/*.conf /etc/aide.conf
```
Verify the output includes:
```
/sbin/auditctl p+i+n+u+g+s+b+acl+xattrs+sha512 
/sbin/auditd p+i+n+u+g+s+b+acl+xattrs+sha512 
/sbin/ausearch p+i+n+u+g+s+b+acl+xattrs+sha512 
/sbin/aureport p+i+n+u+g+s+b+acl+xattrs+sha512 
/sbin/autrace p+i+n+u+g+s+b+acl+xattrs+sha512 
/sbin/augenrules p+i+n+u+g+s+b+acl+xattrs+sha512
```</t>
  </si>
  <si>
    <t>AIDE is properly configured.</t>
  </si>
  <si>
    <t>Cryptographic mechanisms are  not used to protect the integrity of audit tools.</t>
  </si>
  <si>
    <t>HSC15</t>
  </si>
  <si>
    <t>HSC15: Encryption capabilities do not meet FIPS 140-2 requirements</t>
  </si>
  <si>
    <t>1.3.3</t>
  </si>
  <si>
    <t>Protecting the integrity of the tools used for auditing purposes is a critical step toward ensuring the integrity of audit information. Audit information includes all information (e.g., audit records, audit settings, and audit reports) needed to successfully audit information system activity. 
Attackers may replace the audit tools or inject code into the existing tools with the purpose of providing the capability to hide or erase system activity from the audit logs. 
Audit tools should be cryptographically signed in order to provide the capability to identify when the audit tools have been modified, manipulated, or replaced. An example is a checksum hash of the file or files.</t>
  </si>
  <si>
    <t>Add or update the following selection lines for to a file ending in `.conf` in the `/etc/aide.conf.d/` directory or to `/etc/aide.conf` to protect the integrity of the audit tools: 
```
# Audit Tools 
/sbin/auditctl p+i+n+u+g+s+b+acl+xattrs+sha512 
/sbin/auditd p+i+n+u+g+s+b+acl+xattrs+sha512 
/sbin/ausearch p+i+n+u+g+s+b+acl+xattrs+sha512 
/sbin/aureport p+i+n+u+g+s+b+acl+xattrs+sha512 
/sbin/autrace p+i+n+u+g+s+b+acl+xattrs+sha512 
/sbin/augenrules p+i+n+u+g+s+b+acl+xattrs+sha512
```</t>
  </si>
  <si>
    <t>Ensure cryptographic mechanisms are used to protect the integrity of audit tools. One method to achieve the recommended state is to execute the following command(s):
"Add or update the following selection lines for to a file ending in `.conf` in the `/etc/aide.conf.d/` directory or to `/etc/aide.conf` to protect the integrity of the audit tools: 
```
# Audit Tools 
/sbin/auditctl p+i+n+u+g+s+b+acl+xattrs+sha512 
/sbin/auditd p+i+n+u+g+s+b+acl+xattrs+sha512 
/sbin/ausearch p+i+n+u+g+s+b+acl+xattrs+sha512 
/sbin/aureport p+i+n+u+g+s+b+acl+xattrs+sha512 
/sbin/autrace p+i+n+u+g+s+b+acl+xattrs+sha512 
/sbin/augenrules p+i+n+u+g+s+b+acl+xattrs+sha512
```"</t>
  </si>
  <si>
    <t>To close this finding, please provide a screenshot showing Advanced Intrusion Detection Environment (AIDE) is properly configured with the agency's CAP.</t>
  </si>
  <si>
    <t>AMZL23-36</t>
  </si>
  <si>
    <t>Ensure permissions on bootloader config are configured</t>
  </si>
  <si>
    <t>The grub files contain information on boot settings and passwords for unlocking boot options.</t>
  </si>
  <si>
    <t>Run the following script to verify grub configuration files:
- For systems using UEFI (Files located in `/boot/efi/EFI/*`):
 - Mode is `0700` or more restrictive
- For systems using BIOS (Files located in `/boot/grub2/*`):
 - Mode is `0600` or more restrictive
- Owner is the user `root`
- Group owner is group `root`
```
#!/usr/bin/env bash
{
 l_output="" l_output2="" 
 file_mug_chk()
 {
 l_out="" l_out2=""
 [[ "$(dirname "$l_file")" =~ ^\/boot\/efi\/EFI ]] &amp;&amp; l_pmask="0077" || l_pmask="0177"
 l_maxperm="$( printf '%o' $(( 0777 &amp; ~$l_pmask )) )"
 if [ $(( $l_mode &amp; $l_pmask )) -gt 0 ]; then
 l_out2="$l_out2\n - Is mode \"$l_mode\" and should be mode: \"$l_maxperm\" or more restrictive"
 else
 l_out="$l_out\n - Is correctly mode: \"$l_mode\" which is mode: \"$l_maxperm\" or more restrictive"
 fi
 if [ "$l_user" = "root" ]; then
 l_out="$l_out\n - Is correctly owned by user: \"$l_user\""
 else
 l_out2="$l_out2\n - Is owned by user: \"$l_user\" and should be owned by user: \"root\""
 fi
 if [ "$l_group" = "root" ]; then
 l_out="$l_out\n - Is correctly group-owned by group: \"$l_user\""
 else
 l_out2="$l_out2\n - Is group-owned by group: \"$l_user\" and should be group-owned by group: \"root\""
 fi
 [ -n "$l_out" ] &amp;&amp; l_output="$l_output\n - File: \"$l_file\"$l_out\n"
 [ -n "$l_out2" ] &amp;&amp; l_output2="$l_output2\n - File: \"$l_file\"$l_out2\n"
 }
 while IFS= read -r -d $'\0' l_gfile; do
 while read -r l_file l_mode l_user l_group; do
 file_mug_chk
 done &lt;&lt;&lt; "$(stat -Lc '%n %#a %U %G' "$l_gfile")"
 done &lt; &lt;(find /boot -type f \( -name 'grub*' -o -name 'user.cfg' \) -print0)
 if [ -z "$l_output2" ]; then
 echo -e "\n- Audit Result:\n *** PASS ***\n- * Correctly set * :\n$l_output\n"
 else
 echo -e "\n- Audit Result:\n ** FAIL **\n - * Reasons for audit failure * :\n$l_output2\n"
 [ -n "$l_output" ] &amp;&amp; echo -e " - * Correctly set * :\n$l_output\n"
 fi
}
```</t>
  </si>
  <si>
    <t xml:space="preserve">Bootloader permissions are properly set on the grub.cfg file.
</t>
  </si>
  <si>
    <t>Bootloader permissions have not been properly set on the grub.cfg file.</t>
  </si>
  <si>
    <t>1.4</t>
  </si>
  <si>
    <t>1.4.1</t>
  </si>
  <si>
    <t>Setting the permissions to read and write for root only prevents non-root users from seeing the boot parameters or changing them. Non-root users who read the boot parameters may be able to identify weaknesses in security upon boot and be able to exploit them.</t>
  </si>
  <si>
    <t>Run the following to update the mode, ownership, and group ownership of the grub configuration files:
**-- IF --** the system uses UEFI (Files located in `/boot/efi/EFI/*`)
Edit `/etc/fstab` and add the `fmask=0077`, `uid=0`, and `gid=0` options:
_Example:_
```
&lt;device&gt; /boot/efi vfat defaults,umask=0027,fmask=0077,uid=0,gid=0 0 0
```
**Note:** This may require a re-boot to enable the change
 **-- OR --** 
**-- IF --** the system uses BIOS (Files located in `/boot/grub2/*`)
Run the following commands to set ownership and permissions on your grub configuration file(s):
```
# [ -f /boot/grub2/grub.cfg ] &amp;&amp; chown root:root /boot/grub2/grub.cfg
# [ -f /boot/grub2/grub.cfg ] &amp;&amp; chmod u-x,go-rwx /boot/grub2/grub.cfg
# [ -f /boot/grub2/grubenv ] &amp;&amp; chown root:root /boot/grub2/grubenv
# [ -f /boot/grub2/grubenv ] &amp;&amp; chmod u-x,go-rwx /boot/grub2/grubenv
# [ -f /boot/grub2/user.cfg ] &amp;&amp; chown root:root /boot/grub2/user.cfg
# [ -f /boot/grub2/user.cfg ] &amp;&amp; chmod u-x,go-rwx /boot/grub2/user.cfg
```</t>
  </si>
  <si>
    <t>Configure permissions on bootloader config. One method to achieve the recommended state is to execute the following command(s):
"Run the following to update the mode, ownership, and group ownership of the grub configuration files:
**-- IF --** the system uses UEFI (Files located in `/boot/efi/EFI/*`)
Edit `/etc/fstab` and add the `fmask=0077`, `uid=0`, and `gid=0` options:
_Example:_
```
&lt;device&gt; /boot/efi vfat defaults,umask=0027,fmask=0077,uid=0,gid=0 0 0
```
**Note:** This may require a re-boot to enable the change
 **-- OR --** 
**-- IF --** the system uses BIOS (Files located in `/boot/grub2/*`)
Run the following commands to set ownership and permissions on your grub configuration file(s):
```
# [ -f /boot/grub2/grub.cfg ] &amp;&amp; chown root:root /boot/grub2/grub.cfg
# [ -f /boot/grub2/grub.cfg ] &amp;&amp; chmod u-x,go-rwx /boot/grub2/grub.cfg
# [ -f /boot/grub2/grubenv ] &amp;&amp; chown root:root /boot/grub2/grubenv
# [ -f /boot/grub2/grubenv ] &amp;&amp; chmod u-x,go-rwx /boot/grub2/grubenv
# [ -f /boot/grub2/user.cfg ] &amp;&amp; chown root:root /boot/grub2/user.cfg
# [ -f /boot/grub2/user.cfg ] &amp;&amp; chmod u-x,go-rwx /boot/grub2/user.cfg
```"</t>
  </si>
  <si>
    <t>To close this finding, please provide a screenshot showing bootloader permissions have been properly set on the grub.cfg file with the agency's CAP.</t>
  </si>
  <si>
    <t>AMZL23-37</t>
  </si>
  <si>
    <t>SI-16</t>
  </si>
  <si>
    <t>Memory Protection</t>
  </si>
  <si>
    <t>Ensure address space layout randomization (ASLR) is enabled</t>
  </si>
  <si>
    <t>Address space layout randomization (ASLR) is an exploit mitigation technique which randomly arranges the address space of key data areas of a process.</t>
  </si>
  <si>
    <t>Run the following script to verify the following kernel parameter is set in the running configuration and correctly loaded from a kernel parameter configuration file:
- `kernel.randomize_va_space` is set to `2`
**Note:** kernel parameters are loaded by file and parameter order precedence. The following script observes this precedence as part of the auditing procedure. The parameters being checked may be set correctly in a file. If that file is superseded, the parameter is overridden by an incorrect setting later in that file, or in a conically later file, that "correct" setting will be ignored both by the script and by the system during a normal kernel parameter load sequence. 
```
#!/usr/bin/env bash
{
 l_output="" l_output2=""
 a_parlist=("kernel.randomize_va_space=2")
 l_ufwscf="$([ -f /etc/default/ufw ] &amp;&amp; awk -F= '/^\s*IPT_SYSCTL=/ {print $2}' /etc/default/ufw)"
 kernel_parameter_chk()
 { 
 l_krp="$(sysctl "$kakenage" | awk -F= '{print $2}' | xargs)" # Check running configuration
 if [ "$l_krp" = "$l_kpvalue" ]; then
 l_output="$l_output\n - \"$l_kpname\" is correctly set to \"$l_krp\" in the running configuration"
 else
 l_output2="$l_output2\n - \"$l_kpname\" is incorrectly set to \"$l_krp\" in the running configuration and should have a value of: \"$l_kpvalue\""
 fi
 unset A_out; declare -A A_out # Check durable setting (files)
 while read -r l_out; do
 if [ -n "$l_out" ]; then
 if [[ $l_out =~ ^\s*# ]]; then
 l_file="${l_out//# /}"
 else
 l_kpar="$(awk -F= '{print $1}' &lt;&lt;&lt; "$l_out" | xargs)"
 [ "$l_kpar" = "$l_kpname" ] &amp;&amp; A_out+=(["$l_kpar"]="$l_file")
 fi
 fi
 done &lt; &lt;(/usr/lib/systemd/systemd-sysctl --cat-config | grep -Po '^\h*([^#\n\r]+|#\h*\/[^#\n\r\h]+\.conf\b)')
 if [ -n "$l_ufwscf" ]; then # Account for systems with UFW (Not covered by systemd-sysctl --cat-config)
 l_kpar="$(grep -Po "^\h*$l_kpname\b" "$l_ufwscf" | xargs)"
 l_kpar="${l_kpar//\//.}"
 [ "$l_kpar" = "$l_kpname" ] &amp;&amp; A_out+=(["$l_kpar"]="$l_ufwscf")
 fi
 if (( ${#A_out[@]} &gt; 0 )); then # Assess output from files and generate output
 while IFS="=" read -r l_fkpname l_fkpvalue; do
 l_fkpname="${l_fkpname// /}"; l_fkpvalue="${l_fkpvalue// /}"
 if [ "$l_fkpvalue" = "$l_kpvalue" ]; then
 l_output="$l_output\n - \"$l_kpname\" is correctly set to \"$l_krp\" in \"$(printf '%s' "${A_out[@]}")\"\n"
 else
 l_output2="$l_output2\n - \"$l_kpname\" is incorrectly set to \"$l_fkpvalue\" in \"$(printf '%s' "${A_out[@]}")\" and should have a value of: \"$l_kpvalue\"\n"
 fi
 done &lt; &lt;(grep -Po -- "^\h*$l_kpname\h*=\h*\H+" "${A_out[@]}")
 else
 l_output2="$l_output2\n - \"$l_kpname\" is not set in an included file\n ** Note: \"$l_kpname\" May be set in a file that's ignored by load procedure **\n"
 fi
 }
 while IFS="=" read -r l_kpname l_kpvalue; do # Assess and check parameters
 l_kpname="${l_kpname// /}"; l_kpvalue="${l_kpvalue// /}"
 if ! grep -Pqs '^\h*0\b' /sys/module/ipv6/parameters/disable &amp;&amp; grep -q '^net.ipv6.' &lt;&lt;&lt; "$l_kpname"; then
 l_output="$l_output\n - IPv6 is disabled on the system, \"$l_kpname\" is not applicable"
 else
 kernel_parameter_chk
 fi
 done &lt; &lt;(printf '%s\n' "${a_parlist[@]}")
 if [ -z "$l_output2" ]; then # Provide output from checks
 echo -e "\n- Audit Result:\n ** PASS **\n$l_output\n"
 else
 echo -e "\n- Audit Result:\n ** FAIL **\n - Reason(s) for audit failure:\n$l_output2\n"
 [ -n "$l_output" ] &amp;&amp; echo -e "\n- Correctly set:\n$l_output\n"
 fi
}
```</t>
  </si>
  <si>
    <t>Address space layout randomization (ASLR) is enabled.</t>
  </si>
  <si>
    <t>Address space layout randomization (ASLR) is not enabled.</t>
  </si>
  <si>
    <t>HSI33</t>
  </si>
  <si>
    <t>HSI33:  Memory protection mechanisms are not sufficient</t>
  </si>
  <si>
    <t>1.5</t>
  </si>
  <si>
    <t>1.5.1</t>
  </si>
  <si>
    <t>Randomly placing virtual memory regions will make it difficult to write memory page exploits as the memory placement will be consistently shifting.</t>
  </si>
  <si>
    <t>Set the following parameter in `/etc/sysctl.conf` or a file in `/etc/sysctl.d/` ending in `.conf`:
- `kernel.randomize_va_space = 2`
_Example:_
```
# printf "
kernel.randomize_va_space = 2
" &gt;&gt; /etc/sysctl.d/60-kernel_sysctl.conf
```
Run the following command to set the active kernel parameter:
```
# sysctl -w kernel.randomize_va_space=2
```
**Note:** If these settings appear in a conically later file, or later in the same file, these settings will be overwritten</t>
  </si>
  <si>
    <t>Enable Address Space Layout Randomization (ASLR). One method to achieve the recommended state is to execute the following command(s):
"Set the following parameter in `/etc/sysctl.conf` or a file in `/etc/sysctl.d/` ending in `.conf`:
- `kernel.randomize_va_space = 2`
_Example:_
```
# printf ""
kernel.randomize_va_space = 2
"" &gt;&gt; /etc/sysctl.d/60-kernel_sysctl.conf
```
Run the following command to set the active kernel parameter:
```
# sysctl -w kernel.randomize_va_space=2
```
**Note:** If these settings appear in a conically later file, or later in the same file, these settings will be overwritten"</t>
  </si>
  <si>
    <t>AMZL23-38</t>
  </si>
  <si>
    <t>Ensure ptrace_scope is restricted</t>
  </si>
  <si>
    <t>The `ptrace()` system call provides a means by which one process (the "tracer") may observe and control the execution of another process (the "tracee"), and examine and change the tracee's memory and registers.</t>
  </si>
  <si>
    <t>Run the following script to verify the following kernel parameter is set in the running configuration and correctly loaded from a kernel parameter configuration file:
- `kernel.yama.ptrace_scope` is set to `1`
**Note:** kernel parameters are loaded by file and parameter order precedence. The following script observes this precedence as part of the auditing procedure. The parameters being checked may be set correctly in a file. If that file is superseded, the parameter is overridden by an incorrect setting later in that file, or in a conically later file, that "correct" setting will be ignored both by the script and by the system during a normal kernel parameter load sequence. 
```
#!/usr/bin/env bash
{
 l_output="" l_output2=""
 a_parlist=("kernel.yama.ptrace_scope=1")
 l_ufwscf="$([ -f /etc/default/ufw ] &amp;&amp; awk -F= '/^\s*IPT_SYSCTL=/ {print $2}' /etc/default/ufw)"
 kernel_parameter_chk()
 { 
 l_krp="$(sysctl "$l_kpname" | awk -F= '{print $2}' | xargs)" # Check running configuration
 if [ "$l_krp" = "$l_kpvalue" ]; then
 l_output="$l_output\n - \"$l_kpname\" is correctly set to \"$l_krp\" in the running configuration"
 else
 l_output2="$l_output2\n - \"$l_kpname\" is incorrectly set to \"$l_krp\" in the running configuration and should have a value of: \"$l_kpvalue\""
 fi
 unset A_out; declare -A A_out # Check durable setting (files)
 while read -r l_out; do
 if [ -n "$l_out" ]; then
 if [[ $l_out =~ ^\s*# ]]; then
 l_file="${l_out//# /}"
 else
 l_kpar="$(awk -F= '{print $1}' &lt;&lt;&lt; "$l_out" | xargs)"
 [ "$l_kpar" = "$l_kpname" ] &amp;&amp; A_out+=(["$l_kpar"]="$l_file")
 fi
 fi
 done &lt; &lt;(/usr/lib/systemd/systemd-sysctl --cat-config | grep -Po '^\h*([^#\n\r]+|#\h*\/[^#\n\r\h]+\.conf\b)')
 if [ -n "$l_ufwscf" ]; then # Account for systems with UFW (Not covered by systemd-sysctl --cat-config)
 l_kpar="$(grep -Po "^\h*$l_kpname\b" "$l_ufwscf" | xargs)"
 l_kpar="${l_kpar//\//.}"
 [ "$l_kpar" = "$l_kpname" ] &amp;&amp; A_out+=(["$l_kpar"]="$l_ufwscf")
 fi
 if (( ${#A_out[@]} &gt; 0 )); then # Assess output from files and generate output
 while IFS="=" read -r l_fkpname l_fkpvalue; do
 l_fkpname="${l_fkpname// /}"; l_fkpvalue="${l_fkpvalue// /}"
 if [ "$l_fkpvalue" = "$l_kpvalue" ]; then
 l_output="$l_output\n - \"$l_kpname\" is correctly set to \"$l_krp\" in \"$(printf '%s' "${A_out[@]}")\"\n"
 else
 l_output2="$l_output2\n - \"$l_kpname\" is incorrectly set to \"$l_fkpvalue\" in \"$(printf '%s' "${A_out[@]}")\" and should have a value of: \"$l_kpvalue\"\n"
 fi
 done &lt; &lt;(grep -Po -- "^\h*$l_kpname\h*=\h*\H+" "${A_out[@]}")
 else
 l_output2="$l_output2\n - \"$l_kpname\" is not set in an included file\n ** Note: \"$l_kpname\" May be set in a file that's ignored by load procedure **\n"
 fi
 }
 while IFS="=" read -r l_kpname l_kpvalue; do # Assess and check parameters
 l_kpname="${l_kpname// /}"; l_kpvalue="${l_kpvalue// /}"
 if ! grep -Pqs '^\h*0\b' /sys/module/ipv6/parameters/disable &amp;&amp; grep -q '^net.ipv6.' &lt;&lt;&lt; "$l_kpname"; then
 l_output="$l_output\n - IPv6 is disabled on the system, \"$l_kpname\" is not applicable"
 else
 kernel_parameter_chk
 fi
 done &lt; &lt;(printf '%s\n' "${a_parlist[@]}")
 if [ -z "$l_output2" ]; then # Provide output from checks
 echo -e "\n- Audit Result:\n ** PASS **\n$l_output\n"
 else
 echo -e "\n- Audit Result:\n ** FAIL **\n - Reason(s) for audit failure:\n$l_output2\n"
 [ -n "$l_output" ] &amp;&amp; echo -e "\n- Correctly set:\n$l_output\n"
 fi
}
```</t>
  </si>
  <si>
    <t xml:space="preserve">Ptrace is restricted. 
</t>
  </si>
  <si>
    <t xml:space="preserve">Ptrace is not restricted. </t>
  </si>
  <si>
    <t>1.5.2</t>
  </si>
  <si>
    <t>If one application is compromised, it would be possible for an attacker to attach to other running processes (e.g. Bash, Firefox, SSH sessions, GPG agent, etc) to extract additional credentials and continue to expand the scope of their attack.
Enabling restricted mode will limit the ability of a compromised process to PTRACE_ATTACH on other processes running under the same user. With restricted mode, ptrace will continue to work with root user.</t>
  </si>
  <si>
    <t>Set the following parameter in `/etc/sysctl.conf` or a file in `/etc/sysctl.d/` ending in `.conf`:
- `kernel.yama.ptrace_scope = 1`
_Example:_
```
# printf "
kernel.yama.ptrace_scope = 1
" &gt;&gt; /etc/sysctl.d/60-kernel_sysctl.conf
```
Run the following command to set the active kernel parameter:
```
# sysctl -w kernel.yama.ptrace_scope=1
```
**Note:** If these settings appear in a conically later file, or later in the same file, these settings will be overwritten</t>
  </si>
  <si>
    <t>One method to achieve the recommended state is to execute the following command(s):
Set the following parameter in `/etc/sysctl.conf` or a file in `/etc/sysctl.d/` ending in `.conf`:
- `kernel.yama.ptrace_scope = 1`
_Example:_
```
# printf "
kernel.yama.ptrace_scope = 1
" &gt;&gt; /etc/sysctl.d/60-kernel_sysctl.conf
```
Run the following command to set the active kernel parameter:
```
# sysctl -w kernel.yama.ptrace_scope=1
```
**Note:** If these settings appear in a conically later file, or later in the same file, these settings will be overwritten</t>
  </si>
  <si>
    <t>AMZL23-39</t>
  </si>
  <si>
    <t>AC-6</t>
  </si>
  <si>
    <t>Least Privilege</t>
  </si>
  <si>
    <t>Ensure core dump storage is disabled</t>
  </si>
  <si>
    <t>A core dump is the memory of an executable program. It is generally used to determine why a program aborted. It can also be used to glean confidential information from a core file.</t>
  </si>
  <si>
    <t>Run the following command to verify `Storage` is set to `none` in `/etc/systemd/coredump.conf`:
```
# grep -i '^\s*storage\s*=\s*none' /etc/systemd/coredump.conf
Storage=none
```</t>
  </si>
  <si>
    <t>Core dump storage is disabled.</t>
  </si>
  <si>
    <t>Core dump storage is not disabled.</t>
  </si>
  <si>
    <t>HSI33: Memory protection mechanisms are not sufficient</t>
  </si>
  <si>
    <t>1.5.3</t>
  </si>
  <si>
    <t>A core dump includes a memory image taken at the time the operating system terminates an application. The memory image could contain sensitive data and is generally useful only for developers trying to debug problems.</t>
  </si>
  <si>
    <t>Edit `/etc/systemd/coredump.conf` and edit or add the following line:
```
Storage=none
```</t>
  </si>
  <si>
    <t>Disable core dump storage. One method to achieve the recommended state is to execute the following command(s):
"Edit `/etc/systemd/coredump.conf` and edit or add the following line:
```
Storage=none
```"</t>
  </si>
  <si>
    <t>To close this finding, please provide a screenshot showing Core dump storage is disabled with the agency's CAP.</t>
  </si>
  <si>
    <t>AMZL23-40</t>
  </si>
  <si>
    <t>Ensure core dump backtraces are disabled</t>
  </si>
  <si>
    <t>Run the following command to verify `ProcessSizeMax` is set to `0` in `/etc/systemd/coredump.conf`:
```
# grep -Pi '^\h*ProcessSizeMax\h*=\h*0\b' /etc/systemd/coredump.conf || echo -e "\n- Audit results:\n ** Fail **\n - \"ProcessSizeMax\" is: \"$(grep -i 'ProcessSizeMax' /etc/systemd/coredump.conf)\""
```</t>
  </si>
  <si>
    <t>The core dump backtraces are disabled.</t>
  </si>
  <si>
    <t>The core dump backtraces are not disabled.</t>
  </si>
  <si>
    <t>1.5.4</t>
  </si>
  <si>
    <t>A core dump includes a memory image taken at the time the operating system terminates an application. The memory image could contain sensitive data and is generally useful only for developers trying to debug problems, increasing the risk to the system.</t>
  </si>
  <si>
    <t>Edit or add the following line in `/etc/systemd/coredump.conf`:
```
ProcessSizeMax=0
```</t>
  </si>
  <si>
    <t>Disable core dump backtraces. One method to achieve the recommended state is to execute the following command(s):
"Edit or add the following line in `/etc/systemd/coredump.conf`:
```
ProcessSizeMax=0
```"</t>
  </si>
  <si>
    <t>To close this finding, please provide a screenshot showing core dump backtraces are disabled with the agency's CAP.</t>
  </si>
  <si>
    <t>AMZL23-41</t>
  </si>
  <si>
    <t>Ensure SELinux is installed</t>
  </si>
  <si>
    <t>SELinux provides Mandatory Access Control.</t>
  </si>
  <si>
    <t>Verify SELinux is installed.
Run the following command:
```
# rpm -q libselinux
libselinux-&lt;version&gt;
```</t>
  </si>
  <si>
    <t>SELinux is installed.</t>
  </si>
  <si>
    <t>SELinux is not installed.</t>
  </si>
  <si>
    <t>**Notes:** 
- Remember that SELinux policy rules are checked after DAC rules. SELinux policy rules are not used if DAC rules deny access first, which means that no SELinux denial is logged if the traditional DAC rules prevent the access.
- This section only applies if SELinux is in use on the system. Additional Mandatory Access Control systems exist.
- To avoid incorrect SELinux labeling and subsequent problems, ensure that you start services using a systemctl start command.</t>
  </si>
  <si>
    <t>HMT13</t>
  </si>
  <si>
    <t>HMT13: Access controls are not implemented properly</t>
  </si>
  <si>
    <t>1.6.1</t>
  </si>
  <si>
    <t>1.6.1.1</t>
  </si>
  <si>
    <t>Without a Mandatory Access Control system installed only the default Discretionary Access Control system will be available.</t>
  </si>
  <si>
    <t>Run the following command to install `SELinux`:
```
# dnf install libselinux
```</t>
  </si>
  <si>
    <t>Install SELinux. One method to achieve the recommended state is to execute the following command(s):
# dnf install libselinux</t>
  </si>
  <si>
    <t>AMZL23-42</t>
  </si>
  <si>
    <t>Ensure SELinux is not disabled in bootloader configuration</t>
  </si>
  <si>
    <t>Configure SELINUX to be enabled at boot time and verify that it has not been overwritten by the grub boot parameters.</t>
  </si>
  <si>
    <t>Run the following command to verify that neither the `selinux=0` or `enforcing=0` parameters have been set:
```
# grubby --info=ALL | grep -Po '(selinux|enforcing)=0\b'
```
Nothing should be returned</t>
  </si>
  <si>
    <t>SELinux is not  disabled in bootloader configuration.</t>
  </si>
  <si>
    <t>SELinux is disabled in bootloader configuration.</t>
  </si>
  <si>
    <t>1.6.1.2</t>
  </si>
  <si>
    <t>SELinux must be enabled at boot time in your grub configuration to ensure that the controls it provides are not overridden.</t>
  </si>
  <si>
    <t>Run the following command to remove the `selinux=0` and `enforcing=0` parameters:
```
grubby --update-kernel ALL --remove-args "selinux=0 enforcing=0"
```
Run the following command to remove the `selinux=0` and `enforcing=0` parameters if they were created by the deprecated `grub2-mkconfig` command:
```
# grep -Prsq -- '\h*([^#\n\r]+\h+)?kernelopts=([^#\n\r]+\h+)?(selinux|enforcing)=0\b' /boot/grub2 /boot/efi &amp;&amp; grub2-mkconfig -o "$(grep -Prl -- '\h*([^#\n\r]+\h+)?kernelopts=([^#\n\r]+\h+)?(selinux|enforcing)=0\b' /boot/grub2 /boot/efi)"
```</t>
  </si>
  <si>
    <t>Ensure SELinux is not disabled in bootloader configuration. One method to achieve the recommended state is to execute the following command(s):
"Run the following command to remove the `selinux=0` and `enforcing=0` parameters:
```
grubby --update-kernel ALL --remove-args ""selinux=0 enforcing=0""
```
Run the following command to remove the `selinux=0` and `enforcing=0` parameters if they were created by the deprecated `grub2-mkconfig` command:
```
# grep -Prsq -- '\h*([^#\n\r]+\h+)?kernelopts=([^#\n\r]+\h+)?(selinux|enforcing)=0\b' /boot/grub2 /boot/efi &amp;&amp; grub2-mkconfig -o ""$(grep -Prl -- '\h*([^#\n\r]+\h+)?kernelopts=([^#\n\r]+\h+)?(selinux|enforcing)=0\b' /boot/grub2 /boot/efi)""
```"</t>
  </si>
  <si>
    <t>To close this finding, please provide a screenshot showing SELinux is not  disabled in bootloader configuration with the agency's CAP.</t>
  </si>
  <si>
    <t>AMZL23-43</t>
  </si>
  <si>
    <t>Ensure SELinux policy is configured</t>
  </si>
  <si>
    <t>Configure SELinux to meet or exceed the default targeted policy, which constrains daemons and system software only.</t>
  </si>
  <si>
    <t>Run the following commands and ensure output matches either " `targeted` " or " `mls` ":
```
# grep -E '^\s*SELINUXTYPE=(targeted|mls)\b' /etc/selinux/config
SELINUXTYPE=targeted
```
```
# sestatus | grep Loaded
Loaded policy name: targeted
```</t>
  </si>
  <si>
    <t>SELinux policy is configured.</t>
  </si>
  <si>
    <t>SELinux policy is not configured.</t>
  </si>
  <si>
    <t>1.6.1.3</t>
  </si>
  <si>
    <t>Security configuration requirements vary from site to site. Some sites may mandate a policy that is stricter than the default policy, which is perfectly acceptable. This item is intended to ensure that at least the default recommendations are met.</t>
  </si>
  <si>
    <t>Edit the `/etc/selinux/config` file to set the SELINUXTYPE parameter:
```
SELINUXTYPE=targeted
```</t>
  </si>
  <si>
    <t>Configure SELinux policy. One method to achieve the recommended state is to execute the following command(s):
"Edit the `/etc/selinux/config` file to set the SELINUXTYPE parameter:
```
SELINUXTYPE=targeted
```"</t>
  </si>
  <si>
    <t>To close this finding, please provide a screenshot showing SELinux policy is configured with the agency's CAP.</t>
  </si>
  <si>
    <t>AMZL23-44</t>
  </si>
  <si>
    <t>Ensure the SELinux mode is not disabled</t>
  </si>
  <si>
    <t>SELinux can run in one of three modes: disabled, permissive, or enforcing:
- Enforcing - Is the default, and recommended, mode of operation; in enforcing mode SELinux operates normally, enforcing the loaded security policy on the entire system.
- Permissive - The system acts as if SELinux is enforcing the loaded security policy, including labeling objects and emitting access denial entries in the logs, but it does not actually deny any operations. While not recommended for production systems, permissive mode can be helpful for SELinux policy development.
- Disabled - Is strongly discouraged; not only does the system avoid enforcing the SELinux policy, it also avoids labeling any persistent objects such as files, making it difficult to enable SELinux in the future
**Note:** you can set individual domains to permissive mode while the system runs in enforcing mode. For example, to make the httpd_t domain permissive:
```
# semanage permissive -a httpd_t
```</t>
  </si>
  <si>
    <t>Run the following commands and ensure output matches:
Run the following command to verify SELinux's current mode:
```
# getenforce
Enforcing
-OR-
Permissive
```
Run the following command to verify SELinux's configured mode:
```
# grep -Ei '^\s*SELINUX=(enforcing|permissive)' /etc/selinux/config
SELINUX=enforcing
-OR-
SELINUX=permissive
```</t>
  </si>
  <si>
    <t>The SELinux mode is enforcing or permissive.</t>
  </si>
  <si>
    <t>The SELinux mode is not enforcing or permissive.</t>
  </si>
  <si>
    <t>1.6.1.4</t>
  </si>
  <si>
    <t>Running SELinux in disabled mode is strongly discouraged; not only does the system avoid enforcing the SELinux policy, it also avoids labeling any persistent objects such as files, making it difficult to enable SELinux in the future.</t>
  </si>
  <si>
    <t>Run one of the following commands to set SELinux's running mode:
To set SELinux mode to `Enforcing`:
```
# setenforce 1
```
_OR_
To set SELinux mode to `Permissive`:
```
# setenforce 0
```
Edit the `/etc/selinux/config` file to set the SELINUX parameter:
For Enforcing mode:
```
SELINUX=enforcing
```
_OR_
For Permissive mode:
```
SELINUX=permissive
```</t>
  </si>
  <si>
    <t>Ensure the SELinux mode is not disabled. One method to achieve the recommended state is to execute the following command(s):
"Run one of the following commands to set SELinux's running mode:
To set SELinux mode to `Enforcing`:
```
# setenforce 1
```
_OR_
To set SELinux mode to `Permissive`:
```
# setenforce 0
```
Edit the `/etc/selinux/config` file to set the SELINUX parameter:
For Enforcing mode:
```
SELINUX=enforcing
```
_OR_
For Permissive mode:
```
SELINUX=permissive
```"</t>
  </si>
  <si>
    <t>To close this finding, please provide a screenshot showing SELinux mode is enforcing or permissive with the agency's CAP.</t>
  </si>
  <si>
    <t>AMZL23-45</t>
  </si>
  <si>
    <t>Ensure no unconfined services exist</t>
  </si>
  <si>
    <t>Unconfined processes run in unconfined domains</t>
  </si>
  <si>
    <t>Run the following command and verify no output is produced:
```
# ps -eZ | grep unconfined_service_t
```
Nothing should be returned</t>
  </si>
  <si>
    <t>No unconfined services exist.</t>
  </si>
  <si>
    <t>Unconfined services do exist.</t>
  </si>
  <si>
    <t>HAC13</t>
  </si>
  <si>
    <t>HAC13:  Operating system configuration files have incorrect permissions</t>
  </si>
  <si>
    <t>1.6.1.6</t>
  </si>
  <si>
    <t>For unconfined processes, SELinux policy rules are applied, but policy rules exist that allow processes running in unconfined domains almost all access. Processes running in unconfined domains fall back to using DAC rules exclusively. If an unconfined process is compromised, SELinux does not prevent an attacker from gaining access to system resources and data, but of course, DAC rules are still used. SELinux is a security enhancement on top of DAC rules – it does not replace them</t>
  </si>
  <si>
    <t>Investigate any unconfined processes found during the audit action. They may need to have an existing security context assigned to them or a policy built for them.</t>
  </si>
  <si>
    <t>Ensure no unconfined services exist. One method to achieve the recommended state is to execute the following command(s):
Investigate any unconfined processes found during the audit action. They may need to have an existing security context assigned to them or a policy built for them.</t>
  </si>
  <si>
    <t>AMZL23-46</t>
  </si>
  <si>
    <t>Ensure SETroubleshoot is not installed</t>
  </si>
  <si>
    <t>The SETroubleshoot service notifies desktop users of SELinux denials through a user-friendly interface. The service provides important information around configuration errors, unauthorized intrusions, and other potential errors.</t>
  </si>
  <si>
    <t>Verify `setroubleshoot` is not installed.
Run the following command:
```
# rpm -q setroubleshoot
package setroubleshoot is not installed
```</t>
  </si>
  <si>
    <t>The package SETroubleshoot is not installed.</t>
  </si>
  <si>
    <t>The package SETroubleshoot is installed.</t>
  </si>
  <si>
    <t>HCM10</t>
  </si>
  <si>
    <t>HCM10:  System has unneeded functionality installed</t>
  </si>
  <si>
    <t>1.6.1.7</t>
  </si>
  <si>
    <t>The SETroubleshoot service is an unnecessary daemon to have running on a server, especially if X Windows is disabled.</t>
  </si>
  <si>
    <t>Run the following command to uninstall `setroubleshoot`:
```
# dnf remove setroubleshoot
```</t>
  </si>
  <si>
    <t>Remove SETroubleshoot. One method to achieve the recommended state is to execute the following command(s):
# dnf remove setroubleshoot</t>
  </si>
  <si>
    <t>To close this finding, please provide a screenshot showing package SETroubleshoot is not installed with the agency's CAP.</t>
  </si>
  <si>
    <t>AMZL23-47</t>
  </si>
  <si>
    <t>Ensure the MCS Translation Service (mcstrans) is not installed</t>
  </si>
  <si>
    <t>The `mcstransd` daemon provides category label information to client processes requesting information. The label translations are defined in `/etc/selinux/targeted/setrans.conf`</t>
  </si>
  <si>
    <t>Verify `mcstrans` is not installed. 
Run the following command:
```
# rpm -q mcstrans
package mcstrans is not installed
```</t>
  </si>
  <si>
    <t>The package mcstrans is not installed.</t>
  </si>
  <si>
    <t>The package mcstrans is installed.</t>
  </si>
  <si>
    <t>1.6.1.8</t>
  </si>
  <si>
    <t>Since this service is not used very often, remove it to reduce the amount of potentially vulnerable code running on the system.</t>
  </si>
  <si>
    <t>Run the following command to uninstall `mcstrans`:
```
# dnf remove mcstrans
```</t>
  </si>
  <si>
    <t>Remove package MCS Translation Service (mcstrans). One method to achieve the recommended state is to execute the following command(s):
# dnf remove mcstrans</t>
  </si>
  <si>
    <t>To close this finding, please provide a screenshot showing package mcstrans is not installed with the agency's CAP.</t>
  </si>
  <si>
    <t>AMZL23-48</t>
  </si>
  <si>
    <t>AC-8</t>
  </si>
  <si>
    <t>System Use Notification</t>
  </si>
  <si>
    <t>Ensure message of the day is configured properly</t>
  </si>
  <si>
    <t>The contents of the `/etc/motd` file are displayed to users after login and function as a message of the day for authenticated users.
Unix-based systems have typically displayed information about the OS release and patch level upon logging in to the system. This information can be useful to developers who are developing software for a particular OS platform. If `mingetty(8)` supports the following options, they display operating system information: `\m` - machine architecture `\r` - operating system release `\s` - operating system name `\v` - operating system version</t>
  </si>
  <si>
    <t>Run the following command and verify that the contents match site policy:
```
# cat /etc/motd
```
Run the following command and verify no results are returned:
```
# grep -E -i "(\\\v|\\\r|\\\m|\\\s|$(grep '^ID=' /etc/os-release | cut -d= -f2 | sed -e 's/"//g'))" /etc/motd
```</t>
  </si>
  <si>
    <t xml:space="preserve">OS information is not being displayed in the system login banners. </t>
  </si>
  <si>
    <t>OS information is not removed from the Login Warning Banner.</t>
  </si>
  <si>
    <t>1.7</t>
  </si>
  <si>
    <t>1.7.1</t>
  </si>
  <si>
    <t>Warning messages inform users who are attempting to login to the system of their legal status regarding the system and must include the name of the organization that owns the system and any monitoring policies that are in place. Displaying OS and patch level information in login banners also has the side effect of providing detailed system information to attackers attempting to target specific exploits of a system. Authorized users can easily get this information by running the " `uname -a` " command once they have logged in.</t>
  </si>
  <si>
    <t>Edit the `/etc/motd` file with the appropriate contents according to your site policy, remove any instances of `\m` , `\r` , `\s` , `\v` or references to the `OS platform`
OR
If the motd is not used, this file can be removed.
Run the following command to remove the motd file:
```
# rm /etc/motd
```</t>
  </si>
  <si>
    <t xml:space="preserve">Configure the message of the day to  inform users who are attempting to login to the system of their legal status regarding the system and must include the name of the organization that owns the system and any monitoring policies that are in place. Displaying OS and patch level information in login banners also has the side effect of providing detailed system information to attackers attempting to target specific exploits of a system. Authorized users can easily get this information by running the " `uname -a` " command once they have logged in. One method to achieve the recommended state is to execute the following command(s):
Edit the /etc/motd file with the appropriate contents according to your site policy, remove any instances of \m , \r , \s , \v or references to the OS platform
</t>
  </si>
  <si>
    <t>AMZL23-49</t>
  </si>
  <si>
    <t>Ensure local login warning banner is configured properly</t>
  </si>
  <si>
    <t>The contents of the `/etc/issue` file are displayed to users prior to login for local terminals.
Unix-based systems have typically displayed information about the OS release and patch level upon logging in to the system. This information can be useful to developers who are developing software for a particular OS platform. If `mingetty(8)` supports the following options, they display operating system information: `\m` - machine architecture `\r` - operating system release `\s` - operating system name `\v` - operating system version - or the operating system's name</t>
  </si>
  <si>
    <t>Run the following command and verify that the contents match site policy:
```
# cat /etc/issue
```
Run the following command and verify no results are returned:
```
# grep -E -i "(\\\v|\\\r|\\\m|\\\s|$(grep '^ID=' /etc/os-release | cut -d= -f2 | sed -e 's/"//g'))" /etc/issue
```</t>
  </si>
  <si>
    <t>1.7.2</t>
  </si>
  <si>
    <t>Edit the `/etc/issue` file with the appropriate contents according to your site policy, remove any instances of `\m` , `\r` , `\s` , `\v` or references to the `OS platform`
```
# echo "Authorized uses only. All activity may be monitored and reported." &gt; /etc/issue
```</t>
  </si>
  <si>
    <t>Configure the local login warning banner to  inform users who are attempting to login to the system of their legal status regarding the system and must include the name of the organization that owns the system and any monitoring policies that are in place. Displaying OS and patch level information in login banners also has the side effect of providing detailed system information to attackers attempting to target specific exploits of a system. Authorized users can easily get this information by running the " `uname -a` " command once they have logged in. One method to achieve the recommended state is to execute the following command(s):
Edit the /etc/issue file with the appropriate contents according to your site policy, remove any instances of \m , \r , \s , \v or references to the OS platform
# echo "Authorized uses only. All activity may be monitored and reported." &gt; /etc/issue</t>
  </si>
  <si>
    <t>AMZL23-50</t>
  </si>
  <si>
    <t>Ensure remote login warning banner is configured properly</t>
  </si>
  <si>
    <t>The contents of the `/etc/issue.net` file are displayed to users prior to login for remote connections from configured services.
Unix-based systems have typically displayed information about the OS release and patch level upon logging in to the system. This information can be useful to developers who are developing software for a particular OS platform. If `mingetty(8)` supports the following options, they display operating system information: `\m` - machine architecture `\r` - operating system release `\s` - operating system name `\v` - operating system version</t>
  </si>
  <si>
    <t>Run the following command and verify that the contents match site policy:
```
# cat /etc/issue.net
```
Run the following command and verify no results are returned:
```
# grep -E -i "(\\\v|\\\r|\\\m|\\\s|$(grep '^ID=' /etc/os-release | cut -d= -f2 | sed -e 's/"//g'))" /etc/issue.net
```</t>
  </si>
  <si>
    <t xml:space="preserve">OS information is not being displayed in the remote login warning banner. </t>
  </si>
  <si>
    <t>OS information is not removed from the remote login warning banner.</t>
  </si>
  <si>
    <t>1.7.3</t>
  </si>
  <si>
    <t>Edit the `/etc/issue.net` file with the appropriate contents according to your site policy, remove any instances of `\m` , `\r` , `\s` , `\v` or references to the `OS platform`
```
# echo "Authorized uses only. All activity may be monitored and reported." &gt; /etc/issue.net
```</t>
  </si>
  <si>
    <t xml:space="preserve">Configure the remote login warning banner to inform users who are attempting to login to the system of their legal status regarding the system and must include the name of the organization that owns the system and any monitoring policies that are in place. Displaying OS and patch level information in login banners also has the side effect of providing detailed system information to attackers attempting to target specific exploits of a system. Authorized users can easily get this information by running the " `uname -a` " command once they have logged in. One method to achieve the recommended state is to execute the following command(s):
Edit the /etc/issue.net file with the appropriate contents according to your site policy, remove any instances of \m , \r , \s , \v or references to the OS platform
# echo "Authorized uses only. All activity may be monitored and reported." &gt; /etc/issue.net
</t>
  </si>
  <si>
    <t>AMZL23-51</t>
  </si>
  <si>
    <t>Ensure permissions on /etc/motd are configured</t>
  </si>
  <si>
    <t>The contents of the `/etc/motd` file are displayed to users after login and function as a message of the day for authenticated users.</t>
  </si>
  <si>
    <t>Run the following command and verify `Uid` and `Gid` are both `0/root` and `Access` is `644` :
```
# stat -L /etc/motd
Access: (0644/-rw-r--r--) Uid: ( 0/ root) Gid: ( 0/ root)
```</t>
  </si>
  <si>
    <t>The permissions on /etc/motd is configured.</t>
  </si>
  <si>
    <t>The permissions on /etc/motd is not configured.</t>
  </si>
  <si>
    <t>HAC11</t>
  </si>
  <si>
    <t>HAC11:  User access was not established with concept of least privilege</t>
  </si>
  <si>
    <t>1.7.4</t>
  </si>
  <si>
    <t>If the `/etc/motd` file does not have the correct ownership it could be modified by unauthorized users with incorrect or misleading information.</t>
  </si>
  <si>
    <t>Run the following commands to set permissions on `/etc/motd` :
```
# chown root:root /etc/motd
# chmod u-x,go-wx /etc/motd
```</t>
  </si>
  <si>
    <t>Configure the permissions on /etc/motd. One method to achieve the recommended state is to execute the following command(s):
# chown root:root /etc/motd
# chmod u-x,go-wx /etc/motd</t>
  </si>
  <si>
    <t>To close this finding, please provide a screenshot showing permissions on /etc/motd is configured with the agency's CAP.</t>
  </si>
  <si>
    <t>AMZL23-52</t>
  </si>
  <si>
    <t>Ensure permissions on /etc/issue are configured</t>
  </si>
  <si>
    <t>The contents of the `/etc/issue` file are displayed to users prior to login for local terminals.</t>
  </si>
  <si>
    <t>Run the following command and verify `Uid` and `Gid` are both `0/root` and `Access` is `644` :
```
# stat -L /etc/issue
Access: (0644/-rw-r--r--) Uid: ( 0/ root) Gid: ( 0/ root)
```</t>
  </si>
  <si>
    <t>The permissions on /etc/issue is configured.</t>
  </si>
  <si>
    <t>The permissions on /etc/issue is not configured.</t>
  </si>
  <si>
    <t>1.7.5</t>
  </si>
  <si>
    <t>If the `/etc/issue` file does not have the correct ownership it could be modified by unauthorized users with incorrect or misleading information.</t>
  </si>
  <si>
    <t>Run the following commands to set permissions on `/etc/issue` :
```
# chown root:root /etc/issue
# chmod u-x,go-wx /etc/issue
```</t>
  </si>
  <si>
    <t>Configure the permissions on /etc/issue. One method to achieve the recommended state is to execute the following command(s):
# chown root:root /etc/issue
# chmod u-x,go-wx /etc/issue</t>
  </si>
  <si>
    <t>To close this finding, please provide a screenshot showing permissions on /etc/issue is configured with the agency's CAP.</t>
  </si>
  <si>
    <t>AMZL23-53</t>
  </si>
  <si>
    <t>Ensure permissions on /etc/issue.net are configured</t>
  </si>
  <si>
    <t>The contents of the `/etc/issue.net` file are displayed to users prior to login for remote connections from configured services.</t>
  </si>
  <si>
    <t>Run the following command and verify `Uid` and `Gid` are both `0/root` and `Access` is `644` :
```
# stat -L /etc/issue.net
Access: (0644/-rw-r--r--) Uid: ( 0/ root) Gid: ( 0/ root)
```</t>
  </si>
  <si>
    <t>The permissions on /etc/issue.net is configured.</t>
  </si>
  <si>
    <t>The permissions on /etc/issue.net is not configured.</t>
  </si>
  <si>
    <t>HAC11: User access was not established with concept of least privilege</t>
  </si>
  <si>
    <t>1.7.6</t>
  </si>
  <si>
    <t>If the `/etc/issue.net` file does not have the correct ownership it could be modified by unauthorized users with incorrect or misleading information.</t>
  </si>
  <si>
    <t>Run the following commands to set permissions on `/etc/issue.net` :
```
# chown root:root /etc/issue.net
# chmod u-x,go-wx /etc/issue.net
```</t>
  </si>
  <si>
    <t>Configure the permissions on /etc/issue.net. One method to achieve the recommended state is to execute the following command(s):
# chown root:root /etc/issue.net
# chmod u-x,go-wx /etc/issue.net</t>
  </si>
  <si>
    <t>To close this finding, please provide a screenshot showing permissions on /etc/issue.net is configured with the agency's CAP.</t>
  </si>
  <si>
    <t>AMZL23-54</t>
  </si>
  <si>
    <t>AU-8</t>
  </si>
  <si>
    <t>Ensure nonessential services listening on the system are removed or masked</t>
  </si>
  <si>
    <t>A network port is identified by its number, the associated IP address, and the type of the communication protocol such as TCP or UDP.
A listening port is a network port on which an application or process listens on, acting as a communication endpoint.
Each listening port can be open or closed (filtered) using a firewall. In general terms, an open port is a network port that accepts incoming packets from remote locations.</t>
  </si>
  <si>
    <t>Run the following command:
```
# ss -plntu
```
Review the output to ensure that all services listed are required on the system. If a listed service is not required, remove the package containing the service. If the package containing the service is required, stop and mask the service</t>
  </si>
  <si>
    <t>Nonessential services are removed or masked.</t>
  </si>
  <si>
    <t>Nonessential services are not removed or masked.</t>
  </si>
  <si>
    <t>2</t>
  </si>
  <si>
    <t>2.4</t>
  </si>
  <si>
    <t>Services listening on the system pose a potential risk as an attack vector. These services should be reviewed, and if not required, the service should be stopped, and the package containing the service should be removed. If required packages have a dependency, the service should be stopped and masked to reduce the attack surface of the system.</t>
  </si>
  <si>
    <t>Run the following command to remove the package containing the service:
```
# dnf remove &lt;package_name&gt;
```
_**OR** If required packages have a dependency:_
Run the following commands to stop and mask the service:
```
# systemctl stop &lt;service_name&gt;.socket
# systemctl stop &lt;service_name&gt;.service
# systemctl mask &lt;service_name&gt;.socket
# systemctl mask &lt;service_name&gt;.service
```</t>
  </si>
  <si>
    <t>Remove nonessential services listening on the system. One method to achieve the recommended state is to execute the following command(s):
"Run the following command to remove the package containing the service:
```
# dnf remove &lt;package_name&gt;
```
_**OR** If required packages have a dependency:_
Run the following commands to stop and mask the service:
```
# systemctl stop &lt;service_name&gt;.socket
# systemctl stop &lt;service_name&gt;.service
# systemctl mask &lt;service_name&gt;.socket
# systemctl mask &lt;service_name&gt;.service
```"</t>
  </si>
  <si>
    <t>To close this finding, please provide a screenshot showing nonessential services are removed or masked with the agency's CAP.</t>
  </si>
  <si>
    <t>AMZL23-55</t>
  </si>
  <si>
    <t>Time Stamps</t>
  </si>
  <si>
    <t>Ensure time synchronization is in use</t>
  </si>
  <si>
    <t>System time should be synchronized between all systems in an environment. This is typically done by establishing an authoritative time server or set of servers and having all systems synchronize their clocks to them.
**Note:** If another method for time synchronization is being used, this section may be skipped.</t>
  </si>
  <si>
    <t>Run the following commands to verify that chrony is installed:
```
# rpm -q chrony
chrony-&lt;version&gt;
```</t>
  </si>
  <si>
    <t>Time Synchronization is in use.</t>
  </si>
  <si>
    <t>Time Synchronization is not in use.</t>
  </si>
  <si>
    <t>**Note:** If another method for time synchronization is being used, this section may be skipped.</t>
  </si>
  <si>
    <t>HAU11</t>
  </si>
  <si>
    <t>HAU11:  NTP is not properly implemented</t>
  </si>
  <si>
    <t>2.1</t>
  </si>
  <si>
    <t>2.1.1</t>
  </si>
  <si>
    <t>Time synchronization is important to support time sensitive security mechanisms like Kerberos and also ensures log files have consistent time records across the enterprise, which aids in forensic investigations.</t>
  </si>
  <si>
    <t>Run the following command to install `chrony`:
```
# dnf install chrony
```</t>
  </si>
  <si>
    <t>Ensure time synchronization is in use. One method to achieve the recommended state is to execute the following command(s):
Run the following command to install chrony:
# dnf install chrony</t>
  </si>
  <si>
    <t>AMZL23-56</t>
  </si>
  <si>
    <t>Ensure chrony is configured</t>
  </si>
  <si>
    <t>`chrony` is a daemon which implements the Network Time Protocol (NTP) and is designed to synchronize system clocks across a variety of systems and use a source that is highly accurate. More information on `chrony` can be found at &lt;http://chrony.tuxfamily.org/&gt;. `chrony` can be configured to be a client and/or a server.</t>
  </si>
  <si>
    <t>Run the following command and verify remote server is configured properly:
```
# grep -Pr -- '^\h*(server|pool)\h+[^#\n\r]+' /etc/chrony.d/
server &lt;remote-server&gt;
```
Multiple servers may be configured.</t>
  </si>
  <si>
    <t>An authoritative (U.S. IRS approved source) timeserver is used. Access is restricted via Chrony.</t>
  </si>
  <si>
    <t>Network Time Protocol (NTP) is not synchronized to an authority’s time server.</t>
  </si>
  <si>
    <t>2.1.2</t>
  </si>
  <si>
    <t>If chrony is in use on the system proper configuration is vital to ensuring time synchronization is working properly.</t>
  </si>
  <si>
    <t>Add or edit server or pool lines to file ending in `.conf` in the `/etc/chrony.d` as appropriate:
_Example:_
```
server &lt;remote-server&gt;
```</t>
  </si>
  <si>
    <t>Configure chrony. One method to achieve the recommended state is to execute the following command(s):
"Add or edit server or pool lines to file ending in `.conf` in the `/etc/chrony.d` as appropriate:
_Example:_
```
server &lt;remote-server&gt;
```"</t>
  </si>
  <si>
    <t>AMZL23-57</t>
  </si>
  <si>
    <t>Ensure avahi is not installed</t>
  </si>
  <si>
    <t>Avahi is a free zeroconf implementation, including a system for multicast DNS/DNS-SD service discovery. Avahi allows programs to publish and discover services and hosts running on a local network with no specific configuration. For example, a user can plug a computer into a network and Avahi automatically finds printers to print to, files to look at and people to talk to, as well as network services running on the machine.</t>
  </si>
  <si>
    <t>Run one of the following command to verify `avahi` is not installed:
```
# rpm -q avahi
package avahi is not installed
```</t>
  </si>
  <si>
    <t>Package Avahi Server is not installed.</t>
  </si>
  <si>
    <t>Package Avahi Server is installed.</t>
  </si>
  <si>
    <t>2.2</t>
  </si>
  <si>
    <t>2.2.2</t>
  </si>
  <si>
    <t>Automatic discovery of network services is not normally required for system functionality. It is recommended to remove this package to reduce the potential attack surface.</t>
  </si>
  <si>
    <t>Run the following commands to stop, and remove `avahi`:
```
# systemctl stop avahi-daemon.socket avahi-daemon.service
```
```
# dnf remove avahi
```</t>
  </si>
  <si>
    <t>Disable the Avahi Server. One method to achieve the recommended state is to execute the following command(s):
"Run the following commands to stop, and remove `avahi`:
```
# systemctl stop avahi-daemon.socket avahi-daemon.service
```
```
# dnf remove avahi
```"</t>
  </si>
  <si>
    <t>To close this finding, please provide a screenshot showing package avahi server is not installed with the agency's CAP.</t>
  </si>
  <si>
    <t>AMZL23-58</t>
  </si>
  <si>
    <t>Ensure a print server is not installed</t>
  </si>
  <si>
    <t>The Common Unix Print System (CUPS) provides the ability to print to both local and network printers. A system running CUPS can also accept print jobs from remote systems and print them to local printers. It also provides a web based remote administration capability.</t>
  </si>
  <si>
    <t>Run the following command to verify `cups` is not installed:
```
# rpm -q cups
package cups is not installed
```</t>
  </si>
  <si>
    <t>The package CUPS is not installed.</t>
  </si>
  <si>
    <t>The package CUPS is installed.</t>
  </si>
  <si>
    <t>2.2.3</t>
  </si>
  <si>
    <t>If the system does not need to print jobs or accept print jobs from other systems, it is recommended that CUPS be removed to reduce the potential attack surface.
_Note: Removing CUPS will prevent printing from the system_</t>
  </si>
  <si>
    <t>Disabling CUPS will prevent printing from the system, a common task for workstation systems.</t>
  </si>
  <si>
    <t>Run the following command to remove `cups`:
```
# dnf remove cups
```</t>
  </si>
  <si>
    <t>Disable the Common Unix Print System (CUPS). One method to achieve the recommended state is to execute the following command(s):
# dnf remove cups</t>
  </si>
  <si>
    <t>To close this finding, please provide a screenshot showing package cups is not installed with the agency's CAP.</t>
  </si>
  <si>
    <t>AMZL23-59</t>
  </si>
  <si>
    <t>Ensure a dhcp server is not installed</t>
  </si>
  <si>
    <t>The Dynamic Host Configuration Protocol (DHCP) is a service that allows machines to be dynamically assigned IP addresses.</t>
  </si>
  <si>
    <t>Run the following command to verify `dhcp-server` is not installed:
```
# rpm -q dhcp-server
package dhcp-server is not installed
```</t>
  </si>
  <si>
    <t>Dynamic Host Configuration Protocol (DHCP) is not installed.</t>
  </si>
  <si>
    <t>Dynamic Host Configuration Protocol (DHCP) is installed.</t>
  </si>
  <si>
    <t>2.2.4</t>
  </si>
  <si>
    <t>Unless a system is specifically set up to act as a DHCP server, it is recommended that the `dhcp-server` package be removed to reduce the potential attack surface.</t>
  </si>
  <si>
    <t>Run the following command to remove `dhcp`:
```
# dnf remove dhcp-server
```</t>
  </si>
  <si>
    <t>Disable the Dynamic Host Configuration Protocol (DHCP) server. One method to achieve the recommended state is to execute the following command(s):
# dnf remove dhcp-server</t>
  </si>
  <si>
    <t>To close this finding, please provide a screenshot showing Dynamic Host Configuration Protocol (DHCP) is not installed with the agency's CAP.</t>
  </si>
  <si>
    <t>AMZL23-60</t>
  </si>
  <si>
    <t>Ensure a dns server is not installed</t>
  </si>
  <si>
    <t>The Domain Name System (DNS) is a hierarchical naming system that maps names to IP addresses for computers, services and other resources connected to a network.</t>
  </si>
  <si>
    <t>Run one of the following commands to verify `bind` is not installed:
```
# rpm -q bind
package bind is not installed
```</t>
  </si>
  <si>
    <t>Domain Name System (DNS) is not installed.</t>
  </si>
  <si>
    <t>Domain Name System (DNS) is installed.</t>
  </si>
  <si>
    <t>2.2.5</t>
  </si>
  <si>
    <t>Unless a system is specifically designated to act as a DNS server, it is recommended that the package be removed to reduce the potential attack surface.</t>
  </si>
  <si>
    <t>Run the following command to remove `bind`:
```
# dnf remove bind
```</t>
  </si>
  <si>
    <t>Remove DNS Server. One method to achieve the recommended state is to execute the following command(s):
Run the following command to remove bind:
# dnf remove bind</t>
  </si>
  <si>
    <t>To close this finding, please provide a screenshot showing Domain Name System (DNS) is not installed with the agency's CAP.</t>
  </si>
  <si>
    <t>AMZL23-61</t>
  </si>
  <si>
    <t>Ensure an ftp server is not installed</t>
  </si>
  <si>
    <t>FTP (File Transfer Protocol) is a traditional and widely used standard tool for transferring files between a server and clients over a network, especially where no authentication is necessary (permits anonymous users to connect to a server).</t>
  </si>
  <si>
    <t>Run the following command to verify `vsftpd` is not installed:
```
# rpm -q vsftpd
package vsftpd is not installed
```</t>
  </si>
  <si>
    <t>FTP (File Transfer Protocol) is not installed.</t>
  </si>
  <si>
    <t>FTP (File Transfer Protocol) is installed.</t>
  </si>
  <si>
    <t>2.2.6</t>
  </si>
  <si>
    <t>Unless there is a need to run the system as a FTP server, it is recommended that the package be removed to reduce the potential attack surface.</t>
  </si>
  <si>
    <t>Run the following command to remove `vsftpd`:
```
# dnf remove vsftpd
```</t>
  </si>
  <si>
    <t>Remove VSFTP Server. One method to achieve the recommended state is to execute the following command(s):
# dnf remove vsftpd</t>
  </si>
  <si>
    <t>To close this finding, please provide a screenshot showing FTP (File Transfer Protocol) is not installed with the agency's CAP.</t>
  </si>
  <si>
    <t>AMZL23-62</t>
  </si>
  <si>
    <t>Ensure a tftp server is not installed</t>
  </si>
  <si>
    <t>Trivial File Transfer Protocol (TFTP) is a simple protocol for exchanging files between two TCP/IP machines. TFTP servers allow connections from a TFTP Client for sending and receiving files.</t>
  </si>
  <si>
    <t>Run the following command to verify `tftp-server` is not installed:
```
# rpm -q tftp-server
package tftp-server is not installed
```</t>
  </si>
  <si>
    <t>Trivial File Transfer Protocol (TFTP) is not installed.</t>
  </si>
  <si>
    <t>Trivial File Transfer Protocol (TFTP) is installed.</t>
  </si>
  <si>
    <t>2.2.7</t>
  </si>
  <si>
    <t>Unless there is a need to run the system as a TFTP server, it is recommended that the package be removed to reduce the potential attack surface.
TFTP does not have built-in encryption, access control or authentication. This makes it very easy for an attacker to exploit TFTP to gain access to files</t>
  </si>
  <si>
    <t>TFTP is often used to provide files for network booting such as for PXE based installation of servers.</t>
  </si>
  <si>
    <t>Run the following command to remove `tftp-server`:
```
# dnf remove tftp-server
```</t>
  </si>
  <si>
    <t>Remove Trivial File Transfer Protocol (TFTP). One method to achieve the recommended state is to execute the following command(s):
Run the following command to remove tftp-server:
# dnf remove tftp-server</t>
  </si>
  <si>
    <t>To close this finding, please provide a screenshot showing Trivial File Transfer Protocol (TFTP) is not installed with the agency's CAP.</t>
  </si>
  <si>
    <t>AMZL23-63</t>
  </si>
  <si>
    <t>Ensure a web server is not installed</t>
  </si>
  <si>
    <t>Web servers provide the ability to host web site content.</t>
  </si>
  <si>
    <t>Run the following command to verify `httpd` and `nginx` are not installed:
```
# rpm -q httpd nginx
package httpd is not installed
package nginx is not installed
```</t>
  </si>
  <si>
    <t>The packages httpd and nginx are not installed.</t>
  </si>
  <si>
    <t>The packages httpd and nginx are installed.</t>
  </si>
  <si>
    <t>2.2.8</t>
  </si>
  <si>
    <t>Unless there is a need to run the system as a web server, it is recommended that the packages be removed to reduce the potential attack surface.
**Note:** Several http servers exist. They should also be audited, and removed, if not required.</t>
  </si>
  <si>
    <t>Run the following command to remove `httpd` and `nginx`:
```
# dnf remove httpd nginx
```</t>
  </si>
  <si>
    <t>Remove web server. One method to achieve the recommended state is to execute the following command(s):
Run the following command to remove httpd and nginx:
# dnf remove httpd nginx</t>
  </si>
  <si>
    <t>To close this finding, please provide a screenshot showing packages httpd and nginx have not been installed with the agency's CAP.</t>
  </si>
  <si>
    <t>AMZL23-64</t>
  </si>
  <si>
    <t>Ensure IMAP and POP3 server is not installed</t>
  </si>
  <si>
    <t>`dovecot` is an open source IMAP and POP3 server for Linux based systems.</t>
  </si>
  <si>
    <t>Run the following command to verify `dovecot` and `cyrus-imapd` are not installed:
```
# rpm -q dovecot cyrus-imapd
package dovecot is not installed
package cyrus-imapd is not installed
```</t>
  </si>
  <si>
    <t>The packages doveco and cyrus-imapd are not installed.</t>
  </si>
  <si>
    <t>The packages doveco and cyrus-imapd are installed.</t>
  </si>
  <si>
    <t>2.2.9</t>
  </si>
  <si>
    <t>Unless POP3 and/or IMAP servers are to be provided by this system, it is recommended that the package be removed to reduce the potential attack surface.
**Note:** Several IMAP/POP3 servers exist and can use other service names. These should also be audited and the packages removed if not required.</t>
  </si>
  <si>
    <t>Run the following command to remove `dovecot` and `cyrus-imapd`:
```
# dnf remove dovecot cyrus-imapd
```</t>
  </si>
  <si>
    <t>Remove IMAP and POP3 server. One method to achieve the recommended state is to execute the following command(s):
# dnf remove dovecot cyrus-imapd</t>
  </si>
  <si>
    <t>To close this finding, please provide a screenshot showing packages doveco and cyrus-imapd are not installed with the agency's CAP.</t>
  </si>
  <si>
    <t>AMZL23-65</t>
  </si>
  <si>
    <t>Ensure Samba is not installed</t>
  </si>
  <si>
    <t>The Samba daemon allows system administrators to configure their Linux systems to share file systems and directories with Windows desktops. Samba will advertise the file systems and directories via the Server Message Block (SMB) protocol. Windows desktop users will be able to mount these directories and file systems as letter drives on their systems.</t>
  </si>
  <si>
    <t>Run the following command to verify `samba` is not installed:
```
# rpm -q samba
package samba is not installed
```</t>
  </si>
  <si>
    <t>The package samba is not installed.</t>
  </si>
  <si>
    <t>The package samba is installed.</t>
  </si>
  <si>
    <t>2.2.10</t>
  </si>
  <si>
    <t>If there is no need to mount directories and file systems to Windows systems, then this package can be removed to reduce the potential attack surface.</t>
  </si>
  <si>
    <t>Run the following command to remove `samba`:
```
# dnf remove samba
```</t>
  </si>
  <si>
    <t>Remove Samba. One method to achieve the recommended state is to execute the following command(s):
# dnf remove samba</t>
  </si>
  <si>
    <t>To close this finding, please provide a screenshot showing package samba is not installed with the agency's CAP.</t>
  </si>
  <si>
    <t>AMZL23-66</t>
  </si>
  <si>
    <t>Ensure HTTP Proxy Server is not installed</t>
  </si>
  <si>
    <t>Squid is a standard proxy server used in many distributions and environments.</t>
  </si>
  <si>
    <t>Run the following command to verify `squid` is not installed:
```
# rpm -q squid
package squid is not installed
```</t>
  </si>
  <si>
    <t>The package squid is not installed.</t>
  </si>
  <si>
    <t>The package squid is installed.</t>
  </si>
  <si>
    <t>2.2.11</t>
  </si>
  <si>
    <t>Unless a system is specifically set up to act as a proxy server, it is recommended that the squid package be removed to reduce the potential attack surface.
**Note:** Several HTTP proxy servers exist. These should be checked and removed unless required.</t>
  </si>
  <si>
    <t>Run the following command to remove the `squid` package:
```
# dnf remove squid
```</t>
  </si>
  <si>
    <t>Remove HTTP Proxy Server. One method to achieve the recommended state is to execute the following command(s):
# dnf remove squid</t>
  </si>
  <si>
    <t>To close this finding, please provide a screenshot showing package squid is not installed with the agency's CAP.</t>
  </si>
  <si>
    <t>AMZL23-67</t>
  </si>
  <si>
    <t>Ensure net-snmp is not installed or the snmpd service is not enabled</t>
  </si>
  <si>
    <t>Simple Network Management Protocol (SNMP) is a widely used protocol for monitoring the health and welfare of network equipment, computer equipment and devices like UPSs. 
Net-SNMP is a suite of applications used to implement SNMPv1 (RFC 1157), SNMPv2 (RFCs 1901-1908), and SNMPv3 (RFCs 3411-3418) using both IPv4 and IPv6. 
Support for SNMPv2 classic (a.k.a. "SNMPv2 historic" - RFCs 1441-1452) was dropped with the 4.0 release of the UCD-snmp package.
The Simple Network Management Protocol (SNMP) server is used to listen for SNMP commands from an SNMP management system, execute the commands or collect the information and then send results back to the requesting system.</t>
  </si>
  <si>
    <t>Run the following command to verify `net-snmp` is not installed:
```
# rpm -q net-snmp
package net-snmp is not installed
```
**-OR-** 
Run the following command to verify the `snmpd` service is not enabled:
```
# systemctl is-enabled snmpd
masked
```
Verify output is not `enabled`</t>
  </si>
  <si>
    <t>The Simple Network Management Protocol (SNMP) is not installed.</t>
  </si>
  <si>
    <t>The Simple Network Management Protocol (SNMP) is installed.</t>
  </si>
  <si>
    <t>2.2.12</t>
  </si>
  <si>
    <t>The SNMP server can communicate using `SNMPv1`, which transmits data in the clear and does not require authentication to execute commands. `SNMPv3` replaces the simple/clear text password sharing used in `SNMPv2` with more securely encoded parameters. If the SNMP service is not required, the `net-snmp` package should be removed to reduce the attack surface of the system.
Note: If a required dependency exists for the net-snmp package, but the snmpd service is not required, the service should be masked.
**Note:** If SNMP is required:
- The server should be configured for `SNMP v3` only. `User Authentication` and `Message Encryption` should be configured.
- If `SNMP v2` is **absolutely** necessary, modify the community strings' values.</t>
  </si>
  <si>
    <t>There are packages that are dependent on the net-snmp package. If the net-snmp package is removed, these packages will be removed as well.
Before removing the net-snmp package, review any dependent packages to determine if they are required on the system. If a dependent package is required, mask the snmpd service and leave the net-snmp package installed.</t>
  </si>
  <si>
    <t>Run the following command to remove `net-snmpd`:
```
# dnf remove net-snmp
```
**-OR-**
Run the following commands to stop and mask the `snmpd` service:
```
# systemctl stop snmpd
# systemctl mask snmpd
```</t>
  </si>
  <si>
    <t>Remove Simple Network Management Protocol (SNMP). One method to achieve the recommended state is to execute the following command(s): 
"Run the following command to remove `net-snmpd`:
```
# dnf remove net-snmp
```
**-OR-**
Run the following commands to stop and mask the `snmpd` service:
```
# systemctl stop snmpd
# systemctl mask snmpd
```"</t>
  </si>
  <si>
    <t>To close this finding, please provide a screenshot showing Simple Network Management Protocol (SNMP) is not installed with the agency's CAP.</t>
  </si>
  <si>
    <t>AMZL23-68</t>
  </si>
  <si>
    <t>Ensure telnet-server is not installed</t>
  </si>
  <si>
    <t>The `telnet-server` package contains the `telnet` daemon, which accepts connections from users from other systems via the `telnet` protocol.</t>
  </si>
  <si>
    <t>Run the following command to verify the `telnet-server` package is not installed:
```
rpm -q telnet-server
package telnet-server is not installed
```</t>
  </si>
  <si>
    <t>The package telnet-server is not installed.</t>
  </si>
  <si>
    <t>The package telnet-server is installed.</t>
  </si>
  <si>
    <t>2.2.13</t>
  </si>
  <si>
    <t>The `telnet` protocol is insecure and unencrypted. The use of an unencrypted transmission medium could allow a user with access to sniff network traffic the ability to steal credentials. The `ssh` package provides an encrypted session and stronger security.</t>
  </si>
  <si>
    <t>Run the following command to remove the telnet-server package:
```
# dnf remove telnet-server
```</t>
  </si>
  <si>
    <t>Remove telnet-server. One method to achieve the recommended state is to execute the following command(s):
# dnf remove telnet-server</t>
  </si>
  <si>
    <t>To close this finding, please provide a screenshot showing package telnet-server is not installed with the agency's CAP.</t>
  </si>
  <si>
    <t>AMZL23-69</t>
  </si>
  <si>
    <t>Ensure dnsmasq is not installed</t>
  </si>
  <si>
    <t>`dnsmasq` is a lightweight tool that provides DNS caching, DNS forwarding and DHCP (Dynamic Host Configuration Protocol) services.</t>
  </si>
  <si>
    <t>Run one of the following commands to verify `dnsmasq` is not installed:
```
# rpm -q dnsmasq
package dnsmasq is not installed
```</t>
  </si>
  <si>
    <t>The package dnsmasq is not installed.</t>
  </si>
  <si>
    <t>The package dnsmasq is installed.</t>
  </si>
  <si>
    <t>2.2.14</t>
  </si>
  <si>
    <t>Unless a system is specifically designated to act as a DNS caching, DNS forwarding and/or DHCP server, it is recommended that the package be removed to reduce the potential attack surface.</t>
  </si>
  <si>
    <t>Run the following command to remove `dnsmasq`:
```
# dnf remove dnsmasq
```</t>
  </si>
  <si>
    <t>Remove dnsmasq. One method to achieve the recommended state is to execute the following command(s):
# dnf remove dnsmasq</t>
  </si>
  <si>
    <t>To close this finding, please provide a screenshot showing package dnsmasq is not installed with the agency's CAP.</t>
  </si>
  <si>
    <t>AMZL23-70</t>
  </si>
  <si>
    <t>Ensure mail transfer agent is configured for local-only mode</t>
  </si>
  <si>
    <t>Mail Transfer Agents (MTA), such as sendmail and Postfix, are used to listen for incoming mail and transfer the messages to the appropriate user or mail server. If the system is not intended to be a mail server, it is recommended that the MTA be configured to only process local mail.</t>
  </si>
  <si>
    <t>Run the following command to verify that the MTA is not listening on any non-loopback address ( `127.0.0.1` or `::1` )
Nothing should be returned
```
# ss -lntu | grep -P ':25\b' | grep -Pv '\h+(127\.0\.0\.1|\[?::1\]?):25\b'
```</t>
  </si>
  <si>
    <t>Mail transfer agent is set to Local-Only Mode.</t>
  </si>
  <si>
    <t>Mail transfer agent is not set to Local-Only Mode.</t>
  </si>
  <si>
    <t>2.2.15</t>
  </si>
  <si>
    <t>The software for all Mail Transfer Agents is complex and most have a long history of security issues. While it is important to ensure that the system can process local mail messages, it is not necessary to have the MTA's daemon listening on a port unless the server is intended to be a mail server that receives and processes mail from other systems.
**Note:**
- This recommendation is designed around the postfix mail server.
- Depending on your environment you may have an alternative MTA installed such as sendmail. If this is the case consult the documentation for your installed MTA to configure the recommended state.</t>
  </si>
  <si>
    <t>Edit `/etc/postfix/main.cf` and add the following line to the RECEIVING MAIL section. If the line already exists, change it to look like the line below:
```
inet_interfaces = loopback-only
```
Run the following command to restart `postfix`:
```
# systemctl restart postfix
```</t>
  </si>
  <si>
    <t>Configure the Mail Transfer Agent to local-only mode. One method to achieve the recommended state is to execute the following command(s):
"Edit `/etc/postfix/main.cf` and add the following line to the RECEIVING MAIL section. If the line already exists, change it to look like the line below:
```
inet_interfaces = loopback-only
```
Run the following command to restart `postfix`:
```
# systemctl restart postfix
```"</t>
  </si>
  <si>
    <t>AMZL23-71</t>
  </si>
  <si>
    <t>Ensure nfs-utils is not installed or the  nfs-server service is masked</t>
  </si>
  <si>
    <t>The Network File System (NFS) is one of the first and most widely distributed file systems in the UNIX environment. It provides the ability for systems to mount file systems of other servers through the network.</t>
  </si>
  <si>
    <t>Run the following command to verify `nfs-utils` is not installed:
```
# rpm -q nfs-utils
package nfs-utils is not installed
```
_OR_ 
If the `nfs-utils` package is required as a dependency, run the following command to verify that the `nfs-server` service is masked:
```
# systemctl is-enabled nfs-server
masked
```</t>
  </si>
  <si>
    <t>The package nfs-utils is not installed or the nfs-server service is masked.</t>
  </si>
  <si>
    <t>The package nfs-utils is installed or the nfs-server service is not masked.</t>
  </si>
  <si>
    <t>2.2.16</t>
  </si>
  <si>
    <t>If the system does not require network shares, it is recommended that the nfs-utils package be removed to reduce the attack surface of the system.</t>
  </si>
  <si>
    <t>Many of the `libvirt` packages used by Enterprise Linux virtualization are dependent on the `nfs-utils` package. If the `nfs-utils` package is required as a dependency, the `nfs-server` service should be disabled and masked to reduce the attack surface of the system.</t>
  </si>
  <si>
    <t>Run the following command to remove `nfs-utils`:
```
# dnf remove nfs-utils
```
_OR_
If the `nfs-utils` package is required as a dependency, run the following commands to stop and mask the `nfs-server` service:
```
# systemctl stop nfs-server
# systemctl mask nfs-server
```</t>
  </si>
  <si>
    <t>Ensure nfs-utils is not installed or the nfs-server service is masked. One method to achieve the recommended state is to execute the following command(s):
# dnf remove nfs-utils</t>
  </si>
  <si>
    <t>To close this finding, please provide a screenshot showing package nfs-utils is not installed or the nfs-server service is masked with the agency's CAP.</t>
  </si>
  <si>
    <t>AMZL23-72</t>
  </si>
  <si>
    <t>Ensure rpcbind is not installed or the  rpcbind services are masked</t>
  </si>
  <si>
    <t>The rpcbind utility maps RPC services to the ports on which they listen. RPC processes notify rpcbind when they start, registering the ports they are listening on and the RPC program numbers they expect to serve. The client system then contacts rpcbind on the server with a particular RPC program number. The rpcbind service redirects the client to the proper port number so it can communicate with the requested service
Portmapper is an RPC service, which always listens on tcp and udp 111, and is used to map other RPC services (such as nfs, nlockmgr, quotad, mountd, etc.) to their corresponding port number on the server. When a remote host makes an RPC call to that server, it first consults with portmap to determine where the RPC server is listening.</t>
  </si>
  <si>
    <t>Run the following command to verify `rpcbind` is not installed:
```
# rpm -q rpcbind
package rpcbind is not installed
```
_OR_ 
If the `rpcbind` package is required as a dependency, run the following commands to verify that the `rpcbind` and `rpcbind.socket` systemd units are masked:
```
# systemctl is-enabled rpcbind
masked
```
```
# systemctl is-enabled rpcbind.socket
masked
```</t>
  </si>
  <si>
    <t>The package rpcbind is not installed or the rpcbind services are masked.</t>
  </si>
  <si>
    <t>The package rpcbind is installed or the rpcbind services are not masked.</t>
  </si>
  <si>
    <t>2.2.17</t>
  </si>
  <si>
    <t>A small request (~82 bytes via UDP) sent to the Portmapper generates a large response (7x to 28x amplification), which makes it a suitable tool for DDoS attacks. If rpcbind is not required, it is recommended that the rpcbind package be removed to reduce the attack surface of the system.</t>
  </si>
  <si>
    <t>Many of the libvirt packages used by Enterprise Linux virtualization, and the `nfs-utils` package used for The Network File System (NFS), are dependent on the `rpcbind` package. If the `rpcbind` package is required as a dependency, the services `rpcbind.service` and `rpcbind.socket` should be stopped and masked to reduce the attack surface of the system.</t>
  </si>
  <si>
    <t>Run the following command to remove `nfs-utils`:
```
# dnf remove rpcbind
```
_OR_
If the `rpcbind` package is required as a dependency, run the following commands to stop and mask the `rpcbind.service` and `rpcbind.socket` systemd units:
```
# systemctl stop rpcbind.socket
# systemctl mask rpcbind.socket
# systemctl stop rpcbind.service
# systemctl mask rpcbind.service
```</t>
  </si>
  <si>
    <t>Ensure rpcbind is not installed or the  rpcbind services are masked. One method to achieve the recommended state is to execute the following command(s):
"Run the following command to remove `nfs-utils`:
```
# dnf remove rpcbind
```
_OR_
If the `rpcbind` package is required as a dependency, run the following commands to stop and mask the `rpcbind.service` and `rpcbind.socket` systemd units:
```
# systemctl stop rpcbind.socket
# systemctl mask rpcbind.socket
# systemctl stop rpcbind.service
# systemctl mask rpcbind.service
```"</t>
  </si>
  <si>
    <t>To close this finding, please provide a screenshot showing package rpcbind is not installed or the rpcbind services are masked with the agency's CAP.</t>
  </si>
  <si>
    <t>AMZL23-73</t>
  </si>
  <si>
    <t>Ensure rsync-daemon is not installed or the rsyncd service is masked</t>
  </si>
  <si>
    <t>The `rsyncd` service can be used to synchronize files between systems over network links.</t>
  </si>
  <si>
    <t>Run the following command to verify that `rsync` is not installed:
```
# rpm -q rsync-daemon
package rsync is not installed
```
_OR_
Run the following commands to verify the `rsyncd` service is masked:
```
# systemctl is-enabled rsyncd
masked
```</t>
  </si>
  <si>
    <t>The package rsync-daemon is not installed or the rsyncd service is masked.</t>
  </si>
  <si>
    <t>The package rsync-daemon is installed or the rsyncd service is not masked.</t>
  </si>
  <si>
    <t>2.2.18</t>
  </si>
  <si>
    <t>Unless required, the `rsync-daemon` package should be removed to reduce the attack surface area of the system.
The `rsyncd` service presents a security risk as it uses unencrypted protocols for communication.
Note: If a required dependency exists for the `rsync-daemon` package, but the `rsyncd` service is not required, the service should be masked.</t>
  </si>
  <si>
    <t>There are packages that are dependent on the rsync package. If the rsync package is removed, these packages will be removed as well.
Before removing the `rsync-daemon` package, review any dependent packages to determine if they are required on the system. If a dependent package is required, mask the `rsyncd` service and leave the `rsync-daemon` package installed.</t>
  </si>
  <si>
    <t>Run the following command to remove the `rsync` package:
```
# dnf remove rsync-daemon
```
_OR_
Run the following commands to mask the `rsyncd` service:
```
# systemctl stop rsyncd
# systemctl mask rsyncd
```</t>
  </si>
  <si>
    <t>Ensure rsync-daemon is not installed or the rsyncd service is masked. One method to achieve the recommended state is to execute the following command(s):
"Run the following command to remove the `rsync` package:
```
# dnf remove rsync-daemon
```
_OR_
Run the following commands to mask the `rsyncd` service:
```
# systemctl stop rsyncd
# systemctl mask rsyncd
```"</t>
  </si>
  <si>
    <t>To close this finding, please provide a screenshot showing package rsync-daemon is not installed or the rsyncd service is masked with the agency's CAP.</t>
  </si>
  <si>
    <t>AMZL23-74</t>
  </si>
  <si>
    <t>Ensure telnet client is not installed</t>
  </si>
  <si>
    <t>The `telnet` package contains the `telnet` client, which allows users to start connections to other systems via the telnet protocol.</t>
  </si>
  <si>
    <t>Run the following command to verify that the `telnet` package is not installed:
```
# rpm -q telnet
package telnet is not installed
```</t>
  </si>
  <si>
    <t>The package telnet is not installed.</t>
  </si>
  <si>
    <t>The package telnet is installed.</t>
  </si>
  <si>
    <t>2.3</t>
  </si>
  <si>
    <t>2.3.1</t>
  </si>
  <si>
    <t>The `telnet` protocol is insecure and unencrypted. The use of an unencrypted transmission medium could allow an unauthorized user to steal credentials. The `ssh` package provides an encrypted session and stronger security and is included in most Linux distributions.</t>
  </si>
  <si>
    <t>Many insecure service clients are used as troubleshooting tools and in testing environments. Uninstalling them can inhibit capability to test and troubleshoot. If they are required it is advisable to remove the clients after use to prevent accidental or intentional misuse.</t>
  </si>
  <si>
    <t>Run the following command to remove the `telnet` package:
```
# dnf remove telnet
```</t>
  </si>
  <si>
    <t>Remove telnet client. One method to achieve the recommended state is to execute the following command(s):
# dnf remove telnet</t>
  </si>
  <si>
    <t>To close this finding, please provide a screenshot showing package telnet is not installed with the agency's CAP.</t>
  </si>
  <si>
    <t>AMZL23-75</t>
  </si>
  <si>
    <t>Ensure LDAP client is not installed</t>
  </si>
  <si>
    <t>The Lightweight Directory Access Protocol (LDAP) was introduced as a replacement for NIS/YP. It is a service that provides a method for looking up information from a central database.</t>
  </si>
  <si>
    <t>Run the following command to verify that the `openldap-clients` package is not installed:
```
# rpm -q openldap-clients
package openldap-clients is not installed
```</t>
  </si>
  <si>
    <t>The package openldap-clients are not installed.</t>
  </si>
  <si>
    <t>The package openldap-clients are installed.</t>
  </si>
  <si>
    <t>2.3.2</t>
  </si>
  <si>
    <t>If the system will not need to act as an LDAP client, it is recommended that the software be removed to reduce the potential attack surface.</t>
  </si>
  <si>
    <t>Removing the LDAP client will prevent or inhibit using LDAP for authentication in your environment.</t>
  </si>
  <si>
    <t>Run the following command to remove the `openldap-clients` package:
```
# dnf remove openldap-clients
```</t>
  </si>
  <si>
    <t>Remove Lightweight Directory Access Protocol (LDAP) client. One method to achieve the recommended state is to execute the following command(s):
# dnf remove openldap-clients</t>
  </si>
  <si>
    <t>To close this finding, please provide a screenshot showing package openldap-clients is not installed with the agency's CAP.</t>
  </si>
  <si>
    <t>AMZL23-76</t>
  </si>
  <si>
    <t>Ensure FTP client is not installed</t>
  </si>
  <si>
    <t>Run the following command to verify `ftp` is not installed:
```
# rpm -q ftp
package ftp is not installed
```</t>
  </si>
  <si>
    <t xml:space="preserve">The package FTP is not installed. </t>
  </si>
  <si>
    <t>The package FTP (File Transfer Protocol) is installed.</t>
  </si>
  <si>
    <t>2.3.3</t>
  </si>
  <si>
    <t>FTP does not protect the confidentiality of data or authentication credentials. It is recommended SFTP be used if file transfer is required. Unless there is a need to run the system as a FTP server (for example, to allow anonymous downloads), it is recommended that the package be removed to reduce the potential attack surface.</t>
  </si>
  <si>
    <t>Run the following command to remove `ftp`:
```
# dnf remove ftp
```</t>
  </si>
  <si>
    <t>Remove FTP (File Transfer Protocol). One method to achieve the recommended state is to execute the following command(s):
# dnf remove ftp</t>
  </si>
  <si>
    <t>To close this finding, please provide a screenshot showing package FTP (File Transfer Protocol) is not installed with the agency's CAP.</t>
  </si>
  <si>
    <t>AMZL23-77</t>
  </si>
  <si>
    <t>Ensure IPv6 status is identified</t>
  </si>
  <si>
    <t>Internet Protocol Version 6 (IPv6) is the most recent version of Internet Protocol (IP). It's designed to supply IP addressing and additional security to support the predicted growth of connected devices. IPv6 is based on 128-bit addressing and can support 340 undecillion addresses, which is 340 followed by 36 zeroes.
Features of IPv6
- Hierarchical addressing and routing infrastructure
- Stateful and Stateless configuration
- Support for quality of service (QoS)
- An ideal protocol for neighboring node interaction</t>
  </si>
  <si>
    <t>Run the following to identify if IPv6 is enabled on the system:
```
# grep -Pqs '^\h*0\b' /sys/module/ipv6/parameters/disable &amp;&amp; echo -e "\n - IPv6 is enabled\n" || echo -e "\n - IPv6 is not enabled\n"
```</t>
  </si>
  <si>
    <t>3.1</t>
  </si>
  <si>
    <t>3.1.1</t>
  </si>
  <si>
    <t>IETF RFC 4038 recommends that applications are built with an assumption of dual stack. It is recommended that IPv6 be enabled and configured in accordance with Benchmark recommendations.
If dual stack and IPv6 are not used in your environment, IPv6 may be disabled to reduce the attack surface of the system, and recommendations pertaining to IPv6 can be skipped.
**Note:** It is recommended that IPv6 be enabled and configured unless this is against local site policy</t>
  </si>
  <si>
    <t>IETF RFC 4038 recommends that applications are built with an assumption of dual stack.
When enabled, IPv6 will require additional configuration to reduce risk to the system.</t>
  </si>
  <si>
    <t>Enable or disable IPv6 in accordance with system requirements and local site policy</t>
  </si>
  <si>
    <t>Ensure IPv6 status is identified. One method to achieve the recommended state is to execute the following: 
Enable or disable IPv6 in accordance with system requirements and local site policy</t>
  </si>
  <si>
    <t>To close this finding, please provide a screenshot showing IPv6 is enabled on the system with the agency's CAP.</t>
  </si>
  <si>
    <t>AMZL23-78</t>
  </si>
  <si>
    <t>Ensure IP forwarding is disabled</t>
  </si>
  <si>
    <t>The `net.ipv4.ip_forward` and `net.ipv6.conf.all.forwarding` flags are used to tell the system whether it can forward packets or not.</t>
  </si>
  <si>
    <t>Run the following script to verify the following kernel parameters are set in the running configuration and correctly loaded from a kernel parameter configuration file:
- `net.ipv4.ip_forward` is set to `0`
- `net.ipv6.conf.all.forwarding` is set to `0`
**Note:**
- kernel parameters are loaded by file and parameter order precedence. The following script observes this precedence as part of the auditing procedure. The parameters being checked may be set correctly in a file. If that file is superseded, the parameter is overridden by an incorrect setting later in that file, or in a conically later file, that "correct" setting will be ignored both by the script and by the system during a normal kernel parameter load sequence.
- IPv6 kernel parameters only apply to systems where IPv6 is enabled
```
#!/usr/bin/env bash
{
 l_output="" l_output2=""
 a_parlist=("net.ipv4.ip_forward=0" "net.ipv6.conf.all.forwarding=0")
 l_ufwscf="$([ -f /etc/default/ufw ] &amp;&amp; awk -F= '/^\s*IPT_SYSCTL=/ {print $2}' /etc/default/ufw)"
 kernel_parameter_chk()
 { 
 l_krp="$(sysctl "$l_kpname" | awk -F= '{print $2}' | xargs)" # Check running configuration
 if [ "$l_krp" = "$l_kpvalue" ]; then
 l_output="$l_output\n - \"$l_kpname\" is correctly set to \"$l_krp\" in the running configuration"
 else
 l_output2="$l_output2\n - \"$l_kpname\" is incorrectly set to \"$l_krp\" in the running configuration and should have a value of: \"$l_kpvalue\""
 fi
 unset A_out; declare -A A_out # Check durable setting (files)
 while read -r l_out; do
 if [ -n "$l_out" ]; then
 if [[ $l_out =~ ^\s*# ]]; then
 l_file="${l_out//# /}"
 else
 l_kpar="$(awk -F= '{print $1}' &lt;&lt;&lt; "$l_out" | xargs)"
 [ "$l_kpar" = "$l_kpname" ] &amp;&amp; A_out+=(["$l_kpar"]="$l_file")
 fi
 fi
 done &lt; &lt;(/usr/lib/systemd/systemd-sysctl --cat-config | grep -Po '^\h*([^#\n\r]+|#\h*\/[^#\n\r\h]+\.conf\b)')
 if [ -n "$l_ufwscf" ]; then # Account for systems with UFW (Not covered by systemd-sysctl --cat-config)
 l_kpar="$(grep -Po "^\h*$l_kpname\b" "$l_ufwscf" | xargs)"
 l_kpar="${l_kpar//\//.}"
 [ "$l_kpar" = "$l_kpname" ] &amp;&amp; A_out+=(["$l_kpar"]="$l_ufwscf")
 fi
 if (( ${#A_out[@]} &gt; 0 )); then # Assess output from files and generate output
 while IFS="=" read -r l_fkpname l_fkpvalue; do
 l_fkpname="${l_fkpname// /}"; l_fkpvalue="${l_fkpvalue// /}"
 if [ "$l_fkpvalue" = "$l_kpvalue" ]; then
 l_output="$l_output\n - \"$l_kpname\" is correctly set to \"$l_fkpvalue\" in \"$(printf '%s' "${A_out[@]}")\"\n"
 else
 l_output2="$l_output2\n - \"$l_kpname\" is incorrectly set to \"$l_fkpvalue\" in \"$(printf '%s' "${A_out[@]}")\" and should have a value of: \"$l_kpvalue\"\n"
 fi
 done &lt; &lt;(grep -Po -- "^\h*$l_kpname\h*=\h*\H+" "${A_out[@]}")
 else
 l_output2="$l_output2\n - \"$l_kpname\" is not set in an included file\n ** Note: \"$l_kpname\" May be set in a file that's ignored by load procedure **\n"
 fi
 }
 while IFS="=" read -r l_kpname l_kpvalue; do # Assess and check parameters
 l_kpname="${l_kpname// /}"; l_kpvalue="${l_kpvalue// /}"
 if ! grep -Pqs '^\h*0\b' /sys/module/ipv6/parameters/disable &amp;&amp; grep -q '^net.ipv6.' &lt;&lt;&lt; "$l_kpname"; then
 l_output="$l_output\n - IPv6 is disabled on the system, \"$l_kpname\" is not applicable"
 else
 kernel_parameter_chk
 fi
 done &lt; &lt;(printf '%s\n' "${a_parlist[@]}")
 if [ -z "$l_output2" ]; then # Provide output from checks
 echo -e "\n- Audit Result:\n ** PASS **\n$l_output\n"
 else
 echo -e "\n- Audit Result:\n ** FAIL **\n - Reason(s) for audit failure:\n$l_output2\n"
 [ -n "$l_output" ] &amp;&amp; echo -e "\n- Correctly set:\n$l_output\n"
 fi
}
```</t>
  </si>
  <si>
    <t>IP forwarding is disabled.</t>
  </si>
  <si>
    <t>IP forwarding is not disabled.</t>
  </si>
  <si>
    <t>3.2</t>
  </si>
  <si>
    <t>3.2.1</t>
  </si>
  <si>
    <t>Setting `net.ipv4.ip_forward` and `net.ipv6.conf.all.forwarding` to `0` ensures that a system with multiple interfaces (for example, a hard proxy), will never be able to forward packets, and therefore, never serve as a router.</t>
  </si>
  <si>
    <t>Set the following parameter in `/etc/sysctl.conf` or a file in `/etc/sysctl.d/` ending in `.conf`:
- `net.ipv4.ip_forward = 0`
_Example:_
```
# printf "
net.ipv4.ip_forward = 0
" &gt;&gt; /etc/sysctl.d/60-netipv4_sysctl.conf
```
Run the following command to set the active kernel parameters:
```
# {
 sysctl -w net.ipv4.ip_forward=0
 sysctl -w net.ipv4.route.flush=1
}
```
**-IF-** IPv6 is enabled on the system:
Set the following parameter in `/etc/sysctl.conf` or a file in `/etc/sysctl.d/` ending in `.conf`:
- `net.ipv6.conf.all.forwarding = 0`
_Example:_
```
# printf "
net.ipv6.conf.all.forwarding = 0
" &gt;&gt; /etc/sysctl.d/60-netipv6_sysctl.conf
```
Run the following command to set the active kernel parameters:
```
# {
 sysctl -w net.ipv6.conf.all.forwarding=0
 sysctl -w net.ipv6.route.flush=1
}
```
**Note:** If these settings appear in a conically later file, or later in the same file, these settings will be overwritten</t>
  </si>
  <si>
    <t>Disable IP Forwarding. One method to achieve the recommended state is to execute the following command(s):
"Set the following parameter in `/etc/sysctl.conf` or a file in `/etc/sysctl.d/` ending in `.conf`:
- `net.ipv4.ip_forward = 0`
_Example:_
```
# printf ""
net.ipv4.ip_forward = 0
"" &gt;&gt; /etc/sysctl.d/60-netipv4_sysctl.conf
```
Run the following command to set the active kernel parameters:
```
# {
 sysctl -w net.ipv4.ip_forward=0
 sysctl -w net.ipv4.route.flush=1
}
```
**-IF-** IPv6 is enabled on the system:
Set the following parameter in `/etc/sysctl.conf` or a file in `/etc/sysctl.d/` ending in `.conf`:
- `net.ipv6.conf.all.forwarding = 0`
_Example:_
```
# printf ""
net.ipv6.conf.all.forwarding = 0
"" &gt;&gt; /etc/sysctl.d/60-netipv6_sysctl.conf
```
Run the following command to set the active kernel parameters:
```
# {
 sysctl -w net.ipv6.conf.all.forwarding=0
 sysctl -w net.ipv6.route.flush=1
}
```
**Note:** If these settings appear in a conically later file, or later in the same file, these settings will be overwritten"</t>
  </si>
  <si>
    <t>AMZL23-79</t>
  </si>
  <si>
    <t>Ensure packet redirect sending is disabled</t>
  </si>
  <si>
    <t>Run the following script to verify the following kernel parameters are set in the running configuration and correctly loaded from a kernel parameter configuration file:
- `net.ipv4.conf.all.send_redirects` is set to `0`
- `net.ipv4.conf.default.send_redirects` is set to `0`
**Note:** kernel parameters are loaded by file and parameter order precedence. The following script observes this precedence as part of the auditing procedure. The parameters being checked may be set correctly in a file. If that file is superseded, the parameter is overridden by an incorrect setting later in that file, or in a conically later file, that "correct" setting will be ignored both by the script and by the system during a normal kernel parameter load sequence. 
```
#!/usr/bin/env bash
{
 l_output="" l_output2=""
 a_parlist=("net.ipv4.conf.all.send_redirects=0" "net.ipv4.conf.default.send_redirects=0")
 l_ufwscf="$([ -f /etc/default/ufw ] &amp;&amp; awk -F= '/^\s*IPT_SYSCTL=/ {print $2}' /etc/default/ufw)"
 kernel_parameter_chk()
 { 
 l_krp="$(sysctl "$l_kpname" | awk -F= '{print $2}' | xargs)" # Check running configuration
 if [ "$l_krp" = "$l_kpvalue" ]; then
 l_output="$l_output\n - \"$l_kpname\" is correctly set to \"$l_krp\" in the running configuration"
 else
 l_output2="$l_output2\n - \"$l_kpname\" is incorrectly set to \"$l_krp\" in the running configuration and should have a value of: \"$l_kpvalue\""
 fi
 unset A_out; declare -A A_out # Check durable setting (files)
 while read -r l_out; do
 if [ -n "$l_out" ]; then
 if [[ $l_out =~ ^\s*# ]]; then
 l_file="${l_out//# /}"
 else
 l_kpar="$(awk -F= '{print $1}' &lt;&lt;&lt; "$l_out" | xargs)"
 [ "$l_kpar" = "$l_kpname" ] &amp;&amp; A_out+=(["$l_kpar"]="$l_file")
 fi
 fi
 done &lt; &lt;(/usr/lib/systemd/systemd-sysctl --cat-config | grep -Po '^\h*([^#\n\r]+|#\h*\/[^#\n\r\h]+\.conf\b)')
 if [ -n "$l_ufwscf" ]; then # Account for systems with UFW (Not covered by systemd-sysctl --cat-config)
 l_kpar="$(grep -Po "^\h*$l_kpname\b" "$l_ufwscf" | xargs)"
 l_kpar="${l_kpar//\//.}"
 [ "$l_kpar" = "$l_kpname" ] &amp;&amp; A_out+=(["$l_kpar"]="$l_ufwscf")
 fi
 if (( ${#A_out[@]} &gt; 0 )); then # Assess output from files and generate output
 while IFS="=" read -r l_fkpname l_fkpvalue; do
 l_fkpname="${l_fkpname// /}"; l_fkpvalue="${l_fkpvalue// /}"
 if [ "$l_fkpvalue" = "$l_kpvalue" ]; then
 l_output="$l_output\n - \"$l_kpname\" is correctly set to \"$l_krp\" in \"$(printf '%s' "${A_out[@]}")\"\n"
 else
 l_output2="$l_output2\n - \"$l_kpname\" is incorrectly set to \"$l_fkpvalue\" in \"$(printf '%s' "${A_out[@]}")\" and should have a value of: \"$l_kpvalue\"\n"
 fi
 done &lt; &lt;(grep -Po -- "^\h*$l_kpname\h*=\h*\H+" "${A_out[@]}")
 else
 l_output2="$l_output2\n - \"$l_kpname\" is not set in an included file\n ** Note: \"$l_kpname\" May be set in a file that's ignored by load procedure **\n"
 fi
 }
 while IFS="=" read -r l_kpname l_kpvalue; do # Assess and check parameters
 l_kpname="${l_kpname// /}"; l_kpvalue="${l_kpvalue// /}"
 if ! grep -Pqs '^\h*0\b' /sys/module/ipv6/parameters/disable &amp;&amp; grep -q '^net.ipv6.' &lt;&lt;&lt; "$l_kpname"; then
 l_output="$l_output\n - IPv6 is disabled on the system, \"$l_kpname\" is not applicable"
 else
 kernel_parameter_chk
 fi
 done &lt; &lt;(printf '%s\n' "${a_parlist[@]}")
 if [ -z "$l_output2" ]; then # Provide output from checks
 echo -e "\n- Audit Result:\n ** PASS **\n$l_output\n"
 else
 echo -e "\n- Audit Result:\n ** FAIL **\n - Reason(s) for audit failure:\n$l_output2\n"
 [ -n "$l_output" ] &amp;&amp; echo -e "\n- Correctly set:\n$l_output\n"
 fi
}
```</t>
  </si>
  <si>
    <t>The packet redirect sending is disabled.</t>
  </si>
  <si>
    <t>The packet redirect sending is not disabled.</t>
  </si>
  <si>
    <t>3.2.2</t>
  </si>
  <si>
    <t>An attacker could use a compromised host to send invalid ICMP redirects to other router devices in an attempt to corrupt routing and have users access a system set up by the attacker as opposed to a valid system.</t>
  </si>
  <si>
    <t>Set the following parameters in `/etc/sysctl.conf` or a file in `/etc/sysctl.d/` ending in `.conf`:
- `net.ipv4.conf.all.send_redirects = 0`
- `net.ipv4.conf.default.send_redirects = 0`
_Example:_
```
# printf "
net.ipv4.conf.all.send_redirects = 0
net.ipv4.conf.default.send_redirects = 0
" &gt;&gt; /etc/sysctl.d/60-netipv4_sysctl.conf
```
Run the following command to set the active kernel parameters:
```
# {
 sysctl -w net.ipv4.conf.all.send_redirects=0
 sysctl -w net.ipv4.conf.default.send_redirects=0
 sysctl -w net.ipv4.route.flush=1
}
```
**Note:** If these settings appear in a conically later file, or later in the same file, these settings will be overwritten</t>
  </si>
  <si>
    <t>Disable Packet Redirect Sending. One method to achieve the recommended state is to execute the following command(s):
"Set the following parameters in `/etc/sysctl.conf` or a file in `/etc/sysctl.d/` ending in `.conf`:
- `net.ipv4.conf.all.send_redirects = 0`
- `net.ipv4.conf.default.send_redirects = 0`
_Example:_
```
# printf ""
net.ipv4.conf.all.send_redirects = 0
net.ipv4.conf.default.send_redirects = 0
"" &gt;&gt; /etc/sysctl.d/60-netipv4_sysctl.conf
```
Run the following command to set the active kernel parameters:
```
# {
 sysctl -w net.ipv4.conf.all.send_redirects=0
 sysctl -w net.ipv4.conf.default.send_redirects=0
 sysctl -w net.ipv4.route.flush=1
}
```
**Note:** If these settings appear in a conically later file, or later in the same file, these settings will be overwritten"</t>
  </si>
  <si>
    <t>To close this finding, please provide a screenshot showing packet redirect sending has been disabled with the agency's CAP.</t>
  </si>
  <si>
    <t>AMZL23-80</t>
  </si>
  <si>
    <t>Ensure source routed packets are not accepted</t>
  </si>
  <si>
    <t>In networking, source routing allows a sender to partially or fully specify the route packets take through a network. In contrast, non-source routed packets travel a path determined by routers in the network. In some cases, systems may not be routable or reachable from some locations (e.g. private addresses vs. Internet routable), and so source routed packets would need to be used.</t>
  </si>
  <si>
    <t>Run the following script to verify the following kernel parameters are set in the running configuration and correctly loaded from a kernel parameter configuration file:
- `net.ipv4.conf.all.accept_source_route` is set to `0`
- `net.ipv4.conf.default.accept_source_route` is set to `0`
- `net.ipv6.conf.all.accept_source_route` is set to `0`
- `net.ipv6.conf.default.accept_source_route` is set to `0`
**Note:** 
- kernel parameters are loaded by file and parameter order precedence. The following script observes this precedence as part of the auditing procedure. The parameters being checked may be set correctly in a file. If that file is superseded, the parameter is overridden by an incorrect setting later in that file, or in a conically later file, that "correct" setting will be ignored both by the script and by the system during a normal kernel parameter load sequence.
- IPv6 kernel parameters only apply to systems where IPv6 is enabled 
```
#!/usr/bin/env bash
{
 l_output="" l_output2=""
 a_parlist=("net.ipv4.conf.all.accept_source_route=0" "net.ipv4.conf.default.accept_source_route=0" "net.ipv6.conf.all.accept_source_route=0" "net.ipv6.conf.default.accept_source_route=0")
 l_ufwscf="$([ -f /etc/default/ufw ] &amp;&amp; awk -F= '/^\s*IPT_SYSCTL=/ {print $2}' /etc/default/ufw)"
 kernel_parameter_chk()
 { 
 l_krp="$(sysctl "$l_kpname" | awk -F= '{print $2}' | xargs)" # Check running configuration
 if [ "$l_krp" = "$l_kpvalue" ]; then
 l_output="$l_output\n - \"$l_kpname\" is correctly set to \"$l_krp\" in the running configuration"
 else
 l_output2="$l_output2\n - \"$l_kpname\" is incorrectly set to \"$l_krp\" in the running configuration and should have a value of: \"$l_kpvalue\""
 fi
 unset A_out; declare -A A_out # Check durable setting (files)
 while read -r l_out; do
 if [ -n "$l_out" ]; then
 if [[ $l_out =~ ^\s*# ]]; then
 l_file="${l_out//# /}"
 else
 l_kpar="$(awk -F= '{print $1}' &lt;&lt;&lt; "$l_out" | xargs)"
 [ "$l_kpar" = "$l_kpname" ] &amp;&amp; A_out+=(["$l_kpar"]="$l_file")
 fi
 fi
 done &lt; &lt;(/usr/lib/systemd/systemd-sysctl --cat-config | grep -Po '^\h*([^#\n\r]+|#\h*\/[^#\n\r\h]+\.conf\b)')
 if [ -n "$l_ufwscf" ]; then # Account for systems with UFW (Not covered by systemd-sysctl --cat-config)
 l_kpar="$(grep -Po "^\h*$l_kpname\b" "$l_ufwscf" | xargs)"
 l_kpar="${l_kpar//\//.}"
 [ "$l_kpar" = "$l_kpname" ] &amp;&amp; A_out+=(["$l_kpar"]="$l_ufwscf")
 fi
 if (( ${#A_out[@]} &gt; 0 )); then # Assess output from files and generate output
 while IFS="=" read -r l_fkpname l_fkpvalue; do
 l_fkpname="${l_fkpname// /}"; l_fkpvalue="${l_fkpvalue// /}"
 if [ "$l_fkpvalue" = "$l_kpvalue" ]; then
 l_output="$l_output\n - \"$l_kpname\" is correctly set to \"$l_fkpvalue\" in \"$(printf '%s' "${A_out[@]}")\"\n"
 else
 l_output2="$l_output2\n - \"$l_kpname\" is incorrectly set to \"$l_fkpvalue\" in \"$(printf '%s' "${A_out[@]}")\" and should have a value of: \"$l_kpvalue\"\n"
 fi
 done &lt; &lt;(grep -Po -- "^\h*$l_kpname\h*=\h*\H+" "${A_out[@]}")
 else
 l_output2="$l_output2\n - \"$l_kpname\" is not set in an included file\n ** Note: \"$l_kpname\" May be set in a file that's ignored by load procedure **\n"
 fi
 }
 while IFS="=" read -r l_kpname l_kpvalue; do # Assess and check parameters
 l_kpname="${l_kpname// /}"; l_kpvalue="${l_kpvalue// /}"
 if ! grep -Pqs '^\h*0\b' /sys/module/ipv6/parameters/disable &amp;&amp; grep -q '^net.ipv6.' &lt;&lt;&lt; "$l_kpname"; then
 l_output="$l_output\n - IPv6 is disabled on the system, \"$l_kpname\" is not applicable"
 else
 kernel_parameter_chk
 fi
 done &lt; &lt;(printf '%s\n' "${a_parlist[@]}")
 if [ -z "$l_output2" ]; then # Provide output from checks
 echo -e "\n- Audit Result:\n ** PASS **\n$l_output\n"
 else
 echo -e "\n- Audit Result:\n ** FAIL **\n - Reason(s) for audit failure:\n$l_output2\n"
 [ -n "$l_output" ] &amp;&amp; echo -e "\n- Correctly set:\n$l_output\n"
 fi
}
```</t>
  </si>
  <si>
    <t>Source routed packets are not accepted.</t>
  </si>
  <si>
    <t>Source routed packets are accepted.</t>
  </si>
  <si>
    <t>3.3</t>
  </si>
  <si>
    <t>3.3.1</t>
  </si>
  <si>
    <t>Setting `net.ipv4.conf.all.accept_source_route`, `net.ipv4.conf.default.accept_source_route`, `net.ipv6.conf.all.accept_source_route` and `net.ipv6.conf.default.accept_source_route` to `0` disables the system from accepting source routed packets. Assume this system was capable of routing packets to Internet routable addresses on one interface and private addresses on another interface. Assume that the private addresses were not routable to the Internet routable addresses and vice versa. Under normal routing circumstances, an attacker from the Internet routable addresses could not use the system as a way to reach the private address systems. If, however, source routed packets were allowed, they could be used to gain access to the private address systems as the route could be specified, rather than rely on routing protocols that did not allow this routing.</t>
  </si>
  <si>
    <t>Set the following parameters in `/etc/sysctl.conf` or a file in `/etc/sysctl.d/` ending in `.conf`:
- `net.ipv4.conf.all.accept_source_route = 0`
- `net.ipv4.conf.default.accept_source_route = 0`
_Example:_
```
# printf "
net.ipv4.conf.all.accept_source_route = 0
net.ipv4.conf.default.accept_source_route = 0
" &gt;&gt; /etc/sysctl.d/60-netipv4_sysctl.conf
```
Run the following command to set the active kernel parameters:
```
# {
 sysctl -w net.ipv4.conf.all.accept_source_route=0
 sysctl -w net.ipv4.conf.default.accept_source_route=0
 sysctl -w net.ipv4.route.flush=1
}
```
**-IF-** IPv6 is enabled on the system:
Set the following parameters in `/etc/sysctl.conf` or a file in `/etc/sysctl.d/` ending in `.conf`:
- `net.ipv6.conf.all.accept_source_route = 0`
- `net.ipv6.conf.default.accept_source_route = 0`
_Example:_
```
# printf "
net.ipv6.conf.all.accept_source_route = 0
net.ipv6.conf.default.accept_source_route = 0
" &gt;&gt; /etc/sysctl.d/60-netipv6_sysctl.conf
```
Run the following command to set the active kernel parameters:
```
# {
 sysctl -w net.ipv6.conf.all.accept_source_route=0
 sysctl -w net.ipv6.conf.default.accept_source_route=0
 sysctl -w net.ipv6.route.flush=1
}
```
**Note:** If these settings appear in a conically later file, or later in the same file, these settings will be overwritten</t>
  </si>
  <si>
    <t>Ensure source routed packets are not accepted. One method to achieve the recommended state is to execute the following command(s):
"Set the following parameters in `/etc/sysctl.conf` or a file in `/etc/sysctl.d/` ending in `.conf`:
- `net.ipv4.conf.all.accept_source_route = 0`
- `net.ipv4.conf.default.accept_source_route = 0`
_Example:_
```
# printf ""
net.ipv4.conf.all.accept_source_route = 0
net.ipv4.conf.default.accept_source_route = 0
"" &gt;&gt; /etc/sysctl.d/60-netipv4_sysctl.conf
```
Run the following command to set the active kernel parameters:
```
# {
 sysctl -w net.ipv4.conf.all.accept_source_route=0
 sysctl -w net.ipv4.conf.default.accept_source_route=0
 sysctl -w net.ipv4.route.flush=1
}
```
**-IF-** IPv6 is enabled on the system:
Set the following parameters in `/etc/sysctl.conf` or a file in `/etc/sysctl.d/` ending in `.conf`:
- `net.ipv6.conf.all.accept_source_route = 0`
- `net.ipv6.conf.default.accept_source_route = 0`
_Example:_
```
# printf ""
net.ipv6.conf.all.accept_source_route = 0
net.ipv6.conf.default.accept_source_route = 0
"" &gt;&gt; /etc/sysctl.d/60-netipv6_sysctl.conf
```
Run the following command to set the active kernel parameters:
```
# {
 sysctl -w net.ipv6.conf.all.accept_source_route=0
 sysctl -w net.ipv6.conf.default.accept_source_route=0
 sysctl -w net.ipv6.route.flush=1
}
```
**Note:** If these settings appear in a conically later file, or later in the same file, these settings will be overwritten"</t>
  </si>
  <si>
    <t>To close this finding, please provide a screenshot showing source routed packets are not accepted with the agency's CAP.</t>
  </si>
  <si>
    <t>AMZL23-81</t>
  </si>
  <si>
    <t>Ensure ICMP redirects are not accepted</t>
  </si>
  <si>
    <t>ICMP redirect messages are packets that convey routing information and tell your host (acting as a router) to send packets via an alternate path. It is a way of allowing an outside routing device to update your system routing tables.</t>
  </si>
  <si>
    <t>Run the following script to verify the following kernel parameters are set in the running configuration and correctly loaded from a kernel parameter configuration file:
- `net.ipv4.conf.all.accept_redirects` is set to `0`
- `net.ipv4.conf.default.accept_redirects` is set to `0`
- `net.ipv6.conf.all.accept_redirects` is set to `0`
- `net.ipv6.conf.default.accept_redirects` is set to `0`
**Note:** 
- kernel parameters are loaded by file and parameter order precedence. The following script observes this precedence as part of the auditing procedure. The parameters being checked may be set correctly in a file. If that file is superseded, the parameter is overridden by an incorrect setting later in that file, or in a conically later file, that "correct" setting will be ignored both by the script and by the system during a normal kernel parameter load sequence.
- IPv6 kernel parameters only apply to systems where IPv6 is enabled 
```
#!/usr/bin/env bash
{
 l_output="" l_output2=""
 a_parlist=("net.ipv4.conf.all.accept_redirects=0" "net.ipv4.conf.default.accept_redirects=0" "net.ipv6.conf.all.accept_redirects=0" "net.ipv6.conf.default.accept_redirects=0")
 l_ufwscf="$([ -f /etc/default/ufw ] &amp;&amp; awk -F= '/^\s*IPT_SYSCTL=/ {print $2}' /etc/default/ufw)"
 kernel_parameter_chk()
 { 
 l_krp="$(sysctl "$l_kpname" | awk -F= '{print $2}' | xargs)" # Check running configuration
 if [ "$l_krp" = "$l_kpvalue" ]; then
 l_output="$l_output\n - \"$l_kpname\" is correctly set to \"$l_krp\" in the running configuration"
 else
 l_output2="$l_output2\n - \"$l_kpname\" is incorrectly set to \"$l_krp\" in the running configuration and should have a value of: \"$l_kpvalue\""
 fi
 unset A_out; declare -A A_out # Check durable setting (files)
 while read -r l_out; do
 if [ -n "$l_out" ]; then
 if [[ $l_out =~ ^\s*# ]]; then
 l_file="${l_out//# /}"
 else
 l_kpar="$(awk -F= '{print $1}' &lt;&lt;&lt; "$l_out" | xargs)"
 [ "$l_kpar" = "$l_kpname" ] &amp;&amp; A_out+=(["$l_kpar"]="$l_file")
 fi
 fi
 done &lt; &lt;(/usr/lib/systemd/systemd-sysctl --cat-config | grep -Po '^\h*([^#\n\r]+|#\h*\/[^#\n\r\h]+\.conf\b)')
 if [ -n "$l_ufwscf" ]; then # Account for systems with UFW (Not covered by systemd-sysctl --cat-config)
 l_kpar="$(grep -Po "^\h*$l_kpname\b" "$l_ufwscf" | xargs)"
 l_kpar="${l_kpar//\//.}"
 [ "$l_kpar" = "$l_kpname" ] &amp;&amp; A_out+=(["$l_kpar"]="$l_ufwscf")
 fi
 if (( ${#A_out[@]} &gt; 0 )); then # Assess output from files and generate output
 while IFS="=" read -r l_fkpname l_fkpvalue; do
 l_fkpname="${l_fkpname// /}"; l_fkpvalue="${l_fkpvalue// /}"
 if [ "$l_fkpvalue" = "$l_kpvalue" ]; then
 l_output="$l_output\n - \"$l_kpname\" is correctly set to \"$l_fkpvalue\" in \"$(printf '%s' "${A_out[@]}")\"\n"
 else
 l_output2="$l_output2\n - \"$l_kpname\" is incorrectly set to \"$l_fkpvalue\" in \"$(printf '%s' "${A_out[@]}")\" and should have a value of: \"$l_kpvalue\"\n"
 fi
 done &lt; &lt;(grep -Po -- "^\h*$l_kpname\h*=\h*\H+" "${A_out[@]}")
 else
 l_output2="$l_output2\n - \"$l_kpname\" is not set in an included file\n ** Note: \"$l_kpname\" May be set in a file that's ignored by load procedure **\n"
 fi
 }
 while IFS="=" read -r l_kpname l_kpvalue; do # Assess and check parameters
 l_kpname="${l_kpname// /}"; l_kpvalue="${l_kpvalue// /}"
 if ! grep -Pqs '^\h*0\b' /sys/module/ipv6/parameters/disable &amp;&amp; grep -q '^net.ipv6.' &lt;&lt;&lt; "$l_kpname"; then
 l_output="$l_output\n - IPv6 is disabled on the system, \"$l_kpname\" is not applicable"
 else
 kernel_parameter_chk
 fi
 done &lt; &lt;(printf '%s\n' "${a_parlist[@]}")
 if [ -z "$l_output2" ]; then # Provide output from checks
 echo -e "\n- Audit Result:\n ** PASS **\n$l_output\n"
 else
 echo -e "\n- Audit Result:\n ** FAIL **\n - Reason(s) for audit failure:\n$l_output2\n"
 [ -n "$l_output" ] &amp;&amp; echo -e "\n- Correctly set:\n$l_output\n"
 fi
}
```</t>
  </si>
  <si>
    <t>ICMP redirects are not accepted.</t>
  </si>
  <si>
    <t>ICMP redirects are accepted.</t>
  </si>
  <si>
    <t>3.3.2</t>
  </si>
  <si>
    <t>ICMP redirect messages are packets that convey routing information and tell your host (acting as a router) to send packets via an alternate path. It is a way of allowing an outside routing device to update your system routing tables. By setting `net.ipv4.conf.all.accept_redirects`, `net.ipv4.conf.default.accept_redirects`, `net.ipv6.conf.all.accept_redirects`, and `net.ipv6.conf.default.accept_redirects` to `0`, the system will not accept any ICMP redirect messages, and therefore, won't allow outsiders to update the system's routing tables.</t>
  </si>
  <si>
    <t>Set the following parameters in `/etc/sysctl.conf` or a file in `/etc/sysctl.d/` ending in `.conf`:
- `net.ipv4.conf.all.accept_redirects = 0`
- `net.ipv4.conf.default.accept_redirects = 0`
_Example:_
```
# printf "
net.ipv4.conf.all.accept_redirects = 0
net.ipv4.conf.default.accept_redirects = 0
" &gt;&gt; /etc/sysctl.d/60-netipv4_sysctl.conf
```
Run the following command to set the active kernel parameters:
```
# {
 sysctl -w net.ipv4.conf.all.accept_redirects=0
 sysctl -w net.ipv4.conf.default.accept_redirects=0
 sysctl -w net.ipv4.route.flush=1
}
```
**-IF-** IPv6 is enabled on the system:
Set the following parameters in `/etc/sysctl.conf` or a file in `/etc/sysctl.d/` ending in `.conf`:
- `net.ipv6.conf.all.accept_redirects = 0`
- `net.ipv6.conf.default.accept_redirects = 0`
_Example:_
```
# printf "
net.ipv6.conf.all.accept_redirects = 0
net.ipv6.conf.default.accept_redirects = 0
" &gt;&gt; /etc/sysctl.d/60-netipv6_sysctl.conf
```
Run the following command to set the active kernel parameters:
```
# {
 sysctl -w net.ipv6.conf.all.accept_redirects=0
 sysctl -w net.ipv6.conf.default.accept_redirects=0
 sysctl -w net.ipv6.route.flush=1
}
```
**Note:** If these settings appear in a conically later file, or later in the same file, these settings will be overwritten</t>
  </si>
  <si>
    <t>Ensure ICMP redirects are not accepted. One method to achieve the recommended state is to execute the following command(s):
"Set the following parameters in `/etc/sysctl.conf` or a file in `/etc/sysctl.d/` ending in `.conf`:
- `net.ipv4.conf.all.accept_redirects = 0`
- `net.ipv4.conf.default.accept_redirects = 0`
_Example:_
```
# printf ""
net.ipv4.conf.all.accept_redirects = 0
net.ipv4.conf.default.accept_redirects = 0
"" &gt;&gt; /etc/sysctl.d/60-netipv4_sysctl.conf
```
Run the following command to set the active kernel parameters:
```
# {
 sysctl -w net.ipv4.conf.all.accept_redirects=0
 sysctl -w net.ipv4.conf.default.accept_redirects=0
 sysctl -w net.ipv4.route.flush=1
}
```
**-IF-** IPv6 is enabled on the system:
Set the following parameters in `/etc/sysctl.conf` or a file in `/etc/sysctl.d/` ending in `.conf`:
- `net.ipv6.conf.all.accept_redirects = 0`
- `net.ipv6.conf.default.accept_redirects = 0`
_Example:_
```
# printf ""
net.ipv6.conf.all.accept_redirects = 0
net.ipv6.conf.default.accept_redirects = 0
"" &gt;&gt; /etc/sysctl.d/60-netipv6_sysctl.conf
```
Run the following command to set the active kernel parameters:
```
# {
 sysctl -w net.ipv6.conf.all.accept_redirects=0
 sysctl -w net.ipv6.conf.default.accept_redirects=0
 sysctl -w net.ipv6.route.flush=1
}
```
**Note:** If these settings appear in a conically later file, or later in the same file, these settings will be overwritten"</t>
  </si>
  <si>
    <t>To close this finding, please provide a screenshot showing ICMP redirects are not accepted with the agency's CAP.</t>
  </si>
  <si>
    <t>AMZL23-82</t>
  </si>
  <si>
    <t>Ensure secure ICMP redirects are not accepted</t>
  </si>
  <si>
    <t>Secure ICMP redirects are the same as ICMP redirects, except they come from gateways listed on the default gateway list. It is assumed that these gateways are known to your system, and that they are likely to be secure.</t>
  </si>
  <si>
    <t>Run the following script to verify the following kernel parameters are set in the running configuration and correctly loaded from a kernel parameter configuration file:
- `net.ipv4.conf.all.secure_redirects` is set to `0`
- `net.ipv4.conf.default.secure_redirects` is set to `0`
**Note:** kernel parameters are loaded by file and parameter order precedence. The following script observes this precedence as part of the auditing procedure. The parameters being checked may be set correctly in a file. If that file is superseded, the parameter is overridden by an incorrect setting later in that file, or in a conically later file, that "correct" setting will be ignored both by the script and by the system during a normal kernel parameter load sequence.
```
#!/usr/bin/env bash
{
 l_output="" l_output2=""
 a_parlist=("net.ipv4.conf.all.secure_redirects=0" "net.ipv4.conf.default.secure_redirects=0")
 l_ufwscf="$([ -f /etc/default/ufw ] &amp;&amp; awk -F= '/^\s*IPT_SYSCTL=/ {print $2}' /etc/default/ufw)"
 kernel_parameter_chk()
 { 
 l_krp="$(sysctl "$l_kpname" | awk -F= '{print $2}' | xargs)" # Check running configuration
 if [ "$l_krp" = "$l_kpvalue" ]; then
 l_output="$l_output\n - \"$l_kpname\" is correctly set to \"$l_krp\" in the running configuration"
 else
 l_output2="$l_output2\n - \"$l_kpname\" is incorrectly set to \"$l_krp\" in the running configuration and should have a value of: \"$l_kpvalue\""
 fi
 unset A_out; declare -A A_out # Check durable setting (files)
 while read -r l_out; do
 if [ -n "$l_out" ]; then
 if [[ $l_out =~ ^\s*# ]]; then
 l_file="${l_out//# /}"
 else
 l_kpar="$(awk -F= '{print $1}' &lt;&lt;&lt; "$l_out" | xargs)"
 [ "$l_kpar" = "$l_kpname" ] &amp;&amp; A_out+=(["$l_kpar"]="$l_file")
 fi
 fi
 done &lt; &lt;(/usr/lib/systemd/systemd-sysctl --cat-config | grep -Po '^\h*([^#\n\r]+|#\h*\/[^#\n\r\h]+\.conf\b)')
 if [ -n "$l_ufwscf" ]; then # Account for systems with UFW (Not covered by systemd-sysctl --cat-config)
 l_kpar="$(grep -Po "^\h*$l_kpname\b" "$l_ufwscf" | xargs)"
 l_kpar="${l_kpar//\//.}"
 [ "$l_kpar" = "$l_kpname" ] &amp;&amp; A_out+=(["$l_kpar"]="$l_ufwscf")
 fi
 if (( ${#A_out[@]} &gt; 0 )); then # Assess output from files and generate output
 while IFS="=" read -r l_fkpname l_fkpvalue; do
 l_fkpname="${l_fkpname// /}"; l_fkpvalue="${l_fkpvalue// /}"
 if [ "$l_fkpvalue" = "$l_kpvalue" ]; then
 l_output="$l_output\n - \"$l_kpname\" is correctly set to \"$l_fkpvalue\" in \"$(printf '%s' "${A_out[@]}")\"\n"
 else
 l_output2="$l_output2\n - \"$l_kpname\" is incorrectly set to \"$l_fkpvalue\" in \"$(printf '%s' "${A_out[@]}")\" and should have a value of: \"$l_kpvalue\"\n"
 fi
 done &lt; &lt;(grep -Po -- "^\h*$l_kpname\h*=\h*\H+" "${A_out[@]}")
 else
 l_output2="$l_output2\n - \"$l_kpname\" is not set in an included file\n ** Note: \"$l_kpname\" May be set in a file that's ignored by load procedure **\n"
 fi
 }
 while IFS="=" read -r l_kpname l_kpvalue; do # Assess and check parameters
 l_kpname="${l_kpname// /}"; l_kpvalue="${l_kpvalue// /}"
 if ! grep -Pqs '^\h*0\b' /sys/module/ipv6/parameters/disable &amp;&amp; grep -q '^net.ipv6.' &lt;&lt;&lt; "$l_kpname"; then
 l_output="$l_output\n - IPv6 is disabled on the system, \"$l_kpname\" is not applicable"
 else
 kernel_parameter_chk
 fi
 done &lt; &lt;(printf '%s\n' "${a_parlist[@]}")
 if [ -z "$l_output2" ]; then # Provide output from checks
 echo -e "\n- Audit Result:\n ** PASS **\n$l_output\n"
 else
 echo -e "\n- Audit Result:\n ** FAIL **\n - Reason(s) for audit failure:\n$l_output2\n"
 [ -n "$l_output" ] &amp;&amp; echo -e "\n- Correctly set:\n$l_output\n"
 fi
}
```</t>
  </si>
  <si>
    <t>Secure ICMP redirects are not accepted.</t>
  </si>
  <si>
    <t>Secure ICMP redirects are accepted.</t>
  </si>
  <si>
    <t>3.3.3</t>
  </si>
  <si>
    <t>It is still possible for even known gateways to be compromised. Setting `net.ipv4.conf.all.secure_redirects` and `net.ipv4.conf.default.secure_redirects` to `0` protects the system from routing table updates by possibly compromised known gateways.</t>
  </si>
  <si>
    <t>Set the following parameters in `/etc/sysctl.conf` or a file in `/etc/sysctl.d/` ending in `.conf`:
- `net.ipv4.conf.all.secure_redirects = 0`
- `net.ipv4.conf.default.secure_redirects = 0`
_Example:_
```
# printf "
net.ipv4.conf.all.secure_redirects = 0
net.ipv4.conf.default.secure_redirects = 0
" &gt;&gt; /etc/sysctl.d/60-netipv4_sysctl.conf
```
Run the following commands to set the active kernel parameters:
```
# {
 sysctl -w net.ipv4.conf.all.secure_redirects=0
 sysctl -w net.ipv4.conf.default.secure_redirects=0
 sysctl -w net.ipv4.route.flush=1
}
```
**Note:** If these settings appear in a conically later file, or later in the same file, these settings will be overwritten</t>
  </si>
  <si>
    <t>Ensure secure ICMP redirects are not accepted. One method to achieve the recommended state is to execute the following command(s):
"Set the following parameters in `/etc/sysctl.conf` or a file in `/etc/sysctl.d/` ending in `.conf`:
- `net.ipv4.conf.all.secure_redirects = 0`
- `net.ipv4.conf.default.secure_redirects = 0`
_Example:_
```
# printf ""
net.ipv4.conf.all.secure_redirects = 0
net.ipv4.conf.default.secure_redirects = 0
"" &gt;&gt; /etc/sysctl.d/60-netipv4_sysctl.conf
```
Run the following commands to set the active kernel parameters:
```
# {
 sysctl -w net.ipv4.conf.all.secure_redirects=0
 sysctl -w net.ipv4.conf.default.secure_redirects=0
 sysctl -w net.ipv4.route.flush=1
}
```
**Note:** If these settings appear in a conically later file, or later in the same file, these settings will be overwritten"</t>
  </si>
  <si>
    <t>To close this finding, please provide a screenshot showing secure ICMP redirects are not accepted with the agency's CAP.</t>
  </si>
  <si>
    <t>AMZL23-83</t>
  </si>
  <si>
    <t>AU-2</t>
  </si>
  <si>
    <t>Audit Events</t>
  </si>
  <si>
    <t>Ensure suspicious packets are logged</t>
  </si>
  <si>
    <t>When enabled, this feature logs packets with un-routable source addresses to the kernel log.</t>
  </si>
  <si>
    <t>Run the following script to verify the following kernel parameters are set in the running configuration and correctly loaded from a kernel parameter configuration file:
- `net.ipv4.conf.all.log_martians` is set to `1`
- `net.ipv4.conf.default.log_martians` is set to `1`
**Note:** kernel parameters are loaded by file and parameter order precedence. The following script observes this precedence as part of the auditing procedure. The parameters being checked may be set correctly in a file. If that file is superseded, the parameter is overridden by an incorrect setting later in that file, or in a conically later file, that "correct" setting will be ignored both by the script and by the system during a normal kernel parameter load sequence.
```
#!/usr/bin/env bash
{
 l_output="" l_output2=""
 a_parlist=("net.ipv4.conf.all.log_martians=1" "net.ipv4.conf.default.log_martians=1")
 l_ufwscf="$([ -f /etc/default/ufw ] &amp;&amp; awk -F= '/^\s*IPT_SYSCTL=/ {print $2}' /etc/default/ufw)"
 kernel_parameter_chk()
 { 
 l_krp="$(sysctl "$l_kpname" | awk -F= '{print $2}' | xargs)" # Check running configuration
 if [ "$l_krp" = "$l_kpvalue" ]; then
 l_output="$l_output\n - \"$l_kpname\" is correctly set to \"$l_krp\" in the running configuration"
 else
 l_output2="$l_output2\n - \"$l_kpname\" is incorrectly set to \"$l_krp\" in the running configuration and should have a value of: \"$l_kpvalue\""
 fi
 unset A_out; declare -A A_out # Check durable setting (files)
 while read -r l_out; do
 if [ -n "$l_out" ]; then
 if [[ $l_out =~ ^\s*# ]]; then
 l_file="${l_out//# /}"
 else
 l_kpar="$(awk -F= '{print $1}' &lt;&lt;&lt; "$l_out" | xargs)"
 [ "$l_kpar" = "$l_kpname" ] &amp;&amp; A_out+=(["$l_kpar"]="$l_file")
 fi
 fi
 done &lt; &lt;(/usr/lib/systemd/systemd-sysctl --cat-config | grep -Po '^\h*([^#\n\r]+|#\h*\/[^#\n\r\h]+\.conf\b)')
 if [ -n "$l_ufwscf" ]; then # Account for systems with UFW (Not covered by systemd-sysctl --cat-config)
 l_kpar="$(grep -Po "^\h*$l_kpname\b" "$l_ufwscf" | xargs)"
 l_kpar="${l_kpar//\//.}"
 [ "$l_kpar" = "$l_kpname" ] &amp;&amp; A_out+=(["$l_kpar"]="$l_ufwscf")
 fi
 if (( ${#A_out[@]} &gt; 0 )); then # Assess output from files and generate output
 while IFS="=" read -r l_fkpname l_fkpvalue; do
 l_fkpname="${l_fkpname// /}"; l_fkpvalue="${l_fkpvalue// /}"
 if [ "$l_fkpvalue" = "$l_kpvalue" ]; then
 l_output="$l_output\n - \"$l_kpname\" is correctly set to \"$l_fkpvalue\" in \"$(printf '%s' "${A_out[@]}")\"\n"
 else
 l_output2="$l_output2\n - \"$l_kpname\" is incorrectly set to \"$l_fkpvalue\" in \"$(printf '%s' "${A_out[@]}")\" and should have a value of: \"$l_kpvalue\"\n"
 fi
 done &lt; &lt;(grep -Po -- "^\h*$l_kpname\h*=\h*\H+" "${A_out[@]}")
 else
 l_output2="$l_output2\n - \"$l_kpname\" is not set in an included file\n ** Note: \"$l_kpname\" May be set in a file that's ignored by load procedure **\n"
 fi
 }
 while IFS="=" read -r l_kpname l_kpvalue; do # Assess and check parameters
 l_kpname="${l_kpname// /}"; l_kpvalue="${l_kpvalue// /}"
 if ! grep -Pqs '^\h*0\b' /sys/module/ipv6/parameters/disable &amp;&amp; grep -q '^net.ipv6.' &lt;&lt;&lt; "$l_kpname"; then
 l_output="$l_output\n - IPv6 is disabled on the system, \"$l_kpname\" is not applicable"
 else
 kernel_parameter_chk
 fi
 done &lt; &lt;(printf '%s\n' "${a_parlist[@]}")
 if [ -z "$l_output2" ]; then # Provide output from checks
 echo -e "\n- Audit Result:\n ** PASS **\n$l_output\n"
 else
 echo -e "\n- Audit Result:\n ** FAIL **\n - Reason(s) for audit failure:\n$l_output2\n"
 [ -n "$l_output" ] &amp;&amp; echo -e "\n- Correctly set:\n$l_output\n"
 fi
}
```</t>
  </si>
  <si>
    <t>Suspicious packets are logged.</t>
  </si>
  <si>
    <t>Suspicious packets are not logged.</t>
  </si>
  <si>
    <t>3.3.4</t>
  </si>
  <si>
    <t>Setting `net.ipv4.conf.all.log_martians` and `net.ipv4.conf.default.log_martians to `1` enables this feature. Logging these packets allows an administrator to investigate the possibility that an attacker is sending spoofed packets to their system.</t>
  </si>
  <si>
    <t>Set the following parameters in `/etc/sysctl.conf` or a file in `/etc/sysctl.d/` ending in `.conf`:
- `net.ipv4.conf.all.log_martians = 1`
- `net.ipv4.conf.default.log_martians = 1`
_Example:_
```
# printf "
net.ipv4.conf.all.log_martians = 1
net.ipv4.conf.default.log_martians = 1
" &gt;&gt; /etc/sysctl.d/60-netipv4_sysctl.conf
```
Run the following command to set the active kernel parameters:
```
# {
 sysctl -w net.ipv4.conf.all.log_martians=1
 sysctl -w net.ipv4.conf.default.log_martians=1
 sysctl -w net.ipv4.route.flush=1
}
```
**Note:** If these settings appear in a conically later file, or later in the same file, these settings will be overwritten</t>
  </si>
  <si>
    <t>Set Suspicious Packets to Logged. One method to achieve the recommended state is to execute the following command(s):
"Set the following parameters in `/etc/sysctl.conf` or a file in `/etc/sysctl.d/` ending in `.conf`:
- `net.ipv4.conf.all.log_martians = 1`
- `net.ipv4.conf.default.log_martians = 1`
_Example:_
```
# printf ""
net.ipv4.conf.all.log_martians = 1
net.ipv4.conf.default.log_martians = 1
"" &gt;&gt; /etc/sysctl.d/60-netipv4_sysctl.conf
```
Run the following command to set the active kernel parameters:
```
# {
 sysctl -w net.ipv4.conf.all.log_martians=1
 sysctl -w net.ipv4.conf.default.log_martians=1
 sysctl -w net.ipv4.route.flush=1
}
```
**Note:** If these settings appear in a conically later file, or later in the same file, these settings will be overwritten"</t>
  </si>
  <si>
    <t>AMZL23-84</t>
  </si>
  <si>
    <t>Ensure broadcast ICMP requests are ignored</t>
  </si>
  <si>
    <t>Setting `net.ipv4.icmp_echo_ignore_broadcasts` to `1` will cause the system to ignore all ICMP echo and timestamp requests to broadcast and multicast addresses.</t>
  </si>
  <si>
    <t>Run the following script to verify the following kernel parameter is set in the running configuration and correctly loaded from a kernel parameter configuration file:
- `net.ipv4.icmp_echo_ignore_broadcasts` is set to `1`
**Note:** kernel parameters are loaded by file and parameter order precedence. The following script observes this precedence as part of the auditing procedure. The parameters being checked may be set correctly in a file. If that file is superseded, the parameter is overridden by an incorrect setting later in that file, or in a conically later file, that "correct" setting will be ignored both by the script and by the system during a normal kernel parameter load sequence.
```
#!/usr/bin/env bash
{
 l_output="" l_output2=""
 a_parlist=("net.ipv4.icmp_echo_ignore_broadcasts=1")
 l_ufwscf="$([ -f /etc/default/ufw ] &amp;&amp; awk -F= '/^\s*IPT_SYSCTL=/ {print $2}' /etc/default/ufw)"
 kernel_parameter_chk()
 { 
 l_krp="$(sysctl "$l_kpname" | awk -F= '{print $2}' | xargs)" # Check running configuration
 if [ "$l_krp" = "$l_kpvalue" ]; then
 l_output="$l_output\n - \"$l_kpname\" is correctly set to \"$l_krp\" in the running configuration"
 else
 l_output2="$l_output2\n - \"$l_kpname\" is incorrectly set to \"$l_krp\" in the running configuration and should have a value of: \"$l_kpvalue\""
 fi
 unset A_out; declare -A A_out # Check durable setting (files)
 while read -r l_out; do
 if [ -n "$l_out" ]; then
 if [[ $l_out =~ ^\s*# ]]; then
 l_file="${l_out//# /}"
 else
 l_kpar="$(awk -F= '{print $1}' &lt;&lt;&lt; "$l_out" | xargs)"
 [ "$l_kpar" = "$l_kpname" ] &amp;&amp; A_out+=(["$l_kpar"]="$l_file")
 fi
 fi
 done &lt; &lt;(/usr/lib/systemd/systemd-sysctl --cat-config | grep -Po '^\h*([^#\n\r]+|#\h*\/[^#\n\r\h]+\.conf\b)')
 if [ -n "$l_ufwscf" ]; then # Account for systems with UFW (Not covered by systemd-sysctl --cat-config)
 l_kpar="$(grep -Po "^\h*$l_kpname\b" "$l_ufwscf" | xargs)"
 l_kpar="${l_kpar//\//.}"
 [ "$l_kpar" = "$l_kpname" ] &amp;&amp; A_out+=(["$l_kpar"]="$l_ufwscf")
 fi
 if (( ${#A_out[@]} &gt; 0 )); then # Assess output from files and generate output
 while IFS="=" read -r l_fkpname l_fkpvalue; do
 l_fkpname="${l_fkpname// /}"; l_fkpvalue="${l_fkpvalue// /}"
 if [ "$l_fkpvalue" = "$l_kpvalue" ]; then
 l_output="$l_output\n - \"$l_kpname\" is correctly set to \"$l_fkpvalue\" in \"$(printf '%s' "${A_out[@]}")\"\n"
 else
 l_output2="$l_output2\n - \"$l_kpname\" is incorrectly set to \"$l_fkpvalue\" in \"$(printf '%s' "${A_out[@]}")\" and should have a value of: \"$l_kpvalue\"\n"
 fi
 done &lt; &lt;(grep -Po -- "^\h*$l_kpname\h*=\h*\H+" "${A_out[@]}")
 else
 l_output2="$l_output2\n - \"$l_kpname\" is not set in an included file\n ** Note: \"$l_kpname\" May be set in a file that's ignored by load procedure **\n"
 fi
 }
 while IFS="=" read -r l_kpname l_kpvalue; do # Assess and check parameters
 l_kpname="${l_kpname// /}"; l_kpvalue="${l_kpvalue// /}"
 if ! grep -Pqs '^\h*0\b' /sys/module/ipv6/parameters/disable &amp;&amp; grep -q '^net.ipv6.' &lt;&lt;&lt; "$l_kpname"; then
 l_output="$l_output\n - IPv6 is disabled on the system, \"$l_kpname\" is not applicable"
 else
 kernel_parameter_chk
 fi
 done &lt; &lt;(printf '%s\n' "${a_parlist[@]}")
 if [ -z "$l_output2" ]; then # Provide output from checks
 echo -e "\n- Audit Result:\n ** PASS **\n$l_output\n"
 else
 echo -e "\n- Audit Result:\n ** FAIL **\n - Reason(s) for audit failure:\n$l_output2\n"
 [ -n "$l_output" ] &amp;&amp; echo -e "\n- Correctly set:\n$l_output\n"
 fi
}
```</t>
  </si>
  <si>
    <t>Broadcast ICMP requests are ignored.</t>
  </si>
  <si>
    <t>Broadcast ICMP requests are not ignored.</t>
  </si>
  <si>
    <t>HSC36</t>
  </si>
  <si>
    <t>HSC36:  System is configured to accept unwanted network connections</t>
  </si>
  <si>
    <t>3.3.5</t>
  </si>
  <si>
    <t>Accepting ICMP echo and timestamp requests with broadcast or multicast destinations for your network could be used to trick your host into starting (or participating) in a Smurf attack. A Smurf attack relies on an attacker sending large amounts of ICMP broadcast messages with a spoofed source address. All hosts receiving this message and responding would send echo-reply messages back to the spoofed address, which is probably not routable. If many hosts respond to the packets, the amount of traffic on the network could be significantly multiplied.</t>
  </si>
  <si>
    <t>Set the following parameter in `/etc/sysctl.conf` or a file in `/etc/sysctl.d/` ending in `.conf`:
- `net.ipv4.icmp_echo_ignore_broadcasts = 1`
_Example:_
```
# printf "
net.ipv4.icmp_echo_ignore_broadcasts = 1
" &gt;&gt; /etc/sysctl.d/60-netipv4_sysctl.conf
```
Run the following command to set the active kernel parameters:
```
# {
 sysctl -w net.ipv4.icmp_echo_ignore_broadcasts=1
 sysctl -w net.ipv4.route.flush=1
}
```
**Note:** If these settings appear in a conically later file, or later in the same file, these settings will be overwritten</t>
  </si>
  <si>
    <t>Ensure broadcast ICMP requests are ignored. One method to achieve the recommended state is to execute the following command(s):
"Set the following parameter in `/etc/sysctl.conf` or a file in `/etc/sysctl.d/` ending in `.conf`:
- `net.ipv4.icmp_echo_ignore_broadcasts = 1`
_Example:_
```
# printf ""
net.ipv4.icmp_echo_ignore_broadcasts = 1
"" &gt;&gt; /etc/sysctl.d/60-netipv4_sysctl.conf
```
Run the following command to set the active kernel parameters:
```
# {
 sysctl -w net.ipv4.icmp_echo_ignore_broadcasts=1
 sysctl -w net.ipv4.route.flush=1
}
```
**Note:** If these settings appear in a conically later file, or later in the same file, these settings will be overwritten"</t>
  </si>
  <si>
    <t>To close this finding, please provide a screenshot showing broadcast ICMP requests are ignored with the agency's CAP.</t>
  </si>
  <si>
    <t>AMZL23-85</t>
  </si>
  <si>
    <t>Ensure bogus ICMP responses are ignored</t>
  </si>
  <si>
    <t>Setting `net.ipv4.icmp_ignore_bogus_error_responses` to `1` prevents the kernel from logging bogus responses (RFC-1122 non-compliant) from broadcast reframes, keeping file systems from filling up with useless log messages.</t>
  </si>
  <si>
    <t>Run the following script to verify the following kernel parameter is set in the running configuration and correctly loaded from a kernel parameter configuration file:
- `net.ipv4.icmp_ignore_bogus_error_responses` is set to `1`
**Note:** kernel parameters are loaded by file and parameter order precedence. The following script observes this precedence as part of the auditing procedure. The parameters being checked may be set correctly in a file. If that file is superseded, the parameter is overridden by an incorrect setting later in that file, or in a conically later file, that "correct" setting will be ignored both by the script and by the system during a normal kernel parameter load sequence.
```
#!/usr/bin/env bash
{
 l_output="" l_output2=""
 a_parlist=("net.ipv4.icmp_ignore_bogus_error_responses=1")
 l_ufwscf="$([ -f /etc/default/ufw ] &amp;&amp; awk -F= '/^\s*IPT_SYSCTL=/ {print $2}' /etc/default/ufw)"
 kernel_parameter_chk()
 { 
 l_krp="$(sysctl "$l_kpname" | awk -F= '{print $2}' | xargs)" # Check running configuration
 if [ "$l_krp" = "$l_kpvalue" ]; then
 l_output="$l_output\n - \"$l_kpname\" is correctly set to \"$l_krp\" in the running configuration"
 else
 l_output2="$l_output2\n - \"$l_kpname\" is incorrectly set to \"$l_krp\" in the running configuration and should have a value of: \"$l_kpvalue\""
 fi
 unset A_out; declare -A A_out # Check durable setting (files)
 while read -r l_out; do
 if [ -n "$l_out" ]; then
 if [[ $l_out =~ ^\s*# ]]; then
 l_file="${l_out//# /}"
 else
 l_kpar="$(awk -F= '{print $1}' &lt;&lt;&lt; "$l_out" | xargs)"
 [ "$l_kpar" = "$l_kpname" ] &amp;&amp; A_out+=(["$l_kpar"]="$l_file")
 fi
 fi
 done &lt; &lt;(/usr/lib/systemd/systemd-sysctl --cat-config | grep -Po '^\h*([^#\n\r]+|#\h*\/[^#\n\r\h]+\.conf\b)')
 if [ -n "$l_ufwscf" ]; then # Account for systems with UFW (Not covered by systemd-sysctl --cat-config)
 l_kpar="$(grep -Po "^\h*$l_kpname\b" "$l_ufwscf" | xargs)"
 l_kpar="${l_kpar//\//.}"
 [ "$l_kpar" = "$l_kpname" ] &amp;&amp; A_out+=(["$l_kpar"]="$l_ufwscf")
 fi
 if (( ${#A_out[@]} &gt; 0 )); then # Assess output from files and generate output
 while IFS="=" read -r l_fkpname l_fkpvalue; do
 l_fkpname="${l_fkpname// /}"; l_fkpvalue="${l_fkpvalue// /}"
 if [ "$l_fkpvalue" = "$l_kpvalue" ]; then
 l_output="$l_output\n - \"$l_kpname\" is correctly set to \"$l_fkpvalue\" in \"$(printf '%s' "${A_out[@]}")\"\n"
 else
 l_output2="$l_output2\n - \"$l_kpname\" is incorrectly set to \"$l_fkpvalue\" in \"$(printf '%s' "${A_out[@]}")\" and should have a value of: \"$l_kpvalue\"\n"
 fi
 done &lt; &lt;(grep -Po -- "^\h*$l_kpname\h*=\h*\H+" "${A_out[@]}")
 else
 l_output2="$l_output2\n - \"$l_kpname\" is not set in an included file\n ** Note: \"$l_kpname\" May be set in a file that's ignored by load procedure **\n"
 fi
 }
 while IFS="=" read -r l_kpname l_kpvalue; do # Assess and check parameters
 l_kpname="${l_kpname// /}"; l_kpvalue="${l_kpvalue// /}"
 if ! grep -Pqs '^\h*0\b' /sys/module/ipv6/parameters/disable &amp;&amp; grep -q '^net.ipv6.' &lt;&lt;&lt; "$l_kpname"; then
 l_output="$l_output\n - IPv6 is disabled on the system, \"$l_kpname\" is not applicable"
 else
 kernel_parameter_chk
 fi
 done &lt; &lt;(printf '%s\n' "${a_parlist[@]}")
 if [ -z "$l_output2" ]; then # Provide output from checks
 echo -e "\n- Audit Result:\n ** PASS **\n$l_output\n"
 else
 echo -e "\n- Audit Result:\n ** FAIL **\n - Reason(s) for audit failure:\n$l_output2\n"
 [ -n "$l_output" ] &amp;&amp; echo -e "\n- Correctly set:\n$l_output\n"
 fi
}
```</t>
  </si>
  <si>
    <t>Bogus ICMP responses are ignored.</t>
  </si>
  <si>
    <t>Bogus ICMP responses are not ignored.</t>
  </si>
  <si>
    <t>3.3.6</t>
  </si>
  <si>
    <t>Some routers (and some attackers) will send responses that violate RFC-1122 and attempt to fill up a log file system with many useless error messages.</t>
  </si>
  <si>
    <t>Set the following parameter in `/etc/sysctl.conf` or a file in `/etc/sysctl.d/` ending in `.conf`:
- `net.ipv4.icmp_ignore_bogus_error_responses = 1`
_Example:_
```
# printf "
net.ipv4.icmp_ignore_bogus_error_responses = 1
" &gt;&gt; /etc/sysctl.d/60-netipv4_sysctl.conf
```
Run the following command to set the active kernel parameters:
```
# {
 sysctl -w net.ipv4.icmp_ignore_bogus_error_responses=1
 sysctl -w net.ipv4.route.flush=1
}
```
**Note:** If these settings appear in a conically later file, or later in the same file, these settings will be overwritten</t>
  </si>
  <si>
    <t>Ensure bogus ICMP responses are ignored. One method to achieve the recommended state is to execute the following command(s):
"Set the following parameter in `/etc/sysctl.conf` or a file in `/etc/sysctl.d/` ending in `.conf`:
- `net.ipv4.icmp_ignore_bogus_error_responses = 1`
_Example:_
```
# printf ""
net.ipv4.icmp_ignore_bogus_error_responses = 1
"" &gt;&gt; /etc/sysctl.d/60-netipv4_sysctl.conf
```
Run the following command to set the active kernel parameters:
```
# {
 sysctl -w net.ipv4.icmp_ignore_bogus_error_responses=1
 sysctl -w net.ipv4.route.flush=1
}
```
**Note:** If these settings appear in a conically later file, or later in the same file, these settings will be overwritten"</t>
  </si>
  <si>
    <t>To close this finding, please provide a screenshot showing bogus ICMP responses are ignored with the agency's CAP.</t>
  </si>
  <si>
    <t>AMZL23-86</t>
  </si>
  <si>
    <t>Ensure Reverse Path Filtering is enabled</t>
  </si>
  <si>
    <t>Setting `net.ipv4.conf.all.rp_filter` and `net.ipv4.conf.default.rp_filter` to `1` forces the Linux kernel to utilize reverse path filtering on a received packet to determine if the packet was valid. Essentially, with reverse path filtering, if the return packet does not go out the same interface that the corresponding source packet came from, the packet is dropped (and logged if `log_martians` is set).</t>
  </si>
  <si>
    <t>Run the following script to verify the following kernel parameters are set in the running configuration and correctly loaded from a kernel parameter configuration file:
- `net.ipv4.conf.all.rp_filter` is set to `1`
- `net.ipv4.conf.default.rp_filter` is set to `1`
**Note:** kernel parameters are loaded by file and parameter order precedence. The following script observes this precedence as part of the auditing procedure. The parameters being checked may be set correctly in a file. If that file is superseded, the parameter is overridden by an incorrect setting later in that file, or in a conically later file, that "correct" setting will be ignored both by the script and by the system during a normal kernel parameter load sequence.
```
#!/usr/bin/env bash
{
 l_output="" l_output2=""
 a_parlist=("net.ipv4.conf.all.rp_filter=1" "net.ipv4.conf.default.rp_filter=1")
 l_ufwscf="$([ -f /etc/default/ufw ] &amp;&amp; awk -F= '/^\s*IPT_SYSCTL=/ {print $2}' /etc/default/ufw)"
 kernel_parameter_chk()
 { 
 l_krp="$(sysctl "$l_kpname" | awk -F= '{print $2}' | xargs)" # Check running configuration
 if [ "$l_krp" = "$l_kpvalue" ]; then
 l_output="$l_output\n - \"$l_kpname\" is correctly set to \"$l_krp\" in the running configuration"
 else
 l_output2="$l_output2\n - \"$l_kpname\" is incorrectly set to \"$l_krp\" in the running configuration and should have a value of: \"$l_kpvalue\""
 fi
 unset A_out; declare -A A_out # Check durable setting (files)
 while read -r l_out; do
 if [ -n "$l_out" ]; then
 if [[ $l_out =~ ^\s*# ]]; then
 l_file="${l_out//# /}"
 else
 l_kpar="$(awk -F= '{print $1}' &lt;&lt;&lt; "$l_out" | xargs)"
 [ "$l_kpar" = "$l_kpname" ] &amp;&amp; A_out+=(["$l_kpar"]="$l_file")
 fi
 fi
 done &lt; &lt;(/usr/lib/systemd/systemd-sysctl --cat-config | grep -Po '^\h*([^#\n\r]+|#\h*\/[^#\n\r\h]+\.conf\b)')
 if [ -n "$l_ufwscf" ]; then # Account for systems with UFW (Not covered by systemd-sysctl --cat-config)
 l_kpar="$(grep -Po "^\h*$l_kpname\b" "$l_ufwscf" | xargs)"
 l_kpar="${l_kpar//\//.}"
 [ "$l_kpar" = "$l_kpname" ] &amp;&amp; A_out+=(["$l_kpar"]="$l_ufwscf")
 fi
 if (( ${#A_out[@]} &gt; 0 )); then # Assess output from files and generate output
 while IFS="=" read -r l_fkpname l_fkpvalue; do
 l_fkpname="${l_fkpname// /}"; l_fkpvalue="${l_fkpvalue// /}"
 if [ "$l_fkpvalue" = "$l_kpvalue" ]; then
 l_output="$l_output\n - \"$l_kpname\" is correctly set to \"$l_fkpvalue\" in \"$(printf '%s' "${A_out[@]}")\"\n"
 else
 l_output2="$l_output2\n - \"$l_kpname\" is incorrectly set to \"$l_fkpvalue\" in \"$(printf '%s' "${A_out[@]}")\" and should have a value of: \"$l_kpvalue\"\n"
 fi
 done &lt; &lt;(grep -Po -- "^\h*$l_kpname\h*=\h*\H+" "${A_out[@]}")
 else
 l_output2="$l_output2\n - \"$l_kpname\" is not set in an included file\n ** Note: \"$l_kpname\" May be set in a file that's ignored by load procedure **\n"
 fi
 }
 while IFS="=" read -r l_kpname l_kpvalue; do # Assess and check parameters
 l_kpname="${l_kpname// /}"; l_kpvalue="${l_kpvalue// /}"
 if ! grep -Pqs '^\h*0\b' /sys/module/ipv6/parameters/disable &amp;&amp; grep -q '^net.ipv6.' &lt;&lt;&lt; "$l_kpname"; then
 l_output="$l_output\n - IPv6 is disabled on the system, \"$l_kpname\" is not applicable"
 else
 kernel_parameter_chk
 fi
 done &lt; &lt;(printf '%s\n' "${a_parlist[@]}")
 if [ -z "$l_output2" ]; then # Provide output from checks
 echo -e "\n- Audit Result:\n ** PASS **\n$l_output\n"
 else
 echo -e "\n- Audit Result:\n ** FAIL **\n - Reason(s) for audit failure:\n$l_output2\n"
 [ -n "$l_output" ] &amp;&amp; echo -e "\n- Correctly set:\n$l_output\n"
 fi
}
```</t>
  </si>
  <si>
    <t>Reverse Path Filtering is enabled.</t>
  </si>
  <si>
    <t>Reverse Path Filtering is not enabled.</t>
  </si>
  <si>
    <t>3.3.7</t>
  </si>
  <si>
    <t>Setting `net.ipv4.conf.all.rp_filter` and `net.ipv4.conf.default.rp_filter` to `1` is a good way to deter attackers from sending your system bogus packets that cannot be responded to. One instance where this feature breaks down is if asymmetrical routing is employed. This would occur when using dynamic routing protocols (bgp, ospf, etc) on your system. If you are using asymmetrical routing on your system, you will not be able to enable this feature without breaking the routing.</t>
  </si>
  <si>
    <t>If you are using asymmetrical routing on your system, you will not be able to enable this feature without breaking the routing.</t>
  </si>
  <si>
    <t>Set the following parameters in `/etc/sysctl.conf` or a file in `/etc/sysctl.d/` ending in `.conf`:
- `net.ipv4.conf.all.rp_filter = 1`
- `net.ipv4.conf.default.rp_filter = 1`
_Example:_
```
# printf "
net.ipv4.conf.all.rp_filter = 1
net.ipv4.conf.default.rp_filter = 1
" &gt;&gt; /etc/sysctl.d/60-netipv4_sysctl.conf
```
Run the following commands to set the active kernel parameters:
```
# {
 sysctl -w net.ipv4.conf.all.rp_filter=1
 sysctl -w net.ipv4.conf.default.rp_filter=1
 sysctl -w net.ipv4.route.flush=1
}
```
**Note:** If these settings appear in a conically later file, or later in the same file, these settings will be overwritten</t>
  </si>
  <si>
    <t>Enable Reverse Path Filtering. One method to achieve the recommended state is to execute the following command(s):
"Set the following parameters in `/etc/sysctl.conf` or a file in `/etc/sysctl.d/` ending in `.conf`:
- `net.ipv4.conf.all.rp_filter = 1`
- `net.ipv4.conf.default.rp_filter = 1`
_Example:_
```
# printf ""
net.ipv4.conf.all.rp_filter = 1
net.ipv4.conf.default.rp_filter = 1
"" &gt;&gt; /etc/sysctl.d/60-netipv4_sysctl.conf
```
Run the following commands to set the active kernel parameters:
```
# {
 sysctl -w net.ipv4.conf.all.rp_filter=1
 sysctl -w net.ipv4.conf.default.rp_filter=1
 sysctl -w net.ipv4.route.flush=1
}
```
**Note:** If these settings appear in a conically later file, or later in the same file, these settings will be overwritten"</t>
  </si>
  <si>
    <t>To close this finding, please provide a screenshot showing reverse path filtering is enabled with the agency's CAP.</t>
  </si>
  <si>
    <t>AMZL23-87</t>
  </si>
  <si>
    <t>Ensure TCP SYN Cookies is enabled</t>
  </si>
  <si>
    <t>When `tcp_syncookies` is set, the kernel will handle TCP SYN packets normally until the half-open connection queue is full, at which time, the SYN cookie functionality kicks in. SYN cookies work by not using the SYN queue at all. Instead, the kernel simply replies to the SYN with a SYN|ACK, but will include a specially crafted TCP sequence number that encodes the source and destination IP address and port number and the time the packet was sent. A legitimate connection would send the ACK packet of the three way handshake with the specially crafted sequence number. This allows the system to verify that it has received a valid response to a SYN cookie and allow the connection, even though there is no corresponding SYN in the queue.</t>
  </si>
  <si>
    <t>Run the following script to verify the following kernel parameter is set in the running configuration and correctly loaded from a kernel parameter configuration file:
- `net.ipv4.tcp_syncookies` is set to `1`
**Note:** kernel parameters are loaded by file and parameter order precedence. The following script observes this precedence as part of the auditing procedure. The parameters being checked may be set correctly in a file. If that file is superseded, the parameter is overridden by an incorrect setting later in that file, or in a conically later file, that "correct" setting will be ignored both by the script and by the system during a normal kernel parameter load sequence.
```
#!/usr/bin/env bash
{
 l_output="" l_output2=""
 a_parlist=("net.ipv4.tcp_syncookies=1")
 l_ufwscf="$([ -f /etc/default/ufw ] &amp;&amp; awk -F= '/^\s*IPT_SYSCTL=/ {print $2}' /etc/default/ufw)"
 kernel_parameter_chk()
 { 
 l_krp="$(sysctl "$l_kpname" | awk -F= '{print $2}' | xargs)" # Check running configuration
 if [ "$l_krp" = "$l_kpvalue" ]; then
 l_output="$l_output\n - \"$l_kpname\" is correctly set to \"$l_krp\" in the running configuration"
 else
 l_output2="$l_output2\n - \"$l_kpname\" is incorrectly set to \"$l_krp\" in the running configuration and should have a value of: \"$l_kpvalue\""
 fi
 unset A_out; declare -A A_out # Check durable setting (files)
 while read -r l_out; do
 if [ -n "$l_out" ]; then
 if [[ $l_out =~ ^\s*# ]]; then
 l_file="${l_out//# /}"
 else
 l_kpar="$(awk -F= '{print $1}' &lt;&lt;&lt; "$l_out" | xargs)"
 [ "$l_kpar" = "$l_kpname" ] &amp;&amp; A_out+=(["$l_kpar"]="$l_file")
 fi
 fi
 done &lt; &lt;(/usr/lib/systemd/systemd-sysctl --cat-config | grep -Po '^\h*([^#\n\r]+|#\h*\/[^#\n\r\h]+\.conf\b)')
 if [ -n "$l_ufwscf" ]; then # Account for systems with UFW (Not covered by systemd-sysctl --cat-config)
 l_kpar="$(grep -Po "^\h*$l_kpname\b" "$l_ufwscf" | xargs)"
 l_kpar="${l_kpar//\//.}"
 [ "$l_kpar" = "$l_kpname" ] &amp;&amp; A_out+=(["$l_kpar"]="$l_ufwscf")
 fi
 if (( ${#A_out[@]} &gt; 0 )); then # Assess output from files and generate output
 while IFS="=" read -r l_fkpname l_fkpvalue; do
 l_fkpname="${l_fkpname// /}"; l_fkpvalue="${l_fkpvalue// /}"
 if [ "$l_fkpvalue" = "$l_kpvalue" ]; then
 l_output="$l_output\n - \"$l_kpname\" is correctly set to \"$l_fkpvalue\" in \"$(printf '%s' "${A_out[@]}")\"\n"
 else
 l_output2="$l_output2\n - \"$l_kpname\" is incorrectly set to \"$l_fkpvalue\" in \"$(printf '%s' "${A_out[@]}")\" and should have a value of: \"$l_kpvalue\"\n"
 fi
 done &lt; &lt;(grep -Po -- "^\h*$l_kpname\h*=\h*\H+" "${A_out[@]}")
 else
 l_output2="$l_output2\n - \"$l_kpname\" is not set in an included file\n ** Note: \"$l_kpname\" May be set in a file that's ignored by load procedure **\n"
 fi
 }
 while IFS="=" read -r l_kpname l_kpvalue; do # Assess and check parameters
 l_kpname="${l_kpname// /}"; l_kpvalue="${l_kpvalue// /}"
 if ! grep -Pqs '^\h*0\b' /sys/module/ipv6/parameters/disable &amp;&amp; grep -q '^net.ipv6.' &lt;&lt;&lt; "$l_kpname"; then
 l_output="$l_output\n - IPv6 is disabled on the system, \"$l_kpname\" is not applicable"
 else
 kernel_parameter_chk
 fi
 done &lt; &lt;(printf '%s\n' "${a_parlist[@]}")
 if [ -z "$l_output2" ]; then # Provide output from checks
 echo -e "\n- Audit Result:\n ** PASS **\n$l_output\n"
 else
 echo -e "\n- Audit Result:\n ** FAIL **\n - Reason(s) for audit failure:\n$l_output2\n"
 [ -n "$l_output" ] &amp;&amp; echo -e "\n- Correctly set:\n$l_output\n"
 fi
}
```</t>
  </si>
  <si>
    <t>TCP SYN Cookies is enabled.</t>
  </si>
  <si>
    <t>TCP SYN Cookies is not enabled.</t>
  </si>
  <si>
    <t>3.3.8</t>
  </si>
  <si>
    <t>Attackers use SYN flood attacks to perform a denial of service attacked on a system by sending many SYN packets without completing the three way handshake. This will quickly use up slots in the kernel's half-open connection queue and prevent legitimate connections from succeeding. Setting `net.ipv4.tcp_syncookies` to `1` enables SYN cookies, allowing the system to keep accepting valid connections, even if under a denial of service attack.</t>
  </si>
  <si>
    <t>Set the following parameter in `/etc/sysctl.conf` or a file in `/etc/sysctl.d/` ending in `.conf`:
- `net.ipv4.tcp_syncookies = 1`
_Example:_
```
# printf "
net.ipv4.tcp_syncookies = 1
" &gt;&gt; /etc/sysctl.d/60-netipv4_sysctl.conf
```
Run the following command to set the active kernel parameters:
```
# {
 sysctl -w net.ipv4.tcp_syncookies=1
 sysctl -w net.ipv4.route.flush=1
}
```
**Note:** If these settings appear in a conically later file, or later in the same file, these settings will be overwritten</t>
  </si>
  <si>
    <t>Enable TCP SYN Cookies. One method to achieve the recommended state is to execute the following command(s):
"Set the following parameter in `/etc/sysctl.conf` or a file in `/etc/sysctl.d/` ending in `.conf`:
- `net.ipv4.tcp_syncookies = 1`
_Example:_
```
# printf ""
net.ipv4.tcp_syncookies = 1
"" &gt;&gt; /etc/sysctl.d/60-netipv4_sysctl.conf
```
Run the following command to set the active kernel parameters:
```
# {
 sysctl -w net.ipv4.tcp_syncookies=1
 sysctl -w net.ipv4.route.flush=1
}
```
**Note:** If these settings appear in a conically later file, or later in the same file, these settings will be overwritten"</t>
  </si>
  <si>
    <t>To close this finding, please provide a screenshot showing TCP SYN Cookies is enabled with the agency's CAP.</t>
  </si>
  <si>
    <t>AMZL23-88</t>
  </si>
  <si>
    <t>Ensure IPv6 router advertisements are not accepted</t>
  </si>
  <si>
    <t>This setting disables the system's ability to accept IPv6 router advertisements.</t>
  </si>
  <si>
    <t>Run the following script to verify the following kernel parameters are set in the running configuration and correctly loaded from a kernel parameter configuration file:
- `net.ipv6.conf.all.accept_ra` is set to `0`
- `net.ipv6.conf.default.accept_ra` is set to `0`
**Note:** 
- kernel parameters are loaded by file and parameter order precedence. The following script observes this precedence as part of the auditing procedure. The parameters being checked may be set correctly in a file. If that file is superseded, the parameter is overridden by an incorrect setting later in that file, or in a conically later file, that "correct" setting will be ignored both by the script and by the system during a normal kernel parameter load sequence.
- IPv6 kernel parameters only apply to systems where IPv6 is enabled 
```
#!/usr/bin/env bash
{
 l_output="" l_output2=""
 a_parlist=("net.ipv6.conf.all.accept_ra=0" "net.ipv6.conf.default.accept_ra=0")
 l_ufwscf="$([ -f /etc/default/ufw ] &amp;&amp; awk -F= '/^\s*IPT_SYSCTL=/ {print $2}' /etc/default/ufw)"
 kernel_parameter_chk()
 { 
 l_krp="$(sysctl "$l_kpname" | awk -F= '{print $2}' | xargs)" # Check running configuration
 if [ "$l_krp" = "$l_kpvalue" ]; then
 l_output="$l_output\n - \"$l_kpname\" is correctly set to \"$l_krp\" in the running configuration"
 else
 l_output2="$l_output2\n - \"$l_kpname\" is incorrectly set to \"$l_krp\" in the running configuration and should have a value of: \"$l_kpvalue\""
 fi
 unset A_out; declare -A A_out # Check durable setting (files)
 while read -r l_out; do
 if [ -n "$l_out" ]; then
 if [[ $l_out =~ ^\s*# ]]; then
 l_file="${l_out//# /}"
 else
 l_kpar="$(awk -F= '{print $1}' &lt;&lt;&lt; "$l_out" | xargs)"
 [ "$l_kpar" = "$l_kpname" ] &amp;&amp; A_out+=(["$l_kpar"]="$l_file")
 fi
 fi
 done &lt; &lt;(/usr/lib/systemd/systemd-sysctl --cat-config | grep -Po '^\h*([^#\n\r]+|#\h*\/[^#\n\r\h]+\.conf\b)')
 if [ -n "$l_ufwscf" ]; then # Account for systems with UFW (Not covered by systemd-sysctl --cat-config)
 l_kpar="$(grep -Po "^\h*$l_kpname\b" "$l_ufwscf" | xargs)"
 l_kpar="${l_kpar//\//.}"
 [ "$l_kpar" = "$l_kpname" ] &amp;&amp; A_out+=(["$l_kpar"]="$l_ufwscf")
 fi
 if (( ${#A_out[@]} &gt; 0 )); then # Assess output from files and generate output
 while IFS="=" read -r l_fkpname l_fkpvalue; do
 l_fkpname="${l_fkpname// /}"; l_fkpvalue="${l_fkpvalue// /}"
 if [ "$l_fkpvalue" = "$l_kpvalue" ]; then
 l_output="$l_output\n - \"$l_kpname\" is correctly set to \"$l_fkpvalue\" in \"$(printf '%s' "${A_out[@]}")\"\n"
 else
 l_output2="$l_output2\n - \"$l_kpname\" is incorrectly set to \"$l_fkpvalue\" in \"$(printf '%s' "${A_out[@]}")\" and should have a value of: \"$l_kpvalue\"\n"
 fi
 done &lt; &lt;(grep -Po -- "^\h*$l_kpname\h*=\h*\H+" "${A_out[@]}")
 else
 l_output2="$l_output2\n - \"$l_kpname\" is not set in an included file\n ** Note: \"$l_kpname\" May be set in a file that's ignored by load procedure **\n"
 fi
 }
 while IFS="=" read -r l_kpname l_kpvalue; do # Assess and check parameters
 l_kpname="${l_kpname// /}"; l_kpvalue="${l_kpvalue// /}"
 if ! grep -Pqs '^\h*0\b' /sys/module/ipv6/parameters/disable &amp;&amp; grep -q '^net.ipv6.' &lt;&lt;&lt; "$l_kpname"; then
 l_output="$l_output\n - IPv6 is disabled on the system, \"$l_kpname\" is not applicable"
 else
 kernel_parameter_chk
 fi
 done &lt; &lt;(printf '%s\n' "${a_parlist[@]}")
 if [ -z "$l_output2" ]; then # Provide output from checks
 echo -e "\n- Audit Result:\n ** PASS **\n$l_output\n"
 else
 echo -e "\n- Audit Result:\n ** FAIL **\n - Reason(s) for audit failure:\n$l_output2\n"
 [ -n "$l_output" ] &amp;&amp; echo -e "\n- Correctly set:\n$l_output\n"
 fi
}
```</t>
  </si>
  <si>
    <t>IPv6 router advertisements are not accepted.</t>
  </si>
  <si>
    <t>IPv6 router advertisements are accepted.</t>
  </si>
  <si>
    <t>3.3.9</t>
  </si>
  <si>
    <t>It is recommended that systems do not accept router advertisements as they could be tricked into routing traffic to compromised machines. Setting hard routes within the system (usually a single default route to a trusted router) protects the system from bad routes. Setting `net.ipv6.conf.all.accept_ra` and `net.ipv6.conf.default.accept_ra` to `0` disables the system's ability to accept IPv6 router advertisements.</t>
  </si>
  <si>
    <t>**-IF-** IPv6 is enabled on the system:
Set the following parameters in `/etc/sysctl.conf` or a file in `/etc/sysctl.d/` ending in `.conf`:
- `net.ipv6.conf.all.accept_ra = 0`
- `net.ipv6.conf.default.accept_ra = 0`
_Example:_
```
# printf "
net.ipv6.conf.all.accept_ra = 0
net.ipv6.conf.default.accept_ra = 0
" &gt;&gt; /etc/sysctl.d/60-netipv6_sysctl.conf
```
Run the following command to set the active kernel parameters:
```
# {
 sysctl -w net.ipv6.conf.all.accept_ra=0
 sysctl -w net.ipv6.conf.default.accept_ra=0
 sysctl -w net.ipv6.route.flush=1
}
```
**Note:** If these settings appear in a conically later file, or later in the same file, these settings will be overwritten</t>
  </si>
  <si>
    <t>Set IPv6 Router Advertisements to not accepted. One method to achieve the recommended state is to execute the following command(s):
"**-IF-** IPv6 is enabled on the system:
Set the following parameters in `/etc/sysctl.conf` or a file in `/etc/sysctl.d/` ending in `.conf`:
- `net.ipv6.conf.all.accept_ra = 0`
- `net.ipv6.conf.default.accept_ra = 0`
_Example:_
```
# printf ""
net.ipv6.conf.all.accept_ra = 0
net.ipv6.conf.default.accept_ra = 0
"" &gt;&gt; /etc/sysctl.d/60-netipv6_sysctl.conf
```
Run the following command to set the active kernel parameters:
```
# {
 sysctl -w net.ipv6.conf.all.accept_ra=0
 sysctl -w net.ipv6.conf.default.accept_ra=0
 sysctl -w net.ipv6.route.flush=1
}
```
**Note:** If these settings appear in a conically later file, or later in the same file, these settings will be overwritten"</t>
  </si>
  <si>
    <t>To close this finding, please provide a screenshot showing IPv6 router advertisements are not accepted with the agency's CAP.</t>
  </si>
  <si>
    <t>AMZL23-89</t>
  </si>
  <si>
    <t>Ensure cron daemon is installed and enabled</t>
  </si>
  <si>
    <t>The `cron` daemon is used to execute batch jobs on the system.</t>
  </si>
  <si>
    <t>**-- IF --** Cron is being used to execute batch jobs on the system:
Run the following commands to verify `cron` is installed and enabled:
```
# rpm -q cronie
cronie-1.5.7-1.amzn2023.0.2.x86_64
# systemctl is-enabled crond
enabled
```
Verify result is "enabled".</t>
  </si>
  <si>
    <t>Cron daemon is enabled.</t>
  </si>
  <si>
    <t>Cron daemon is not enabled.</t>
  </si>
  <si>
    <t>Note: `systemd timers` are systemd unit files whose name ends in `.timer` that control `.service` files or events. Timers can be used as an alternative to `cron` and `at`. Timers have built-in support for calendar time events, monotonic time events, and can be run asynchronously_
_If `cron` and `at` are not installed, this section can be skipped._</t>
  </si>
  <si>
    <t>HAC13: Operating system configuration files have incorrect permissions</t>
  </si>
  <si>
    <t>4.1</t>
  </si>
  <si>
    <t>4.1.1</t>
  </si>
  <si>
    <t>While there may not be user jobs that need to be run on the system, the system does have maintenance jobs that may include security monitoring that have to run, and `cron` is used to execute them.</t>
  </si>
  <si>
    <t>**-- IF --** Cron is being used to execute batch jobs on the system:
Run the following command to install and enable `cron`:
```
# dnf install cronie
# systemctl --now enable crond
```</t>
  </si>
  <si>
    <t>Enable cron daemon. One method to achieve the recommended state is to execute the following command(s):
"**-- IF --** Cron is being used to execute batch jobs on the system:
Run the following command to install and enable `cron`:
```
# dnf install cronie
# systemctl --now enable crond
```"</t>
  </si>
  <si>
    <t>AMZL23-90</t>
  </si>
  <si>
    <t>Ensure permissions on /etc/crontab are configured</t>
  </si>
  <si>
    <t>The `/etc/crontab` file is used by `cron` to control its own jobs. The commands in this item make sure that root is the user and group owner of the file and that only the owner can access the file.</t>
  </si>
  <si>
    <t>**-- IF --** Cron is being used to execute batch jobs on the system
Run the following command and verify `Uid` and `Gid` are both `0/root` and `Access` does not grant permissions to `group` or `other` :
```
# stat /etc/crontab
Access: (0600/-rw-------) Uid: ( 0/ root) Gid: ( 0/ root)
```</t>
  </si>
  <si>
    <t>Permissions on /etc/crontab have been configured.</t>
  </si>
  <si>
    <t>Permissions on /etc/crontab have not been configured.</t>
  </si>
  <si>
    <t>4.1.2</t>
  </si>
  <si>
    <t>This file contains information on what system jobs are run by cron. Write access to this file could provide unprivileged users with the ability to elevate their privileges. Read access to this file could provide users with the ability to gain insight on system jobs that run on the system and could provide them a way to gain unauthorized privileged access.</t>
  </si>
  <si>
    <t>**-- IF --** Cron is being used to execute batch jobs on the system
Run the following commands to set ownership and permissions on `/etc/crontab`:
```
# chown root:root /etc/crontab
# chmod og-rwx /etc/crontab
```</t>
  </si>
  <si>
    <t>Configure permissions on /etc/crontab. One method to achieve the recommended state is to execute the following command(s):
# chown root:root /etc/crontab
# chmod og-rwx /etc/crontab</t>
  </si>
  <si>
    <t>AMZL23-91</t>
  </si>
  <si>
    <t>Ensure permissions on /etc/cron.hourly are configured</t>
  </si>
  <si>
    <t>This directory contains system `cron` jobs that need to run on an hourly basis. The files in this directory cannot be manipulated by the `crontab` command, but are instead edited by system administrators using a text editor. The commands below restrict read/write and search access to user and group root, preventing regular users from accessing this directory.</t>
  </si>
  <si>
    <t>**-- IF --** Cron is being used to execute batch jobs on the system:
Run the following command and verify `Uid` and `Gid` are both `0/root` and `Access` does not grant permissions to `group` or `other` :
```
# stat /etc/cron.hourly
Access: (0700/drwx------) Uid: ( 0/ root) Gid: ( 0/ root)
```</t>
  </si>
  <si>
    <t>Permissions on /etc/cron.hourly have been configured.</t>
  </si>
  <si>
    <t>Permissions on /etc/cron.hourly have not been configured.</t>
  </si>
  <si>
    <t>4.1.3</t>
  </si>
  <si>
    <t>Granting write access to this directory for non-privileged users could provide them the means for gaining unauthorized elevated privileges. Granting read access to this directory could give an unprivileged user insight in how to gain elevated privileges or circumvent auditing controls.</t>
  </si>
  <si>
    <t>**-- IF --** Cron is being used to execute batch jobs on the system:
Run the following commands to set ownership and permissions on `/etc/cron.hourly` :
```
# chown root:root /etc/cron.hourly
# chmod og-rwx /etc/cron.hourly
```</t>
  </si>
  <si>
    <t>Configure permissions on /etc/cron.hourly. One method to achieve the recommended state is to execute the following command(s):
# chown root:root /etc/cron.hourly
# chmod og-rwx /etc/cron.hourly</t>
  </si>
  <si>
    <t>AMZL23-92</t>
  </si>
  <si>
    <t>Ensure permissions on /etc/cron.daily are configured</t>
  </si>
  <si>
    <t>The `/etc/cron.daily` directory contains system cron jobs that need to run on a daily basis. The files in this directory cannot be manipulated by the `crontab` command, but are instead edited by system administrators using a text editor. The commands below restrict read/write and search access to user and group root, preventing regular users from accessing this directory.</t>
  </si>
  <si>
    <t>**-- IF --** Cron is being used to execute batch jobs on the system:
Run the following command and verify `Uid` and `Gid` are both `0/root` and `Access` does not grant permissions to `group` or `other` :
```
# stat /etc/cron.daily
Access: (0700/drwx------) Uid: ( 0/ root) Gid: ( 0/ root)
```</t>
  </si>
  <si>
    <t>Permissions on /etc/cron.daily have been configured.</t>
  </si>
  <si>
    <t>Permissions on /etc/cron.daily have not been configured.</t>
  </si>
  <si>
    <t>4.1.4</t>
  </si>
  <si>
    <t>**-- IF --** Cron is being used to execute batch jobs on the system:
Run the following commands to set ownership and permissions on `/etc/cron.daily` :
```
# chown root:root /etc/cron.daily
# chmod og-rwx /etc/cron.daily
```</t>
  </si>
  <si>
    <t>Configure permissions on /etc/cron.daily. One method to achieve the recommended state is to execute the following command(s):
# chown root:root /etc/cron.daily
# chmod og-rwx /etc/cron.daily</t>
  </si>
  <si>
    <t>AMZL23-93</t>
  </si>
  <si>
    <t>Ensure permissions on /etc/cron.weekly are configured</t>
  </si>
  <si>
    <t>The `/etc/cron.weekly` directory contains system cron jobs that need to run on a weekly basis. The files in this directory cannot be manipulated by the `crontab` command, but are instead edited by system administrators using a text editor. The commands below restrict read/write and search access to user and group root, preventing regular users from accessing this directory.</t>
  </si>
  <si>
    <t>**-- IF --** Cron is being used to execute batch jobs on the system:
Run the following command and verify `Uid` and `Gid` are both `0/root` and `Access` does not grant permissions to `group` or `other` :
```
# stat /etc/cron.weekly
Access: (0700/drwx------) Uid: ( 0/ root) Gid: ( 0/ root)
```</t>
  </si>
  <si>
    <t>Permissions on /etc/cron.weekly have been configured.</t>
  </si>
  <si>
    <t>Permissions on /etc/cron.weekly have not been configured.</t>
  </si>
  <si>
    <t>4.1.5</t>
  </si>
  <si>
    <t>**-- IF --** Cron is being used to execute batch jobs on the system:
Run the following commands to set ownership and permissions on `/etc/cron.weekly` :
```
# chown root:root /etc/cron.weekly
# chmod og-rwx /etc/cron.weekly
```</t>
  </si>
  <si>
    <t>Configure permissions on  /etc/cron.weekly. One method to achieve the recommended state is to execute the following command(s):
# chown root:root /etc/cron.weekly
# chmod og-rwx /etc/cron.weekly</t>
  </si>
  <si>
    <t>AMZL23-94</t>
  </si>
  <si>
    <t>Ensure permissions on /etc/cron.monthly are configured</t>
  </si>
  <si>
    <t>The `/etc/cron.monthly` directory contains system cron jobs that need to run on a monthly basis. The files in this directory cannot be manipulated by the `crontab` command, but are instead edited by system administrators using a text editor. The commands below restrict read/write and search access to user and group root, preventing regular users from accessing this directory.</t>
  </si>
  <si>
    <t>**-- IF --** Cron is being used to execute batch jobs on the system:
Run the following command and verify `Uid` and `Gid` are both `0/root` and `Access` does not grant permissions to `group` or `other`:
```
# stat /etc/cron.monthly
Access: (0700/drwx------) Uid: ( 0/ root) Gid: ( 0/ root)
```</t>
  </si>
  <si>
    <t>Permissions on /etc/cron.monthly are configured.</t>
  </si>
  <si>
    <t>Permissions on /etc/cron.monthly have not been configured.</t>
  </si>
  <si>
    <t>4.1.6</t>
  </si>
  <si>
    <t>**-- IF --** Cron is being used to execute batch jobs on the system:
Run the following commands to set ownership and permissions on `/etc/cron.monthly` :
```
# chown root:root /etc/cron.monthly
# chmod og-rwx /etc/cron.monthly
```</t>
  </si>
  <si>
    <t>Configure permissions on /etc/cron.monthly. One method to achieve the recommended state is to execute the following command(s):
# chown root:root /etc/cron.monthly
# chmod og-rwx /etc/cron.monthly</t>
  </si>
  <si>
    <t>AMZL23-95</t>
  </si>
  <si>
    <t>Ensure permissions on /etc/cron.d are configured</t>
  </si>
  <si>
    <t>The `/etc/cron.d` directory contains system `cron` jobs that need to run in a similar manner to the hourly, daily, weekly and monthly jobs from `/etc/crontab` , but require more granular control as to when they run. The files in this directory cannot be manipulated by the `crontab` command, but are instead edited by system administrators using a text editor. The commands below restrict read/write and search access to user and group root, preventing regular users from accessing this directory.</t>
  </si>
  <si>
    <t>**-- IF --** Cron is being used to execute batch jobs on the system:
Run the following command and verify `Uid` and `Gid` are both `0/root` and `Access` does not grant permissions to `group` or `other` :
```
# stat /etc/cron.d
Access: (0700/drwx------) Uid: ( 0/ root) Gid: ( 0/ root)
```</t>
  </si>
  <si>
    <t>Permissions on /etc/cron.d have been configured.</t>
  </si>
  <si>
    <t>Permissions on /etc/cron.d have not  been configured.</t>
  </si>
  <si>
    <t>4.1.7</t>
  </si>
  <si>
    <t>**-- IF --** Cron is being used to execute batch jobs on the system:
Run the following commands to set ownership and permissions on `/etc/cron.d` :
```
# chown root:root /etc/cron.d
# chmod og-rwx /etc/cron.d
```</t>
  </si>
  <si>
    <t>Configure permissions on /etc/cron.d. One method to achieve the recommended state is to execute the following command(s):
Run the following commands to set ownership and permissions on /etc/cron.d :
# chown root:root /etc/cron.d
# chmod og-rwx /etc/cron.d</t>
  </si>
  <si>
    <t>AMZL23-96</t>
  </si>
  <si>
    <t>Ensure cron is restricted to authorized users</t>
  </si>
  <si>
    <t>If `cron` is installed in the system, configure `/etc/cron.allow` to allow specific users to use these services. If `/etc/cron.allow` does not exist, then `/etc/cron.deny` is checked. Any user not specifically defined in those files is allowed to use cron. By removing the file, only users in `/etc/cron.allow` are allowed to use cron. 
_Note: Even though a given user is not listed in `cron.allow`, cron jobs can still be run as that user. The `cron.allow` file only controls administrative access to the crontab command for scheduling and modifying cron jobs._</t>
  </si>
  <si>
    <t>**-- IF --** Cron is being used to execute batch jobs on the system:
Run the following script:
```
#!/usr/bin/env bash
{
 if rpm -q cronie &gt;/dev/null; then
 [ -e /etc/cron.deny ] &amp;&amp; echo "Fail: cron.deny exists"
 if [ ! -e /etc/cron.allow ]; then 
 echo "Fail: cron.allow doesn't exist"
 else
 ! stat -Lc "%a" /etc/cron.allow | grep -Eq "[0,2,4,6]00" &amp;&amp; echo "Fail: cron.allow mode too permissive"
 ! stat -Lc "%u:%g" /etc/cron.allow | grep -Eq "^0:0$" &amp;&amp; echo "Fail: cron.allow owner and/or group not root"
 fi
 if [ ! -e /etc/cron.deny ] &amp;&amp; [ -e /etc/cron.allow ] &amp;&amp; stat -Lc "%a" /etc/cron.allow | grep -Eq "[0,2,4,6]00" \
 &amp;&amp; stat -Lc "%u:%g" /etc/cron.allow | grep -Eq "^0:0$"; then
 echo "Pass"
 fi
 else
 echo "Pass: cron is not installed on the system"
 fi
}
```
Verify the output of the script includes `Pass`</t>
  </si>
  <si>
    <t>access to cron is restricted to authorized users.</t>
  </si>
  <si>
    <t>Access to cron is not restricted to authorized users.</t>
  </si>
  <si>
    <t>4.1.8</t>
  </si>
  <si>
    <t>On many systems, only the system administrator is authorized to schedule `cron` jobs. Using the `cron.allow` file to control who can run `cron` jobs enforces this policy. It is easier to manage an allow list than a deny list. In a deny list, you could potentially add a user ID to the system and forget to add it to the deny files.</t>
  </si>
  <si>
    <t>**-- IF --** Cron is being used to execute batch jobs on the system:
Run the following script to remove `/etc/cron.deny`, create `/etc/cron.allow`, and set the file mode on `/etc/cron.allow`:
```
#!/usr/bin/env bash
{
 if rpm -q cronie &gt;/dev/null; then
 [ -e /etc/cron.deny ] &amp;&amp; rm -f /etc/cron.deny
 [ ! -e /etc/cron.allow ] &amp;&amp; touch /etc/cron.allow
 chown root:root /etc/cron.allow
 chmod u-x,go-rwx /etc/cron.allow
 else
 echo "cron is not installed on the system"
 fi
}
```
**OR** Run the following command to remove `cron`:
```
# dnf remove cronie
```</t>
  </si>
  <si>
    <t>To close this finding, please provide a screenshot showing access to cron is restricted to authorized users with the agency's CAP.</t>
  </si>
  <si>
    <t>AMZL23-97</t>
  </si>
  <si>
    <t>Ensure at is restricted to authorized users</t>
  </si>
  <si>
    <t>**-- IF --** `at` is installed in the system:
Configure `/etc/at.allow` to allow specific users to use these services. If `/etc/at.allow` does not exist, then `/etc/at.deny` is checked. Any user not specifically defined in those files is allowed to use at. By removing the file, only users in `/etc/at.allow` are allowed to use at. 
**Note:** Even though a given user is not listed in `at.allow`, at jobs can still be run as that user. The `at.allow` file only controls administrative access to the at command for scheduling and modifying at jobs.</t>
  </si>
  <si>
    <t>Run the following script:
```
#!/usr/bin/env bash
{
 if rpm -q at &gt;/dev/null; then
 [ -e /etc/at.deny ] &amp;&amp; echo "Fail: at.deny exists"
 if [ ! -e /etc/at.allow ]; then 
 echo "Fail: at.allow doesn't exist"
 else
 ! stat -Lc "%a" /etc/at.allow | grep -Eq "[0,2,4,6]00" &amp;&amp; echo "Fail: at.allow mode too permissive"
 ! stat -Lc "%u:%g" /etc/at.allow | grep -Eq "^0:0$" &amp;&amp; echo "Fail: at.allow owner and/or group not root"
 fi
 if [ ! -e /etc/at.deny ] &amp;&amp; [ -e /etc/at.allow ] &amp;&amp; stat -Lc "%a" /etc/at.allow | grep -Eq "[0,2,4,6]00" \
 &amp;&amp; stat -Lc "%u:%g" /etc/at.allow | grep -Eq "^0:0$"; then
 echo "Pass"
 fi
 else
 echo "Pass: at is not installed on the system"
 fi
}
```
Verify the output of the script includes `Pass`</t>
  </si>
  <si>
    <t>Access to at is restricted to authorized users.</t>
  </si>
  <si>
    <t>Access to at is not restricted to authorized users.</t>
  </si>
  <si>
    <t>4.1.9</t>
  </si>
  <si>
    <t>On many systems, only the system administrator is authorized to schedule `at` jobs. Using the `at.allow` file to control who can run `at` jobs enforces this policy. It is easier to manage an allow list than a deny list. In a deny list, you could potentially add a user ID to the system and forget to add it to the deny files.</t>
  </si>
  <si>
    <t>Run the following script to remove `/etc/at.deny`, create `/etc/at.allow`, and set the file mode for `/etc/at.allow`:
```
#!/usr/bin/env bash
{
 if rpm -q at &gt;/dev/null; then
 [ -e /etc/at.deny ] &amp;&amp; rm -f /etc/at.deny
 [ ! -e /etc/at.allow ] &amp;&amp; touch /etc/at.allow
 chown root:root /etc/at.allow
 chmod u-x,go-rwx /etc/at.allow
 else
 echo "at is not installed on the system"
 fi
}
```
**OR** Run the following command to remove `at`:
```
# dnf remove at
```</t>
  </si>
  <si>
    <t>To close this finding, please provide a screenshot showing access to at is restricted to authorized users with the agency's CAP.</t>
  </si>
  <si>
    <t>AMZL23-98</t>
  </si>
  <si>
    <t>Ensure permissions on /etc/ssh/sshd_config are configured</t>
  </si>
  <si>
    <t>The `/etc/ssh/sshd_config` file contains configuration specifications for `sshd`. The command below sets the owner and group of the file to root.</t>
  </si>
  <si>
    <t>Run the following command and verify `Uid` and `Gid` are both `0/root` and `Access` does not grant permissions to `group` or `other`:
```
# stat -Lc "%n %a %u/%U %g/%G" /etc/ssh/sshd_config
/etc/ssh/sshd_config 600 0/root 0/root
```</t>
  </si>
  <si>
    <t>/etc/ssh/sshd_config file only allows read and write access to root. The file must be less permissive than 600.
Output should look like the following:
-rw------- 1 root root</t>
  </si>
  <si>
    <t>User/Group Owner permissions on /etc/ssh/sshd_config have not been configured appropriately.</t>
  </si>
  <si>
    <t>**Note:**
- The recommendations in this section only apply if the SSH daemon is installed on the system, if remote access is **not** required the SSH daemon can be removed and this section skipped.
- By default the `/etc/ssh/sshd_config` file includes a `Include /etc/ssh/sshd_config.d/*.conf` entry.
 - This entry will automatically include settings in `*.conf` files in the `/etc/ssh/sshd_config.d/` directory to be included in the sshd configuration.
 - `Include`:
 - Include the specified configuration file(s).
 - Multiple pathnames may be specified and each pathname may contain glob(7) wildcards that will be expanded and processed in lexical order.
 - Files without absolute paths are assumed to be in /etc/ssh.
 - An Include directive may appear inside a Match block to perform conditional inclusion.
- If additional files are added to the `Include` parameter, these files must also be accounted for in the audit and remediation procedures in this section.
- Once all configuration changes have been made, the sshd configuration must be reloaded:
Command to re-load the SSH daemon configuration:
```
# systemctl reload sshd
```
Command to remove the SSH daemon:
```
# dnf remove openssh-server
```</t>
  </si>
  <si>
    <t>4.2</t>
  </si>
  <si>
    <t>4.2.1</t>
  </si>
  <si>
    <t>The `/etc/ssh/sshd_config` file needs to be protected from unauthorized changes by non-privileged users.</t>
  </si>
  <si>
    <t>Run the following commands to set ownership and permissions on `/etc/ssh/sshd_config`:
```
# chown root:root /etc/ssh/sshd_config
# chmod u-x,go-rwx /etc/ssh/sshd_config
```</t>
  </si>
  <si>
    <t>Configure permissions on /etc/ssh/sshd_config. One method to achieve the recommended state is to execute the following command(s):
Run the following commands to set ownership and permissions on /etc/ssh/sshd_config:
# chown root:root /etc/ssh/sshd_config
# chmod u-x,go-rwx /etc/ssh/sshd_config</t>
  </si>
  <si>
    <t>To close this finding, please provide a screenshot showing permissions on /etc/ssh/sshd_config is configured with the agency's CAP.</t>
  </si>
  <si>
    <t>AMZL23-99</t>
  </si>
  <si>
    <t>Ensure permissions on SSH private host key files are configured</t>
  </si>
  <si>
    <t>An SSH private key is one of two files used in SSH public key authentication. In this authentication method, the possession of the private key is proof of identity. Only a private key that corresponds to a public key will be able to authenticate successfully. The private keys need to be stored and handled carefully, and no copies of the private key should be distributed.</t>
  </si>
  <si>
    <t>Run the following script to verify SSH private host key files are mode 0600 or more restrictive, owned be the root user, and owned by the group root or group designated to own openSSH private keys:
```
#!/usr/bin/env bash
{
 l_output="" l_output2=""
 l_skgn="ssh_keys" # Group designated to own openSSH keys
 l_skgid="$(awk -F: '($1 == "'"$l_skgn"'"){print $3}' /etc/group)" # Get gid of group
 [ -n "$l_skgid" ] &amp;&amp; l_agroup="(root|$l_skgn)" || l_agroup="root"
 unset a_skarr &amp;&amp; a_skarr=() # Clear and initialize array
 while IFS= read -r -d $'\0' l_file; do # Loop to populate array
 if grep -Pq ':\h+OpenSSH\h+private\h+key\b' &lt;&lt;&lt; "$(file "$l_file")"; then
 a_skarr+=("$(stat -Lc '%n^%#a^%U^%G^%g' "$l_file")")
 fi
 done &lt; &lt;(find -L /etc/ssh -xdev -type f -print0)
 while IFS="^" read -r l_file l_mode l_owner l_group l_gid; do
 echo "File: \"$l_file\" Mode: \"$l_mode\" Owner: \"$l_owner\" Group: \"$l_group\" GID: \"$l_gid\""
 l_out2=""
 [ "$l_gid" = "$l_skgid" ] &amp;&amp; l_pmask="0137" || l_pmask="0177"
 l_maxperm="$( printf '%o' $(( 0777 &amp; ~$l_pmask )) )"
 if [ $(( $l_mode &amp; $l_pmask )) -gt 0 ]; then
 l_out2="$l_out2\n - Mode: \"$l_mode\" should be mode: \"$l_maxperm\" or more restrictive"
 fi
 if [ "$l_owner" != "root" ]; then
 l_out2="$l_out2\n - Owned by: \"$l_owner\" should be owned by \"root\""
 fi
 if [[ ! "$l_group" =~ $l_agroup ]]; then
 l_out2="$l_out2\n - Owned by group \"$l_group\" should be group owned by: \"${l_agroup//|/ or }\""
 fi
 if [ -n "$l_out2" ]; then
 l_output2="$l_output2\n - File: \"$l_file\"$l_out2"
 else
 l_output="$l_output\n - File: \"$l_file\"\n - Correct: mode ($l_mode), owner ($l_owner), and group owner ($l_group) configured"
 fi
 done &lt;&lt;&lt; "$(printf '%s\n' "${a_skarr[@]}")"
 unset a_skarr
 if [ -z "$l_output2" ]; then
 echo -e "\n- Audit Result:\n *** PASS ***\n- * Correctly set * :\n$l_output\n"
 else
 echo -e "\n- Audit Result:\n ** FAIL **\n - * Reasons for audit failure * :\n$l_output2\n"
 [ -n "$l_output" ] &amp;&amp; echo -e " - * Correctly set * :\n$l_output\n"
 fi
}
```</t>
  </si>
  <si>
    <t>The permissions on SSH private host key files are configured.</t>
  </si>
  <si>
    <t>The permissions on SSH private host key files are not configured.</t>
  </si>
  <si>
    <t>4.2.2</t>
  </si>
  <si>
    <t>If an unauthorized user obtains the private SSH host key file, the host could be impersonated</t>
  </si>
  <si>
    <t>Run the following script to set mode, ownership, and group on the private SSH host key files:
```
#!/usr/bin/env bash
{
 l_output="" l_output2=""
 l_skgn="ssh_keys" # Group designated to own openSSH keys
 l_skgid="$(awk -F: '($1 == "'"$l_skgn"'"){print $3}' /etc/group)" # Get gid of group
 if [ -n "$l_skgid" ]; then
 l_agroup="(root|$l_skgn)" &amp;&amp; l_sgroup="$l_skgn" &amp;&amp; l_mfix="u-x,g-wx,o-rwx"
 else
 l_agroup="root" &amp;&amp; l_sgroup="root" &amp;&amp; l_mfix="u-x,go-rwx"
 fi
 unset a_skarr &amp;&amp; a_skarr=() # Clear and initialize array
 while IFS= read -r -d $'\0' l_file; do # Loop to populate array
 if grep -Pq ':\h+OpenSSH\h+private\h+key\b' &lt;&lt;&lt; "$(file "$l_file")"; then
 a_skarr+=("$(stat -Lc '%n^%#a^%U^%G^%g' "$l_file")")
 fi
 done &lt; &lt;(find -L /etc/ssh -xdev -type f -print0)
 while IFS="^" read -r l_file l_mode l_owner l_group l_gid; do
 l_out2=""
 [ "$l_gid" = "$l_skgid" ] &amp;&amp; l_pmask="0137" || l_pmask="0177"
 l_maxperm="$( printf '%o' $(( 0777 &amp; ~$l_pmask )) )"
 if [ $(( $l_mode &amp; $l_pmask )) -gt 0 ]; then
 l_out2="$l_out2\n - Mode: \"$l_mode\" should be mode: \"$l_maxperm\" or more restrictive\n - Revoking excess permissions"
 chmod "$l_mfix" "$l_file"
 fi
 if [ "$l_owner" != "root" ]; then
 l_out2="$l_out2\n - Owned by: \"$l_owner\" should be owned by \"root\"\n - Changing ownership to \"root\""
 chown root "$l_file"
 fi
 if [[ ! "$l_group" =~ $l_agroup ]]; then
 l_out2="$l_out2\n - Owned by group \"$l_group\" should be group owned by: \"${l_agroup//|/ or }\"\n - Changing group ownership to \"$l_sgroup\""
 chgrp "$l_sgroup" "$l_file"
 fi
 [ -n "$l_out2" ] &amp;&amp; l_output2="$l_output2\n - File: \"$l_file\"$l_out2"
 done &lt;&lt;&lt; "$(printf '%s\n' "${a_skarr[@]}")"
 unset a_skarr
 if [ -z "$l_output2" ]; then
 echo -e "\n- No access changes required\n"
 else
 echo -e "\n- Remediation results:\n$l_output2\n"
 fi
}
```</t>
  </si>
  <si>
    <t>Configure permissions on SSH private host key files. One method to achieve the recommended state is to execute the following command(s):
"Run the following script to set mode, ownership, and group on the private SSH host key files:
```
#!/usr/bin/env bash
{
 l_output="""" l_output2=""""
 l_skgn=""ssh_keys"" # Group designated to own openSSH keys
 l_skgid=""$(awk -F: '($1 == ""'""$l_skgn""'""){print $3}' /etc/group)"" # Get gid of group
 if [ -n ""$l_skgid"" ]; then
 l_agroup=""(root|$l_skgn)"" &amp;&amp; l_sgroup=""$l_skgn"" &amp;&amp; l_mfix=""u-x,g-wx,o-rwx""
 else
 l_agroup=""root"" &amp;&amp; l_sgroup=""root"" &amp;&amp; l_mfix=""u-x,go-rwx""
 fi
 unset a_skarr &amp;&amp; a_skarr=() # Clear and initialize array
 while IFS= read -r -d $'\0' l_file; do # Loop to populate array
 if grep -Pq ':\h+OpenSSH\h+private\h+key\b' &lt;&lt;&lt; ""$(file ""$l_file"")""; then
 a_skarr+=(""$(stat -Lc '%n^%#a^%U^%G^%g' ""$l_file"")"")
 fi
 done &lt; &lt;(find -L /etc/ssh -xdev -type f -print0)
 while IFS=""^"" read -r l_file l_mode l_owner l_group l_gid; do
 l_out2=""""
 [ ""$l_gid"" = ""$l_skgid"" ] &amp;&amp; l_pmask=""0137"" || l_pmask=""0177""
 l_maxperm=""$( printf '%o' $(( 0777 &amp; ~$l_pmask )) )""
 if [ $(( $l_mode &amp; $l_pmask )) -gt 0 ]; then
 l_out2=""$l_out2\n - Mode: \""$l_mode\"" should be mode: \""$l_maxperm\"" or more restrictive\n - Revoking excess permissions""
 chmod ""$l_mfix"" ""$l_file""
 fi
 if [ ""$l_owner"" != ""root"" ]; then
 l_out2=""$l_out2\n - Owned by: \""$l_owner\"" should be owned by \""root\""\n - Changing ownership to \""root\""""
 chown root ""$l_file""
 fi
 if [[ ! ""$l_group"" =~ $l_agroup ]]; then
 l_out2=""$l_out2\n - Owned by group \""$l_group\"" should be group owned by: \""${l_agroup//|/ or }\""\n - Changing group ownership to \""$l_sgroup\""""
 chgrp ""$l_sgroup"" ""$l_file""
 fi
 [ -n ""$l_out2"" ] &amp;&amp; l_output2=""$l_output2\n - File: \""$l_file\""$l_out2""
 done &lt;&lt;&lt; ""$(printf '%s\n' ""${a_skarr[@]}"")""
 unset a_skarr
 if [ -z ""$l_output2"" ]; then
 echo -e ""\n- No access changes required\n""
 else
 echo -e ""\n- Remediation results:\n$l_output2\n""
 fi
}
```"</t>
  </si>
  <si>
    <t>To close this finding, please provide a screenshot showing permissions on SSH private host key files are configured with the agency's CAP.</t>
  </si>
  <si>
    <t>AMZL23-100</t>
  </si>
  <si>
    <t>Ensure permissions on SSH public host key files are configured</t>
  </si>
  <si>
    <t>An SSH public key is one of two files used in SSH public key authentication. In this authentication method, a public key is a key that can be used for verifying digital signatures generated using a corresponding private key. Only a public key that corresponds to a private key will be able to authenticate successfully.</t>
  </si>
  <si>
    <t>Run the following command and verify Access does not grant write or execute permissions to group or other for all returned files:
Run the following script to verify SSH public host key files are mode 0644 or more restrictive, owned be the root user, and owned be the root group:
```
#!/usr/bin/env bash
{
 l_output="" l_output2=""
 l_pmask="0133" 
 awk '{print}' &lt;&lt;&lt; "$(find -L /etc/ssh -xdev -type f -exec stat -Lc "%n %#a %U %G" {} +)" | (while read -r l_file l_mode l_owner l_group; do
 if file "$l_file" | grep -Pq ':\h+OpenSSH\h+(\H+\h+)?public\h+key\b'; then
 l_maxperm="$( printf '%o' $(( 0777 &amp; ~$l_pmask )) )"
 if [ $(( $l_mode &amp; $l_pmask )) -gt 0 ]; then
 l_output2="$l_output2\n - Public key file: \"$l_file\" is mode \"$l_mode\" should be mode: \"$l_maxperm\" or more restrictive"
 else 
 l_output="$l_output\n - Public key file: \"$l_file\" is mode \"$l_mode\" should be mode: \"$l_maxperm\" or more restrictive"
 fi
 if [ "$l_owner" != "root" ]; then
 l_output2="$l_output2\n - Public key file: \"$l_file\" is owned by: \"$l_owner\" should be owned by \"root\""
 else
 l_output="$l_output\n - Public key file: \"$l_file\" is owned by: \"$l_owner\" should be owned by \"root\""
 fi
 if [ "$l_group" != "root" ]; then
 l_output2="$l_output2\n - Public key file: \"$l_file\" is owned by group \"$l_group\" should belong to group \"root\"\n"
 else
 l_output="$l_output\n - Public key file: \"$l_file\" is owned by group \"$l_group\" should belong to group \"root\"\n"
 fi
 fi
 done
 if [ -z "$l_output2" ]; then
 echo -e "\n- Audit Result:\n *** PASS ***\n$l_output"
 else
 echo -e "\n- Audit Result:\n *** FAIL ***\n$l_output2\n\n - Correctly set:\n$l_output"
 fi
 )
}
```</t>
  </si>
  <si>
    <t>The permissions on SSH public host key files are configured.</t>
  </si>
  <si>
    <t>The permissions on SSH public host key files are not configured.</t>
  </si>
  <si>
    <t>4.2.3</t>
  </si>
  <si>
    <t>If a public host key file is modified by an unauthorized user, the SSH service may be compromised.</t>
  </si>
  <si>
    <t>Run the following script to set mode, ownership, and group on the public SSH host key files:
```
#!/usr/bin/env bash
{
 l_pmask="0133"
 l_maxperm="$( printf '%o' $(( 0777 &amp; ~$l_pmask )) )"
 awk '{print}' &lt;&lt;&lt; "$(find -L /etc/ssh -xdev -type f -exec stat -Lc "%n %#a %U %G" {} +)" | (while read -r l_file l_mode l_owner l_group; do
 if file "$l_file" | grep -Pq ':\h+OpenSSH\h+(\H+\h+)?public\h+key\b'; then
 echo -e " - Checking private key file: \"$l_file\""
 if [ $(( $l_mode &amp; $l_pmask )) -gt 0 ]; then
 echo -e " - File: \"$l_file\" is mode \"$l_mode\" changing to mode: \"$l_maxperm\""
 chmod u-x,go-wx "$l_file"
 fi
 if [ "$l_owner" != "root" ]; then
 echo -e " - File: \"$l_file\" is owned by: \"$l_owner\" changing owner to \"root\""
 chown root "$l_file"
 fi
 if [ "$l_group" != "root" ]; then
 echo -e " - File: \"$l_file\" is owned by group \"$l_group\" changing to group \"root\""
 chgrp "root" "$l_file"
 fi
 fi
 done
 )
}
```</t>
  </si>
  <si>
    <t>Configure permissions on SSH public host key files. One method to achieve the recommended state is to execute the following command(s):
"Run the following script to set mode, ownership, and group on the public SSH host key files:
```
#!/usr/bin/env bash
{
 l_pmask=""0133""
 l_maxperm=""$( printf '%o' $(( 0777 &amp; ~$l_pmask )) )""
 awk '{print}' &lt;&lt;&lt; ""$(find -L /etc/ssh -xdev -type f -exec stat -Lc ""%n %#a %U %G"" {} +)"" | (while read -r l_file l_mode l_owner l_group; do
 if file ""$l_file"" | grep -Pq ':\h+OpenSSH\h+(\H+\h+)?public\h+key\b'; then
 echo -e "" - Checking private key file: \""$l_file\""""
 if [ $(( $l_mode &amp; $l_pmask )) -gt 0 ]; then
 echo -e "" - File: \""$l_file\"" is mode \""$l_mode\"" changing to mode: \""$l_maxperm\""""
 chmod u-x,go-wx ""$l_file""
 fi
 if [ ""$l_owner"" != ""root"" ]; then
 echo -e "" - File: \""$l_file\"" is owned by: \""$l_owner\"" changing owner to \""root\""""
 chown root ""$l_file""
 fi
 if [ ""$l_group"" != ""root"" ]; then
 echo -e "" - File: \""$l_file\"" is owned by group \""$l_group\"" changing to group \""root\""""
 chgrp ""root"" ""$l_file""
 fi
 fi
 done
 )
}
```"</t>
  </si>
  <si>
    <t>To close this finding, please provide a screenshot showing permissions on SSH public host key files are configured with the agency's CAP.</t>
  </si>
  <si>
    <t>AMZL23-101</t>
  </si>
  <si>
    <t>Ensure SSH access is limited</t>
  </si>
  <si>
    <t>There are several options available to limit which users and group can access the system via SSH. It is recommended that at least one of the following options be leveraged:
- `AllowUsers`:
 - The `AllowUsers` variable gives the system administrator the option of allowing specific users to `ssh` into the system. The list consists of space separated user names. Numeric user IDs are not recognized with this variable. If a system administrator wants to restrict user access further by only allowing the allowed users to log in from a particular host, the entry can be specified in the form of user@host.
- `AllowGroups`:
 - The `AllowGroups` variable gives the system administrator the option of allowing specific groups of users to `ssh` into the system. The list consists of space separated group names. Numeric group IDs are not recognized with this variable.
- `DenyUsers`:
 - The `DenyUsers` variable gives the system administrator the option of denying specific users to `ssh` into the system. The list consists of space separated user names. Numeric user IDs are not recognized with this variable. If a system administrator wants to restrict user access further by specifically denying a user's access from a particular host, the entry can be specified in the form of user@host.
- `DenyGroups`:
 - The `DenyGroups` variable gives the system administrator the option of denying specific groups of users to `ssh` into the system. The list consists of space separated group names. Numeric group IDs are not recognized with this variable.</t>
  </si>
  <si>
    <t>Run the following commands and verify the output:
```
# sshd -T -C user=root -C host="$(hostname)" -C addr="$(grep $(hostname) /etc/hosts | awk '{print $1}')" | grep -Pi '^\h*(allow|deny)(users|groups)\h+\H+(\h+.*)?$'
# grep -Pi '^\h*(allow|deny)(users|groups)\h+\H+(\h+.*)?$' /etc/ssh/sshd_config /etc/ssh/sshd_config.d/*.conf
```
Verify that the output of both commands matches at least one of the following lines:
```
allowusers &lt;userlist&gt;
allowgroups &lt;grouplist&gt;
denyusers &lt;userlist&gt;
denygroups &lt;grouplist&gt;
```</t>
  </si>
  <si>
    <t>Users and group can access is limited to system via SSH.</t>
  </si>
  <si>
    <t>Excessive Users and group have access to the system via SSH.</t>
  </si>
  <si>
    <t>4.2.4</t>
  </si>
  <si>
    <t>Restricting which users can remotely access the system via SSH will help ensure that only authorized users access the system.</t>
  </si>
  <si>
    <t>Edit or create a file ending in `*.conf` in the `/etc/ssh/sshd_config.d/` directory or the `/etc/ssh/sshd_config` file and set one or more of the parameters as follows:
```
AllowUsers &lt;userlist&gt;
```
_-OR-_
```
AllowGroups &lt;grouplist&gt;
```
_-OR-_
```
DenyUsers &lt;userlist&gt;
```
_-OR-_
```
DenyGroups &lt;grouplist&gt;
```</t>
  </si>
  <si>
    <t>Limit SSH access. One method to achieve the recommended state is to execute the following command(s):
"Edit or create a file ending in `*.conf` in the `/etc/ssh/sshd_config.d/` directory or the `/etc/ssh/sshd_config` file and set one or more of the parameters as follows:
```
AllowUsers &lt;userlist&gt;
```
_-OR-_
```
AllowGroups &lt;grouplist&gt;
```
_-OR-_
```
DenyUsers &lt;userlist&gt;
```
_-OR-_
```
DenyGroups &lt;grouplist&gt;
```"</t>
  </si>
  <si>
    <t>To close this finding, please provide a screenshot showing users and group can access is limited to system via SSH with the agency's CAP.</t>
  </si>
  <si>
    <t>AMZL23-102</t>
  </si>
  <si>
    <t xml:space="preserve"> AU-12</t>
  </si>
  <si>
    <t xml:space="preserve">Audit Generation </t>
  </si>
  <si>
    <t>Ensure SSH LogLevel is appropriate</t>
  </si>
  <si>
    <t>`INFO` level is the basic level that only records login activity of SSH users. In many situations, such as Incident Response, it is important to determine when a particular user was active on a system. The logout record can eliminate those users who disconnected, which helps narrow the field.
`VERBOSE` level specifies that login and logout activity as well as the key fingerprint for any SSH key used for login will be logged. This information is important for SSH key management, especially in legacy environments.</t>
  </si>
  <si>
    <t>Run the following command and verify that output matches `loglevel VERBOSE` or `loglevel INFO`:
```
# sshd -T -C user=root -C host="$(hostname)" -C addr="$(grep $(hostname) /etc/hosts | awk '{print $1}')" | grep loglevel
loglevel VERBOSE
-or-
loglevel INFO
```
Run the following command and verify the output matches:
```
# grep -Pi -- '^\h*loglevel' /etc/ssh/sshd_config /etc/ssh/sshd_config.d/*.conf | grep -Evi '(VERBOSE|INFO)'
Nothing should be returned
```</t>
  </si>
  <si>
    <t>The SSH LogLevel is set to INFO or VERBOSE.</t>
  </si>
  <si>
    <t>The SSH LogLevel is not set to INFO or VERBOSE.</t>
  </si>
  <si>
    <t>HAU4</t>
  </si>
  <si>
    <t>HAU4:  System does not audit failed attempts to gain access</t>
  </si>
  <si>
    <t>4.2.5</t>
  </si>
  <si>
    <t>SSH provides several logging levels with varying amounts of verbosity. `DEBUG` is specifically **not** recommended other than strictly for debugging SSH communications since it provides so much data that it is difficult to identify important security information.</t>
  </si>
  <si>
    <t>Edit or create a file ending in `*.conf` in the `/etc/ssh/sshd_config.d/` directory or the `/etc/ssh/sshd_config` file and set the `LogLevel` parameter as follows:
```
LogLevel VERBOSE
```
_OR_
```
LogLevel INFO
```
Run the following command to comment out any `LogLevel` parameter entries in files ending in `*.conf` in the `/etc/ssh/sshd_config.d/` directory or the `/etc/ssh/sshd_config` file that include any setting other than `VERBOSE` or `INFO`:
```
# grep -Pi '^\h*LogLevel\b' /etc/ssh/sshd_config /etc/ssh/sshd_config.d/*.conf | grep -Evi '(VERBOSE|INFO)' | while read -r l_out; do sed -ri "/^\s*LogLevel\s+/s/^/# /" "$(awk -F: '{print $1}' &lt;&lt;&lt; $l_out)";done
```</t>
  </si>
  <si>
    <t>Set SSH LogLevel to INFO or VERBOSE. One method to achieve the recommended state is to execute the following command(s):
"Edit or create a file ending in `*.conf` in the `/etc/ssh/sshd_config.d/` directory or the `/etc/ssh/sshd_config` file and set the `LogLevel` parameter as follows:
```
LogLevel VERBOSE
```
_OR_
```
LogLevel INFO
```
Run the following command to comment out any `LogLevel` parameter entries in files ending in `*.conf` in the `/etc/ssh/sshd_config.d/` directory or the `/etc/ssh/sshd_config` file that include any setting other than `VERBOSE` or `INFO`:
```
# grep -Pi '^\h*LogLevel\b' /etc/ssh/sshd_config /etc/ssh/sshd_config.d/*.conf | grep -Evi '(VERBOSE|INFO)' | while read -r l_out; do sed -ri ""/^\s*LogLevel\s+/s/^/# /"" ""$(awk -F: '{print $1}' &lt;&lt;&lt; $l_out)"";done
```"</t>
  </si>
  <si>
    <t>AMZL23-103</t>
  </si>
  <si>
    <t>Ensure SSH PAM is enabled</t>
  </si>
  <si>
    <t>UsePAM Enables the Pluggable Authentication Module interface. If set to “yes” this will enable PAM authentication using ChallengeResponseAuthentication and PasswordAuthentication in addition to PAM account and session module processing for all authentication types</t>
  </si>
  <si>
    <t>Run the following command and verify that output matches:
```
# sshd -T -C user=root -C host="$(hostname)" -C addr="$(grep $(hostname) /etc/hosts | awk '{print $1}')" | grep -i usepam
usepam yes
```
Run the following command and verify the output:
```
# grep -Pi '^\h*UsePAM\b' /etc/ssh/sshd_config /etc/ssh/sshd_config.d/*.conf | grep -Evi 'yes'
Nothing should be returned
```</t>
  </si>
  <si>
    <t>The SSH PAM is enabled.</t>
  </si>
  <si>
    <t>The SSH PAM is not enabled.</t>
  </si>
  <si>
    <t>4.2.6</t>
  </si>
  <si>
    <t>When usePAM is set to yes, PAM runs through account and session types properly. This is important if you want to restrict access to services based off of IP, time or other factors of the account. Additionally, you can make sure users inherit certain environment variables on login or disallow access to the server</t>
  </si>
  <si>
    <t>If UsePAM is enabled, you will not be able to run sshd as a non-root user.</t>
  </si>
  <si>
    <t>Edit or create a file in the directory /etc/ssh/sshd_config.d/ ending in *.conf or the /etc/ssh/sshd_config file and set the parameter as follows:
```
UsePAM yes
```
Run the following command to comment out any `UsePAM` parameter entries in files ending in `*.conf` in the `/etc/ssh/sshd_config.d/` directory or the `/etc/ssh/sshd_config` file that include any setting other than `yes`
```
# grep -Pi '^\h*UsePAM\b' /etc/ssh/sshd_config /etc/ssh/sshd_config.d/*.conf | grep -Evi 'yes' | while read -r l_out; do sed -ri "/^\s*UsePAM\s+/s/^/# /" "$(awk -F: '{print $1}' &lt;&lt;&lt; $l_out)";done
```</t>
  </si>
  <si>
    <t>Enable SSH PAM. One method to achieve the recommended state is to execute the following command(s):
"Edit or create a file in the directory /etc/ssh/sshd_config.d/ ending in *.conf or the /etc/ssh/sshd_config file and set the parameter as follows:
```
UsePAM yes
```
Run the following command to comment out any `UsePAM` parameter entries in files ending in `*.conf` in the `/etc/ssh/sshd_config.d/` directory or the `/etc/ssh/sshd_config` file that include any setting other than `yes`
```
# grep -Pi '^\h*UsePAM\b' /etc/ssh/sshd_config /etc/ssh/sshd_config.d/*.conf | grep -Evi 'yes' | while read -r l_out; do sed -ri ""/^\s*UsePAM\s+/s/^/# /"" ""$(awk -F: '{print $1}' &lt;&lt;&lt; $l_out)"";done
```"</t>
  </si>
  <si>
    <t>To close this finding, please provide a screenshot showing SSH PAM is enabled with the agency's CAP.</t>
  </si>
  <si>
    <t>AMZL23-104</t>
  </si>
  <si>
    <t>Ensure SSH root login is disabled</t>
  </si>
  <si>
    <t>The `PermitRootLogin` parameter specifies if the root user can log in using ssh. The default is no.</t>
  </si>
  <si>
    <t>Run the following command and verify that output matches:
```
# sshd -T -C user=root -C host="$(hostname)" -C addr="$(grep $(hostname) /etc/hosts | awk '{print $1}')" | grep permitrootlogin
permitrootlogin no
```
Run the following command and verify the output:
```
# grep -Pi '^\h*PermitRootLogin\b' /etc/ssh/sshd_config /etc/ssh/sshd_config.d/*.conf | grep -Evi 'no'
Nothing should be returned
```</t>
  </si>
  <si>
    <t>The SSH root login is disabled.</t>
  </si>
  <si>
    <t>The SSH root login is not disabled.</t>
  </si>
  <si>
    <t>4.2.7</t>
  </si>
  <si>
    <t>Disallowing root logins over SSH requires system admins to authenticate using their own individual account, then escalating to root via `sudo` or `su`. This in turn limits opportunity for non-repudiation and provides a clear audit trail in the event of a security incident</t>
  </si>
  <si>
    <t>Edit or create a file ending in `*.conf` in the `/etc/ssh/sshd_config.d/` directory or the `/etc/ssh/sshd_config` file and set the `PermitRootLogin` parameter as follows:
```
PermitRootLogin no
```
Run the following command to comment out any `PermitRootLogin` parameter entries in files ending in `*.conf` in the `/etc/ssh/sshd_config.d/` directory or the `/etc/ssh/sshd_config` file that include any setting other than `no`
```
# grep -Pi '^\h*PermitRootLogin\b' /etc/ssh/sshd_config /etc/ssh/sshd_config.d/*.conf | grep -Evi 'no' | while read -r l_out; do sed -ri "/^\s*PermitRootLogin\s+/s/^/# /" "$(awk -F: '{print $1}' &lt;&lt;&lt; $l_out)";done
```</t>
  </si>
  <si>
    <t>Disable SSH root login. One method to achieve the recommended state is to execute the following command(s): 
"Edit or create a file ending in `*.conf` in the `/etc/ssh/sshd_config.d/` directory or the `/etc/ssh/sshd_config` file and set the `PermitRootLogin` parameter as follows:
```
PermitRootLogin no
```
Run the following command to comment out any `PermitRootLogin` parameter entries in files ending in `*.conf` in the `/etc/ssh/sshd_config.d/` directory or the `/etc/ssh/sshd_config` file that include any setting other than `no`
```
# grep -Pi '^\h*PermitRootLogin\b' /etc/ssh/sshd_config /etc/ssh/sshd_config.d/*.conf | grep -Evi 'no' | while read -r l_out; do sed -ri ""/^\s*PermitRootLogin\s+/s/^/# /"" ""$(awk -F: '{print $1}' &lt;&lt;&lt; $l_out)"";done
```"</t>
  </si>
  <si>
    <t>To close this finding, please provide a screenshot showing SSH root login is disabled with the agency's CAP.</t>
  </si>
  <si>
    <t>AMZL23-105</t>
  </si>
  <si>
    <t>Ensure SSH HostbasedAuthentication is disabled</t>
  </si>
  <si>
    <t>The `HostbasedAuthentication` parameter specifies if authentication is allowed through trusted hosts via the user of `.rhosts`, or `/etc/hosts.equiv`, along with successful public key client host authentication. This option only applies to SSH Protocol Version 2.</t>
  </si>
  <si>
    <t>Run the following command and verify that output matches:
```
# sshd -T -C user=root -C host="$(hostname)" -C addr="$(grep $(hostname) /etc/hosts | awk '{print $1}')" | grep hostbasedauthentication
hostbasedauthentication no
```
Run the following command and verify the output:
```
# grep -Pi '^\h*HostbasedAuthentication\b' /etc/ssh/sshd_config /etc/ssh/sshd_config.d/*.conf | grep -Evi 'no'
Nothing should be returned
```</t>
  </si>
  <si>
    <t>The SSH HostbasedAuthentication is disabled.</t>
  </si>
  <si>
    <t>The SSH HostbasedAuthentication is not disabled.</t>
  </si>
  <si>
    <t>4.2.8</t>
  </si>
  <si>
    <t>Even though the `.rhosts` files are ineffective if support is disabled in `/etc/pam.conf`, disabling the ability to use `.rhosts` files in SSH provides an additional layer of protection.</t>
  </si>
  <si>
    <t>Edit or create a file ending in `*.conf` in the `/etc/ssh/sshd_config.d/` directory or the `/etc/ssh/sshd_config` file and set the `HostbasedAuthentication` parameter as follows:
```
HostbasedAuthentication no
```
Run the following command to comment out any `HostbasedAuthentication` parameter entries in files ending in `*.conf` in the `/etc/ssh/sshd_config.d/` directory or the `/etc/ssh/sshd_config` file that include any setting other than `no`:
```
# grep -Pi '^\h*HostbasedAuthentication\b' /etc/ssh/sshd_config /etc/ssh/sshd_config.d/*.conf | grep -Evi 'no' | while read -r l_out; do sed -ri "/^\s*HostbasedAuthentication\s+/s/^/# /" "$(awk -F: '{print $1}' &lt;&lt;&lt; $l_out)";done
```</t>
  </si>
  <si>
    <t>Disable SSH HostbasedAuthentication. One method to achieve the recommended state is to execute the following command(s):
"Edit or create a file ending in `*.conf` in the `/etc/ssh/sshd_config.d/` directory or the `/etc/ssh/sshd_config` file and set the `HostbasedAuthentication` parameter as follows:
```
HostbasedAuthentication no
```
Run the following command to comment out any `HostbasedAuthentication` parameter entries in files ending in `*.conf` in the `/etc/ssh/sshd_config.d/` directory or the `/etc/ssh/sshd_config` file that include any setting other than `no`:
```
# grep -Pi '^\h*HostbasedAuthentication\b' /etc/ssh/sshd_config /etc/ssh/sshd_config.d/*.conf | grep -Evi 'no' | while read -r l_out; do sed -ri ""/^\s*HostbasedAuthentication\s+/s/^/# /"" ""$(awk -F: '{print $1}' &lt;&lt;&lt; $l_out)"";done
```"</t>
  </si>
  <si>
    <t>To close this finding, please provide a screenshot showing The SSH HostbasedAuthentication is disabled with the agency's CAP.</t>
  </si>
  <si>
    <t>AMZL23-106</t>
  </si>
  <si>
    <t>Ensure SSH PermitEmptyPasswords is disabled</t>
  </si>
  <si>
    <t>The `PermitEmptyPasswords` parameter specifies if the SSH server allows login to accounts with empty password strings.</t>
  </si>
  <si>
    <t>Run the following command and verify that output matches:
```
# sshd -T -C user=root -C host="$(hostname)" -C addr="$(grep $(hostname) /etc/hosts | awk '{print $1}')" | grep permitemptypasswords
permitemptypasswords no
```
Run the following command and verify the output:
```
# grep -Pi '^\h*PermitEmptyPasswords\b' /etc/ssh/sshd_config /etc/ssh/sshd_config.d/*.conf | grep -Evi 'no'
Nothing should be returned
```</t>
  </si>
  <si>
    <t>The SSH PermitEmptyPasswords is disabled.</t>
  </si>
  <si>
    <t>The SSH PermitEmptyPasswords is not disabled.</t>
  </si>
  <si>
    <t>4.2.9</t>
  </si>
  <si>
    <t>Disallowing remote shell access to accounts that have an empty password reduces the probability of unauthorized access to the system</t>
  </si>
  <si>
    <t>Edit or create a file ending in `*.conf` in the `/etc/ssh/sshd_config.d/` directory or the `/etc/ssh/sshd_config` file and set the `PermitEmptyPasswords` parameter as follows:
```
PermitEmptyPasswords no
```
Run the following command to comment out any `PermitEmptyPasswords` parameter entries in files ending in `*.conf` in the `/etc/ssh/sshd_config.d/` directory or the `/etc/ssh/sshd_config` file that include any setting other than `no`
```
# grep -Pi '^\h*PermitEmptyPasswords\b' /etc/ssh/sshd_config /etc/ssh/sshd_config.d/*.conf | grep -Evi 'no' | while read -r l_out; do sed -ri "/^\s*PermitEmptyPasswords\s+/s/^/# /" "$(awk -F: '{print $1}' &lt;&lt;&lt; $l_out)";done
```</t>
  </si>
  <si>
    <t>Disable SSH PermitEmptyPasswords. One method to achieve the recommended state is to execute the following command(s):
"Edit or create a file ending in `*.conf` in the `/etc/ssh/sshd_config.d/` directory or the `/etc/ssh/sshd_config` file and set the `PermitEmptyPasswords` parameter as follows:
```
PermitEmptyPasswords no
```
Run the following command to comment out any `PermitEmptyPasswords` parameter entries in files ending in `*.conf` in the `/etc/ssh/sshd_config.d/` directory or the `/etc/ssh/sshd_config` file that include any setting other than `no`
```
# grep -Pi '^\h*PermitEmptyPasswords\b' /etc/ssh/sshd_config /etc/ssh/sshd_config.d/*.conf | grep -Evi 'no' | while read -r l_out; do sed -ri ""/^\s*PermitEmptyPasswords\s+/s/^/# /"" ""$(awk -F: '{print $1}' &lt;&lt;&lt; $l_out)"";done
```"</t>
  </si>
  <si>
    <t>To close this finding, please provide a screenshot showing SSH PermitEmptyPasswords is disabled with the agency's CAP.</t>
  </si>
  <si>
    <t>AMZL23-107</t>
  </si>
  <si>
    <t>Ensure SSH PermitUserEnvironment is disabled</t>
  </si>
  <si>
    <t>The `PermitUserEnvironment` option allows users to present environment options to the `ssh` daemon.</t>
  </si>
  <si>
    <t>Run the following command and verify that output matches:
```
# sshd -T -C user=root -C host="$(hostname)" -C addr="$(grep $(hostname) /etc/hosts | awk '{print $1}')" | grep permituserenvironment
permituserenvironment no
```
Run the following command and verify the output:
```
# grep -Pi '^\h*PermitUserEnvironment\b' /etc/ssh/sshd_config /etc/ssh/sshd_config.d/*.conf | grep -Evi 'no'
Nothing should be returned
```</t>
  </si>
  <si>
    <t>The SSH PermitUserEnvironment is disabled.</t>
  </si>
  <si>
    <t>The SSH PermitUserEnvironment is not disabled.</t>
  </si>
  <si>
    <t>4.2.10</t>
  </si>
  <si>
    <t>Permitting users the ability to set environment variables through the SSH daemon could potentially allow users to bypass security controls (e.g. setting an execution path that has `ssh` executing trojan'd programs)</t>
  </si>
  <si>
    <t>Edit or create a file ending in `*.conf` in the `/etc/ssh/sshd_config.d/` directory or the `/etc/ssh/sshd_config` file and set the `PermitUserEnvironment` parameter as follows:
```
PermitUserEnvironment no
```
Run the following command to comment out any `PermitUserEnvironment` parameter entries in files ending in `*.conf` in the `/etc/ssh/sshd_config.d/` directory or the `/etc/ssh/sshd_config` file that include any setting other than `no`
```
# grep -Pi '^\h*PermitUserEnvironment\b' /etc/ssh/sshd_config /etc/ssh/sshd_config.d/*.conf | grep -Evi 'no' | while read -r l_out; do sed -ri "/^\s*PermitUserEnvironment\s+/s/^/# /" "$(awk -F: '{print $1}' &lt;&lt;&lt; $l_out)";done
```</t>
  </si>
  <si>
    <t>Disable SSH PermitUserEnvironment. One method to achieve the recommended state is to execute the following command(s):
"Edit or create a file ending in `*.conf` in the `/etc/ssh/sshd_config.d/` directory or the `/etc/ssh/sshd_config` file and set the `PermitUserEnvironment` parameter as follows:
```
PermitUserEnvironment no
```
Run the following command to comment out any `PermitUserEnvironment` parameter entries in files ending in `*.conf` in the `/etc/ssh/sshd_config.d/` directory or the `/etc/ssh/sshd_config` file that include any setting other than `no`
```
# grep -Pi '^\h*PermitUserEnvironment\b' /etc/ssh/sshd_config /etc/ssh/sshd_config.d/*.conf | grep -Evi 'no' | while read -r l_out; do sed -ri ""/^\s*PermitUserEnvironment\s+/s/^/# /"" ""$(awk -F: '{print $1}' &lt;&lt;&lt; $l_out)"";done
```"</t>
  </si>
  <si>
    <t>To close this finding, please provide a screenshot showing SSH PermitUserEnvironment is disabled with the agency's CAP.</t>
  </si>
  <si>
    <t>AMZL23-108</t>
  </si>
  <si>
    <t>Ensure SSH IgnoreRhosts is enabled</t>
  </si>
  <si>
    <t>The `IgnoreRhosts` parameter specifies that `.rhosts` and `.shosts` files will not be used in `RhostsRSAAuthentication` or `HostbasedAuthentication`.</t>
  </si>
  <si>
    <t>Run the following command and verify that output matches:
```
# sshd -T -C user=root -C host="$(hostname)" -C addr="$(grep $(hostname) /etc/hosts | awk '{print $1}')" | grep ignorerhosts
ignorerhosts yes
```
Run the following command and verify the output:
```
# grep -Pi '^\h*ignorerhosts\b' /etc/ssh/sshd_config /etc/ssh/sshd_config.d/*.conf | grep -Evi 'yes'
Nothing should be returned
```</t>
  </si>
  <si>
    <t>The SSH IgnoreRhosts is enabled.</t>
  </si>
  <si>
    <t>The SSH IgnoreRhosts is not enabled.</t>
  </si>
  <si>
    <t>4.2.11</t>
  </si>
  <si>
    <t>Setting this parameter forces users to enter a password when authenticating with ssh.</t>
  </si>
  <si>
    <t>Edit or create a file ending in `*.conf` in the `/etc/ssh/sshd_config.d/` directory or the `/etc/ssh/sshd_config` file and set the `IgnoreRhosts` parameter as follows:
```
IgnoreRhosts yes
```
Run the following command to comment out any `IgnoreRhosts` parameter entries in files ending in `*.conf` in the `/etc/ssh/sshd_config.d/` directory or the `/etc/ssh/sshd_config` file that include any setting other than `yes`
```
# grep -Pi '^\h*IgnoreRhosts\b' /etc/ssh/sshd_config /etc/ssh/sshd_config.d/*.conf | grep -Evi 'yes' | while read -r l_out; do sed -ri "/^\s*IgnoreRhosts\s+/s/^/# /" "$(awk -F: '{print $1}' &lt;&lt;&lt; $l_out)";done
```</t>
  </si>
  <si>
    <t>Enable SSH IgnoreRhosts. One method to achieve the recommended state is to execute the following command(s):
"Edit or create a file ending in `*.conf` in the `/etc/ssh/sshd_config.d/` directory or the `/etc/ssh/sshd_config` file and set the `IgnoreRhosts` parameter as follows:
```
IgnoreRhosts yes
```
Run the following command to comment out any `IgnoreRhosts` parameter entries in files ending in `*.conf` in the `/etc/ssh/sshd_config.d/` directory or the `/etc/ssh/sshd_config` file that include any setting other than `yes`
```
# grep -Pi '^\h*IgnoreRhosts\b' /etc/ssh/sshd_config /etc/ssh/sshd_config.d/*.conf | grep -Evi 'yes' | while read -r l_out; do sed -ri ""/^\s*IgnoreRhosts\s+/s/^/# /"" ""$(awk -F: '{print $1}' &lt;&lt;&lt; $l_out)"";done
```"</t>
  </si>
  <si>
    <t>To close this finding, please provide a screenshot showing SSH IgnoreRhosts is enabled with the agency's CAP.</t>
  </si>
  <si>
    <t>AMZL23-109</t>
  </si>
  <si>
    <t>Ensure system-wide crypto policy is not over-ridden</t>
  </si>
  <si>
    <t>System-wide Crypto policy can be over-ridden or opted out of for openSSH</t>
  </si>
  <si>
    <t>Run the following command:
```
# grep -i '^\s*CRYPTO_POLICY=' /etc/sysconfig/sshd /etc/ssh/sshd_config.d/*.conf
```
No output should be returned</t>
  </si>
  <si>
    <t>The system-wide crypto policy is not over-ridden.</t>
  </si>
  <si>
    <t>The system-wide crypto policy is over-ridden.</t>
  </si>
  <si>
    <t>4.2.14</t>
  </si>
  <si>
    <t>Over-riding or opting out of the system-wide crypto policy could allow for the use of less secure Ciphers, MACs, KexAlgorithms and GSSAPIKexAlgorithm</t>
  </si>
  <si>
    <t>Run the following commands:
```
# sed -ri "s/^\s*(CRYPTO_POLICY\s*=.*)$/# \1/" /etc/sysconfig/sshd /etc/ssh/sshd_config.d/*.conf
# systemctl reload sshd
```</t>
  </si>
  <si>
    <t>Ensure system-wide crypto policy is not over-ridden. One method to achieve the recommended state is to execute the following command(s):
"Run the following commands:
```
# sed -ri ""s/^\s*(CRYPTO_POLICY\s*=.*)$/# \1/"" /etc/sysconfig/sshd /etc/ssh/sshd_config.d/*.conf
# systemctl reload sshd
```"</t>
  </si>
  <si>
    <t>To close this finding, please provide a screenshot showing system-wide crypto policy is not over-ridden with the agency's CAP.</t>
  </si>
  <si>
    <t>AMZL23-110</t>
  </si>
  <si>
    <t>Ensure SSH warning banner is configured</t>
  </si>
  <si>
    <t>The `Banner` parameter specifies a file whose contents must be sent to the remote user before authentication is permitted. By default, no banner is displayed.</t>
  </si>
  <si>
    <t>Run the following command and verify that output matches:
```
# sshd -T -C user=root -C host="$(hostname)" -C addr="$(grep $(hostname) /etc/hosts | awk '{print $1}')" | grep banner
banner /etc/issue.net
```</t>
  </si>
  <si>
    <t xml:space="preserve">The information system must: 
 a. Before granting access to the system, display to users an IRS-approved warning banner that provides privacy and security notices consistent with applicable federal laws, Executive Orders, directives, policies, regulations, standards, and guidance and states that: 
 1. The system contains U.S. Government information 
 2. Users actions are monitored and audited 
 3. Unauthorized use of the system is prohibited 
 4. Unauthorized use of the system is subject to criminal and civil sanctions 
 The warning banner must be applied at the application, database, operating system, and network device levels for all systems that receive, process, store, or transmit FTI. 
 b. Retain the warning banner on the screen until users acknowledge the usage conditions and take explicit actions to log on to or further access the information system. 
For publicly accessible systems, the information system must: 
 a. Display the IRS-approved warning banner granting further access 
 b. Display references, if any, to monitoring, recording, or auditing that are consistent with privacy accommodations for such systems that generally prohibit those activities 
 c. Include a description of the authorized uses of the system 
</t>
  </si>
  <si>
    <t>Warning Banner is not Publication 1075 compliant.</t>
  </si>
  <si>
    <t>HAC14
HAC38</t>
  </si>
  <si>
    <t>4.2.15</t>
  </si>
  <si>
    <t>Banners are used to warn connecting users of the particular site's policy regarding connection. Presenting a warning message prior to the normal user login may assist the prosecution of trespassers on the computer system.</t>
  </si>
  <si>
    <t>Edit or create a file ending in `*.conf` in the `/etc/ssh/sshd_config.d/` directory or the `/etc/ssh/sshd_config` file and set the `Banner` parameter as follows:
```
Banner /etc/issue.net
```</t>
  </si>
  <si>
    <t>Configure SSH warning banner. One method to achieve the recommended state is to execute the following command(s):
Edit the /etc/ssh/sshd_config file to set the parameter as follows:
Banner /etc/issue.net
Ensure the compliant warning banner include the following four elements:
(1) The system contains US government information.
(2) Users' actions are monitored and audited.
(3) Unauthorized use of the system is prohibited. 
(4) Unauthorized use of the system is subject to criminal and civil penalties.
Please refer to the IRS Publication 1075, Section 4.1 Access Control (AC-8: System Use Notification) for guidance and Exhibit 8 for examples.</t>
  </si>
  <si>
    <t>AMZL23-111</t>
  </si>
  <si>
    <t>AC-7</t>
  </si>
  <si>
    <t>Unsuccessful Logon Attempts</t>
  </si>
  <si>
    <t>Ensure SSH MaxAuthTries is set to 3 or less</t>
  </si>
  <si>
    <t>The `MaxAuthTries` parameter specifies the maximum number of authentication attempts permitted per connection. When the login failure count reaches half the number, error messages will be written to the `syslog` file detailing the login failure.</t>
  </si>
  <si>
    <t>The SSH MaxAuthTries is set to 3 or less.</t>
  </si>
  <si>
    <t>The SSH MaxAuthTries is not set to 3 or less.</t>
  </si>
  <si>
    <t>Changed SSH MaxAuthTries  from 4 to 3 based on Publication 1075</t>
  </si>
  <si>
    <t>HAC15</t>
  </si>
  <si>
    <t>HAC15: User accounts not locked out after 3 unsuccessful login attempts</t>
  </si>
  <si>
    <t>4.2.16</t>
  </si>
  <si>
    <t>Setting the `MaxAuthTries` parameter to a low number will minimize the risk of successful brute force attacks to the SSH server. While the recommended setting is 3, set the number based on Publication 1075.</t>
  </si>
  <si>
    <t>To close this finding, please provide a screenshot showing SSH MaxAuthTries is set to 3 or less with the agency's CAP.</t>
  </si>
  <si>
    <t>AMZL23-112</t>
  </si>
  <si>
    <t>Ensure SSH MaxStartups is configured</t>
  </si>
  <si>
    <t>The `MaxStartups` parameter specifies the maximum number of concurrent unauthenticated connections to the SSH daemon.</t>
  </si>
  <si>
    <t>Run the following command and verify that output `MaxStartups` is `10:30:60` or more restrictive:
```
# sshd -T -C user=root -C host="$(hostname)" -C addr="$(grep $(hostname) /etc/hosts | awk '{print $1}')" | grep -i maxstartups
maxstartups 10:30:60
```
Run the following command and verify the output:
```
# grep -Ei '^\s*maxstartups\s+(((1[1-9]|[1-9][0-9][0-9]+):([0-9]+):([0-9]+))|(([0-9]+):(3[1-9]|[4-9][0-9]|[1-9][0-9][0-9]+):([0-9]+))|(([0-9]+):([0-9]+):(6[1-9]|[7-9][0-9]|[1-9][0-9][0-9]+)))' /etc/ssh/sshd_config /etc/ssh/sshd_config.d/*.conf
Nothing should be returned
```</t>
  </si>
  <si>
    <t>The SSH MaxStartups is configured.</t>
  </si>
  <si>
    <t>The SSH MaxStartups is not configured.</t>
  </si>
  <si>
    <t>4.2.17</t>
  </si>
  <si>
    <t>To protect a system from denial of service due to a large number of pending authentication connection attempts, use the rate limiting function of MaxStartups to protect availability of sshd logins and prevent overwhelming the daemon.</t>
  </si>
  <si>
    <t>Edit or create a file ending in `*.conf` in the `/etc/ssh/sshd_config.d/` directory or the `/etc/ssh/sshd_config` file and set the `MaxStartups` parameter as follows:
```
MaxStartups 10:30:60
```
Run the following command to comment out any `MaxStartups` parameter entries in files ending in `*.conf` in the `/etc/ssh/sshd_config.d/` directory or the `/etc/ssh/sshd_config` file that include any setting greater than `10:30:60`:
```
# grep -Pi '^\s*maxstartups\s+(((1[1-9]|[1-9][0-9][0-9]+):([0-9]+):([0-9]+))|(([0-9]+):(3[1-9]|[4-9][0-9]|[1-9][0-9][0-9]+):([0-9]+))|(([0-9]+):([0-9]+):(6[1-9]|[7-9][0-9]|[1-9][0-9][0-9]+)))' /etc/ssh/sshd_config /etc/ssh/sshd_config.d/*.conf | while read -r l_out; do sed -ri "/^\s*MaxStartups\s+(((1[1-9]|[1-9][0-9][0-9]+):([0-9]+):([0-9]+))|(([0-9]+):(3[1-9]|[4-9][0-9]|[1-9][0-9][0-9]+):([0-9]+))|(([0-9]+):([0-9]+):(6[1-9]|[7-9][0-9]|[1-9][0-9][0-9]+)))/s/^/# /" "$(awk -F: '{print $1}' &lt;&lt;&lt; $l_out)";done
```</t>
  </si>
  <si>
    <t>Configure SSH MaxStartups. One method to achieve the recommended state is to execute the following command(s):
"Edit or create a file ending in `*.conf` in the `/etc/ssh/sshd_config.d/` directory or the `/etc/ssh/sshd_config` file and set the `MaxStartups` parameter as follows:
```
MaxStartups 10:30:60
```
Run the following command to comment out any `MaxStartups` parameter entries in files ending in `*.conf` in the `/etc/ssh/sshd_config.d/` directory or the `/etc/ssh/sshd_config` file that include any setting greater than `10:30:60`:
```
# grep -Pi '^\s*maxstartups\s+(((1[1-9]|[1-9][0-9][0-9]+):([0-9]+):([0-9]+))|(([0-9]+):(3[1-9]|[4-9][0-9]|[1-9][0-9][0-9]+):([0-9]+))|(([0-9]+):([0-9]+):(6[1-9]|[7-9][0-9]|[1-9][0-9][0-9]+)))' /etc/ssh/sshd_config /etc/ssh/sshd_config.d/*.conf | while read -r l_out; do sed -ri ""/^\s*MaxStartups\s+(((1[1-9]|[1-9][0-9][0-9]+):([0-9]+):([0-9]+))|(([0-9]+):(3[1-9]|[4-9][0-9]|[1-9][0-9][0-9]+):([0-9]+))|(([0-9]+):([0-9]+):(6[1-9]|[7-9][0-9]|[1-9][0-9][0-9]+)))/s/^/# /"" ""$(awk -F: '{print $1}' &lt;&lt;&lt; $l_out)"";done
```"</t>
  </si>
  <si>
    <t>To close this finding, please provide a screenshot showing SSH MaxStartups is configured with the agency's CAP.</t>
  </si>
  <si>
    <t>AMZL23-113</t>
  </si>
  <si>
    <t>Ensure SSH MaxSessions is set to 10 or less</t>
  </si>
  <si>
    <t>The `MaxSessions` parameter specifies the maximum number of open sessions permitted from a given connection.</t>
  </si>
  <si>
    <t>Run the following command and verify that output `MaxSessions` is `10` or less:
```
# sshd -T -C user=root -C host="$(hostname)" -C addr="$(grep $(hostname) /etc/hosts | awk '{print $1}')" | grep -i maxsessions
maxsessions 10
```
Run the following command and verify the output:
```
grep -Ei '^\s*MaxSessions\s+(1[1-9]|[2-9][0-9]|[1-9][0-9][0-9]+)' /etc/ssh/sshd_config /etc/ssh/sshd_config.d/*.conf
Nothing should be returned
```</t>
  </si>
  <si>
    <t>The MaxSessions is set to 10 or less.</t>
  </si>
  <si>
    <t>The MaxSessions is not set to 10 or less.</t>
  </si>
  <si>
    <t>HSC21</t>
  </si>
  <si>
    <t>HSC21: Number of logon sessions are not managed appropriately</t>
  </si>
  <si>
    <t>4.2.18</t>
  </si>
  <si>
    <t>To protect a system from denial of service due to a large number of concurrent sessions, use the rate limiting function of MaxSessions to protect availability of sshd logins and prevent overwhelming the daemon.</t>
  </si>
  <si>
    <t>Edit or create a file ending in `*.conf` in the `/etc/ssh/sshd_config.d/` directory or the `/etc/ssh/sshd_config` file and set the `MaxSessions` parameter as follows:
```
MaxSessions 10
```
Run the following command to comment out any `MaxSessions` parameter entries in files ending in `*.conf` in the `/etc/ssh/sshd_config.d/` directory or the `/etc/ssh/sshd_config` file that include any setting greater than `10`
```
# grep -Pi '^\s*MaxSessions\s+(1[1-9]|[2-9][0-9]|[1-9][0-9][0-9]+)' /etc/ssh/sshd_config /etc/ssh/sshd_config.d/*.conf | while read -r l_out; do sed -ri "/^\s*MaxSessions\s+(1[1-9]|[2-9][0-9]|[1-9][0-9][0-9]+)/s/^/# /" "$(awk -F: '{print $1}' &lt;&lt;&lt; $l_out)";done
```</t>
  </si>
  <si>
    <t>Set SSH MaxSessions to 10 or less. One method to achieve the recommended state is to execute the following command(s):
"Edit or create a file ending in `*.conf` in the `/etc/ssh/sshd_config.d/` directory or the `/etc/ssh/sshd_config` file and set the `MaxSessions` parameter as follows:
```
MaxSessions 10
```
Run the following command to comment out any `MaxSessions` parameter entries in files ending in `*.conf` in the `/etc/ssh/sshd_config.d/` directory or the `/etc/ssh/sshd_config` file that include any setting greater than `10`
```
# grep -Pi '^\s*MaxSessions\s+(1[1-9]|[2-9][0-9]|[1-9][0-9][0-9]+)' /etc/ssh/sshd_config /etc/ssh/sshd_config.d/*.conf | while read -r l_out; do sed -ri ""/^\s*MaxSessions\s+(1[1-9]|[2-9][0-9]|[1-9][0-9][0-9]+)/s/^/# /"" ""$(awk -F: '{print $1}' &lt;&lt;&lt; $l_out)"";done
```"</t>
  </si>
  <si>
    <t>AMZL23-114</t>
  </si>
  <si>
    <t>Ensure SSH LoginGraceTime is set to one minute or less</t>
  </si>
  <si>
    <t>The `LoginGraceTime` parameter specifies the time allowed for successful authentication to the SSH server. The longer the Grace period is the more open unauthenticated connections can exist. Like other session controls in this session the Grace Period should be limited to appropriate organizational limits to ensure the service is available for needed access.</t>
  </si>
  <si>
    <t>Run the following command and verify that output `LoginGraceTime` is between `1` and `60` seconds or `1m`:
```
# sshd -T -C user=root -C host="$(hostname)" -C addr="$(grep $(hostname) /etc/hosts | awk '{print $1}')" | grep logingracetime
logingracetime 60
```
Run the following command and verify the output:
```
# grep -Ei '^\s*LoginGraceTime\s+(0|6[1-9]|[7-9][0-9]|[1-9][0-9][0-9]+|[^1]m)' /etc/ssh/sshd_config /etc/ssh/sshd_config.d/*.conf
Nothing should be returned
```</t>
  </si>
  <si>
    <t>The SSH LoginGraceTime is set to one minute or less.</t>
  </si>
  <si>
    <t>The SSH LoginGraceTime is not set to one minute or less.</t>
  </si>
  <si>
    <t>HSC25</t>
  </si>
  <si>
    <t>HSC25: Network sessions do not timeout per Publication 1075 requirements</t>
  </si>
  <si>
    <t>4.2.19</t>
  </si>
  <si>
    <t>Setting the `LoginGraceTime` parameter to a low number will minimize the risk of successful brute force attacks to the SSH server. It will also limit the number of concurrent unauthenticated connections While the recommended setting is 60 seconds (1 Minute), set the number based on site policy.</t>
  </si>
  <si>
    <t>Edit the `/etc/ssh/sshd_config` file to set the parameter as follows:
```
LoginGraceTime 60
```
Edit or create a file ending in `*.conf` in the `/etc/ssh/sshd_config.d/` directory or the `/etc/ssh/sshd_config` file and set the `LoginGraceTime` parameter as follows:
```
LoginGraceTime 60
-or-
LoginGraceTime 1m
```
Run the following command to comment out any `LoginGraceTime` parameter entries in files ending in `*.conf` in the `/etc/ssh/sshd_config.d/` directory or the `/etc/ssh/sshd_config` file that include any setting equal to `0` or greater than `60` seconds:
```
# grep -Pi '^\s*LoginGraceTime\s+(0|6[1-9]|[7-9][0-9]|[1-9][0-9][0-9]+|[^1]m)' /etc/ssh/sshd_config /etc/ssh/sshd_config.d/*.conf | while read -r l_out; do sed -ri "/^\s*LoginGraceTime\s+(0|6[1-9]|[7-9][0-9]|[1-9][0-9][0-9]+|[^1]m)/s/^/# /" "$(awk -F: '{print $1}' &lt;&lt;&lt; $l_out)";done
```</t>
  </si>
  <si>
    <t>Set SSH LoginGraceTime to one minute or less. One method to achieve the recommended state is to execute the following command(s):
"Edit the `/etc/ssh/sshd_config` file to set the parameter as follows:
```
LoginGraceTime 60
```
Edit or create a file ending in `*.conf` in the `/etc/ssh/sshd_config.d/` directory or the `/etc/ssh/sshd_config` file and set the `LoginGraceTime` parameter as follows:
```
LoginGraceTime 60
-or-
LoginGraceTime 1m
```
Run the following command to comment out any `LoginGraceTime` parameter entries in files ending in `*.conf` in the `/etc/ssh/sshd_config.d/` directory or the `/etc/ssh/sshd_config` file that include any setting equal to `0` or greater than `60` seconds:
```
# grep -Pi '^\s*LoginGraceTime\s+(0|6[1-9]|[7-9][0-9]|[1-9][0-9][0-9]+|[^1]m)' /etc/ssh/sshd_config /etc/ssh/sshd_config.d/*.conf | while read -r l_out; do sed -ri ""/^\s*LoginGraceTime\s+(0|6[1-9]|[7-9][0-9]|[1-9][0-9][0-9]+|[^1]m)/s/^/# /"" ""$(awk -F: '{print $1}' &lt;&lt;&lt; $l_out)"";done
```"</t>
  </si>
  <si>
    <t>AMZL23-115</t>
  </si>
  <si>
    <t>AC-12</t>
  </si>
  <si>
    <t>Session Termination</t>
  </si>
  <si>
    <t>Ensure SSH Idle Timeout Interval is configured</t>
  </si>
  <si>
    <t>**NOTE:** To clarify, the two settings described below are only meant for idle connections from a protocol perspective and not meant to check if the user is active or not. An idle user does not mean an idle connection. SSH does not, and never had, intentionally the capability to drop idle users. In SSH versions before `8.2p1` there was a bug that caused these values to behave in such a manner that they were abused to disconnect idle users. This bug has been resolved in `8.2p1` and thus may no longer be abused to disconnect idle users.
The two options `ClientAliveInterval` and `ClientAliveCountMax` control the timeout of SSH sessions. Taken directly from `man 5 sshd_config`:
- `ClientAliveInterval` Sets a timeout interval in seconds after which if no data has been received from the client, sshd(8) will send a message through the encrypted channel to request a response from the client. The default is 0, indicating that these messages will not be sent to the client.
- `ClientAliveCountMax` Sets the number of client alive messages which may be sent without sshd(8) receiving any messages back from the client. If this threshold is reached while client alive messages are being sent, sshd will disconnect the client, terminating the session. It is important to note that the use of client alive messages is very different from TCPKeepAlive. The client alive messages are sent through the encrypted channel and therefore will not be spoofable. The TCP keepalive option en‐abled by TCPKeepAlive is spoofable. The client alive mechanism is valuable when the client or server depend on knowing when a connection has become unresponsive.
The default value is 3. If ClientAliveInterval is set to 15, and ClientAliveCountMax is left at the default, unresponsive SSH clients will be disconnected after approximately 45 seconds. Setting a zero ClientAliveCountMax disables connection termination.</t>
  </si>
  <si>
    <t>Run the following commands and verify `ClientAliveInterval` is greater than zero:
```
# sshd -T -C user=root -C host="$(hostname)" -C addr="$(grep $(hostname) /etc/hosts | awk '{print $1}')" | grep clientaliveinterval
```
Example output:
```
clientaliveinterval 15
```
Run the following command and verify `ClientAliveCountMax` is greater than zero:
```
# sshd -T -C user=root -C host="$(hostname)" -C addr="$(grep $(hostname) /etc/hosts | awk '{print $1}')" | grep clientalivecountmax
```
Example output:
```
clientalivecountmax 3
```</t>
  </si>
  <si>
    <t>The SSH Idle Timeout Interval is configured.</t>
  </si>
  <si>
    <t>The SSH Idle Timeout Interval is not  configured.</t>
  </si>
  <si>
    <t>HRM5</t>
  </si>
  <si>
    <t>HRM5: User sessions do not terminate after the Publication 1075 period of inactivity</t>
  </si>
  <si>
    <t>4.2.20</t>
  </si>
  <si>
    <t>In order to prevent resource exhaustion, appropriate values should be set for both `ClientAliveInterval` and `ClientAliveCountMax`. Specifically, looking at the source code, `ClientAliveCountMax` must be greater than zero in order to utilize the ability of SSH to drop idle connections. If connections are allowed to stay open indefinitely, this can potentially be used as a DDOS attack or simple resource exhaustion could occur over unreliable networks.
The example set here is a 45 second timeout. Consult your site policy for network timeouts and apply as appropriate.</t>
  </si>
  <si>
    <t>AMZL23-116</t>
  </si>
  <si>
    <t>Ensure sudo is installed</t>
  </si>
  <si>
    <t>`sudo` allows a permitted user to execute a command as the superuser or another user, as specified by the security policy. The invoking user's real (not effective) user ID is used to determine the user name with which to query the security policy.</t>
  </si>
  <si>
    <t>Verify that `sudo` is installed.
Run the following command:
```
# dnf list sudo
Installed Packages
sudo.x86_64 &lt;VERSION&gt; @anaconda
Available Packages
sudo.x86_64 &lt;VERSION&gt; updates
```</t>
  </si>
  <si>
    <t>Sudo is installed.</t>
  </si>
  <si>
    <t>Sudo is not installed.</t>
  </si>
  <si>
    <t>4.3</t>
  </si>
  <si>
    <t>4.3.1</t>
  </si>
  <si>
    <t>`sudo` supports a plug-in architecture for security policies and input/output logging. Third parties can develop and distribute their own policy and I/O logging plug-ins to work seamlessly with the `sudo` front end. The default security policy is `sudoers`, which is configured via the file `/etc/sudoers` and any entries in `/etc/sudoers.d`.
The security policy determines what privileges, if any, a user has to run `sudo`. The policy may require that users authenticate themselves with a password or another authentication mechanism. If authentication is required, `sudo` will exit if the user's password is not entered within a configurable time limit. This limit is policy-specific.</t>
  </si>
  <si>
    <t>Run the following command to install sudo
```
# dnf install sudo
```</t>
  </si>
  <si>
    <t>Install sudo. One method to achieve the recommended state is to execute the following command(s):
# dnf install sudo</t>
  </si>
  <si>
    <t>To close this finding, please provide a screenshot showing sudo is installed with the agency's CAP.</t>
  </si>
  <si>
    <t>AMZL23-117</t>
  </si>
  <si>
    <t>Ensure sudo commands use pty</t>
  </si>
  <si>
    <t>`sudo` can be configured to run only from a pseudo terminal (`pseudo-pty`).</t>
  </si>
  <si>
    <t>Verify that `sudo` can only run other commands from a pseudo terminal.
Run the following command:
```
# grep -rPi '^\h*Defaults\h+([^#\n\r]+,)?use_pty(,\h*\h+\h*)*\h*(#.*)?$' /etc/sudoers*
/etc/sudoers:Defaults use_pty
```</t>
  </si>
  <si>
    <t>The sudo commands use pty.</t>
  </si>
  <si>
    <t>The sudo commands is not using pty.</t>
  </si>
  <si>
    <t>4.3.2</t>
  </si>
  <si>
    <t>Attackers can run a malicious program using `sudo` which would fork a background process that remains even when the main program has finished executing.</t>
  </si>
  <si>
    <t>**WARNING:** Editing the `sudo` configuration incorrectly can cause `sudo` to stop functioning. Always use `visudo` to modify `sudo` configuration files.</t>
  </si>
  <si>
    <t>Edit the file `/etc/sudoers` with `visudo` or a file in `/etc/sudoers.d/` with `visudo -f` &lt;_PATH_TO_FILE_&gt; and add the following line:
```
Defaults use_pty
```
**Note:** 
- sudo will read each file in `/etc/sudoers.d`, skipping file names that end in `~` or contain a `.` character to avoid causing problems with package manager or editor temporary/backup files. 
- Files are parsed in sorted lexical order. That is, `/etc/sudoers.d/01_first` will be parsed before `/etc/sudoers.d/10_second`. 
- Be aware that because the sorting is lexical, not numeric, `/etc/sudoers.d/1_whoops` would be loaded after `/etc/sudoers.d/10_second`. 
- Using a consistent number of leading zeroes in the file names can be used to avoid such problems.</t>
  </si>
  <si>
    <t>Ensure sudo commands use pty. One method to achieve the recommended state is to execute the following command(s):
"Edit the file `/etc/sudoers` with `visudo` or a file in `/etc/sudoers.d/` with `visudo -f` &lt;_PATH_TO_FILE_&gt; and add the following line:
```
Defaults use_pty
```
**Note:** 
- sudo will read each file in `/etc/sudoers.d`, skipping file names that end in `~` or contain a `.` character to avoid causing problems with package manager or editor temporary/backup files. 
- Files are parsed in sorted lexical order. That is, `/etc/sudoers.d/01_first` will be parsed before `/etc/sudoers.d/10_second`. 
- Be aware that because the sorting is lexical, not numeric, `/etc/sudoers.d/1_whoops` would be loaded after `/etc/sudoers.d/10_second`. 
- Using a consistent number of leading zeroes in the file names can be used to avoid such problems."</t>
  </si>
  <si>
    <t>To close this finding, please provide a screenshot showing sudo commands use pty with the agency's CAP.</t>
  </si>
  <si>
    <t>AMZL23-118</t>
  </si>
  <si>
    <t>AU-3</t>
  </si>
  <si>
    <t>Content of Audit Records</t>
  </si>
  <si>
    <t>Ensure sudo log file exists</t>
  </si>
  <si>
    <t>sudo can use a custom log file</t>
  </si>
  <si>
    <t>Run the following command to verify that sudo has a custom log file configured
```
# grep -rPsi "^\h*Defaults\h+([^#]+,\h*)?logfile\h*=\h*(\"|\')?\H+(\"|\')?(,\h*\H+\h*)*\h*(#.*)?$" /etc/sudoers*
Defaults logfile="/var/log/sudo.log"
```
**Note:** 
- sudo will read each file in `/etc/sudoers.d`, skipping file names that end in `~` or contain a `.` character to avoid causing problems with package manager or editor temporary/backup files. 
- Files are parsed in sorted lexical order. That is, `/etc/sudoers.d/01_first` will be parsed before `/etc/sudoers.d/10_second`. 
- Be aware that because the sorting is lexical, not numeric, `/etc/sudoers.d/1_whoops` would be loaded after `/etc/sudoers.d/10_second`. 
- Using a consistent number of leading zeroes in the file names can be used to avoid such problems.</t>
  </si>
  <si>
    <t>The sudo log file exists.</t>
  </si>
  <si>
    <t>The sudo log file does not exist.</t>
  </si>
  <si>
    <t>HAU17</t>
  </si>
  <si>
    <t>HAU17: Audit logs do not capture sufficient auditable events</t>
  </si>
  <si>
    <t>4.3.3</t>
  </si>
  <si>
    <t>A sudo log file simplifies auditing of sudo commands</t>
  </si>
  <si>
    <t>**WARNING:** Editing the `sudo` configuration incorrectly can cause `sudo` to stop functioning. Always use `visudo` to modify `sudo` configuration files.
Creation of additional log files can cause disk space exhaustion if not correctly managed. You should configure `logrotate` to manage the sudo log in accordance with your local policy.</t>
  </si>
  <si>
    <t>Edit the file `/etc/sudoers` or a file in `/etc/sudoers.d/` with visudo or visudo -f &lt;PATH TO FILE&gt; and add the following line:
```
Defaults logfile="&lt;PATH TO CUSTOM LOG FILE&gt;"
```
_Example_
```
Defaults logfile="/var/log/sudo.log"
```</t>
  </si>
  <si>
    <t>Ensure sudo log file exists. One method to achieve the recommended state is to execute the following command(s):
"Edit the file `/etc/sudoers` or a file in `/etc/sudoers.d/` with visudo or visudo -f &lt;PATH TO FILE&gt; and add the following line:
```
Defaults logfile=""&lt;PATH TO CUSTOM LOG FILE&gt;""
```
_Example_
```
Defaults logfile=""/var/log/sudo.log""
```"</t>
  </si>
  <si>
    <t>To close this finding, please provide a screenshot showing sudo log file exists with the agency's CAP.</t>
  </si>
  <si>
    <t>AMZL23-119</t>
  </si>
  <si>
    <t>Ensure re-authentication for privilege escalation is not disabled globally</t>
  </si>
  <si>
    <t>The operating system must be configured so that users must re-authenticate for privilege escalation.</t>
  </si>
  <si>
    <t>Verify the operating system requires users to re-authenticate for privilege escalation.
Check the configuration of the `/etc/sudoers` and `/etc/sudoers.d/*` files with the following command:
```
# grep -r "^[^#].*\!authenticate" /etc/sudoers*
```
If any line is found with a `!authenticate` tag, refer to the remediation procedure below.</t>
  </si>
  <si>
    <t>The re-authentication for privilege escalation is not disabled globally.</t>
  </si>
  <si>
    <t>The re-authentication for privilege escalation is disabled globally.</t>
  </si>
  <si>
    <t>4.3.4</t>
  </si>
  <si>
    <t>Without re-authentication, users may access resources or perform tasks for which they do not have authorization. 
When operating systems provide the capability to escalate a functional capability, it is critical the user re-authenticate.</t>
  </si>
  <si>
    <t>Configure the operating system to require users to reauthenticate for privilege escalation.
Based on the outcome of the audit procedure, use `visudo -f &lt;PATH TO FILE&gt;` to edit the relevant sudoers file.
Remove any occurrences of `!authenticate` tags in the file(s).</t>
  </si>
  <si>
    <t>Ensure re-authentication for privilege escalation is not disabled globally. One method to achieve the recommended state is to execute the following command(s):
Configure the operating system to require users to reauthenticate for privilege escalation.
Based on the outcome of the audit procedure, use visudo -f &lt;PATH TO FILE&gt; to edit the relevant sudoers file.
Remove any occurrences of !authenticate tags in the file(s).</t>
  </si>
  <si>
    <t>To close this finding, please provide a screenshot showing re-authentication for privilege escalation is not disabled globally with the agency's CAP.</t>
  </si>
  <si>
    <t>AMZL23-120</t>
  </si>
  <si>
    <t>Ensure sudo authentication timeout is configured correctly</t>
  </si>
  <si>
    <t>`sudo` caches used credentials for a default of 5 minutes. This is for ease of use when there are multiple administrative tasks to perform. The timeout can be modified to suit local security policies.</t>
  </si>
  <si>
    <t>The sudo authentication timeout is configured correctly.</t>
  </si>
  <si>
    <t>The sudo authentication timeout is not configured correctly.</t>
  </si>
  <si>
    <t>4.3.5</t>
  </si>
  <si>
    <t>Setting a timeout value reduces the window of opportunity for unauthorized privileged access to another user.</t>
  </si>
  <si>
    <t>AMZL23-121</t>
  </si>
  <si>
    <t>Ensure access to the su command is restricted</t>
  </si>
  <si>
    <t>The `su` command allows a user to run a command or shell as another user. The program has been superseded by `sudo`, which allows for more granular control over privileged access. Normally, the `su` command can be executed by any user. By uncommenting the `pam_wheel.so` statement in `/etc/pam.d/su`, the `su` command will only allow users in a specific groups to execute `su`. This group should be empty to reinforce the use of `sudo` for privileged access.</t>
  </si>
  <si>
    <t>Run the following command and verify the output matches the line:
```
# grep -Pi '^\h*auth\h+(?:required|requisite)\h+pam_wheel\.so\h+(?:[^#\n\r]+\h+)?((?!\2)(use_uid\b|group=\H+\b))\h+(?:[^#\n\r]+\h+)?((?!\1)(use_uid\b|group=\H+\b))(\h+.*)?$' /etc/pam.d/su
auth required pam_wheel.so use_uid group=&lt;group_name&gt;
```
Run the following command and verify that the group specified in `&lt;group_name&gt;` contains no users:
```
# grep &lt;group_name&gt; /etc/group
&lt;group_name&gt;:x:&lt;GID&gt;:
```
There should be no users listed after the Group ID field.</t>
  </si>
  <si>
    <t>Access to the su command is restricted.</t>
  </si>
  <si>
    <t>Access to the su command is not restricted.</t>
  </si>
  <si>
    <t>4.3.6</t>
  </si>
  <si>
    <t>Restricting the use of `su` , and using `sudo` in its place, provides system administrators better control of the escalation of user privileges to execute privileged commands. The sudo utility also provides a better logging and audit mechanism, as it can log each command executed via `sudo` , whereas `su` can only record that a user executed the `su` program.</t>
  </si>
  <si>
    <t>Create an empty group that will be specified for use of the `su` command. The group should be named according to site policy.
_Example:_
```
# groupadd sugroup
```
Add the following line to the `/etc/pam.d/su` file, specifying the empty group:
```
auth required pam_wheel.so use_uid group=sugroup
```</t>
  </si>
  <si>
    <t>Restrict access to the su command. One method to achieve the recommended state is to execute the following command(s):
"Create an empty group that will be specified for use of the `su` command. The group should be named according to site policy.
_Example:_
```
# groupadd sugroup
```
Add the following line to the `/etc/pam.d/su` file, specifying the empty group:
```
auth required pam_wheel.so use_uid group=sugroup
```"</t>
  </si>
  <si>
    <t>To close this finding, please provide a screenshot showing access to the su command is restricted  with the agency's CAP.</t>
  </si>
  <si>
    <t>AMZL23-122</t>
  </si>
  <si>
    <t>Ensure custom authselect profile is used</t>
  </si>
  <si>
    <t>A custom profile can be created by copying and customizing one of the default profiles. The default profiles include: sssd, winbind, or the nis. This profile can then be customized to follow site specific requirements.
You can select a profile for the authselect utility for a specific host. The profile will be applied to every user logging into the host.</t>
  </si>
  <si>
    <t>Ensure authselect is installed 
```
# rpm -q authselect
authselect-&lt;version&gt;.amzn2023.0.2.x86_64
```
Run the following command to list the custom profile(s)
```
# authselect list | grep '^-\s*custom'
```
Verify output includes a custom profile:
_Example:_
```
- custom/custom-profile Enable SSSD for system authentication (also for local users only)
```
Run the following command and verify that the current custom authselect profile is in use on the system:
```
# head -1 /etc/authselect/authselect.conf | grep 'custom/'
custom/&lt;CUSTOM_PROFILE_NAME&gt;
```</t>
  </si>
  <si>
    <t>The custom authselect profile is used.</t>
  </si>
  <si>
    <t>The custom authselect profile is not  used.</t>
  </si>
  <si>
    <t>HAC63</t>
  </si>
  <si>
    <t>HAC63: Security profiles have not been established</t>
  </si>
  <si>
    <t>4.4</t>
  </si>
  <si>
    <t>4.4.1</t>
  </si>
  <si>
    <t>A custom profile is required to customize many of the pam options.
When you deploy a profile, the profile is applied to every user logging into the given host</t>
  </si>
  <si>
    <t>Run the following command to install authselect if needed
```
# dnf install authselect
```
Run the following command to create a custom authselect profile:
```
# authselect create-profile &lt;custom-profile name&gt; &lt;options&gt;
```
_Example:_
```
# authselect create-profile custom-profile -b sssd --symlink-meta
```
Run the following command to select a custom authselect profile:
```
# authselect select custom/&lt;CUSTOM PROFILE NAME&gt; {with-&lt;OPTIONS&gt;}
```
_Example:_
```
# authselect select custom/custom-profile with-sudo with-faillock without-nullok
```</t>
  </si>
  <si>
    <t>Ensure custom authselect profile is used. One method to achieve the recommended state is to execute the following command(s):
"Run the following command to install authselect if needed
```
# dnf install authselect
```
Run the following command to create a custom authselect profile:
```
# authselect create-profile &lt;custom-profile name&gt; &lt;options&gt;
```
_Example:_
```
# authselect create-profile custom-profile -b sssd --symlink-meta
```
Run the following command to select a custom authselect profile:
```
# authselect select custom/&lt;CUSTOM PROFILE NAME&gt; {with-&lt;OPTIONS&gt;}
```
_Example:_
```
# authselect select custom/custom-profile with-sudo with-faillock without-nullok
```"</t>
  </si>
  <si>
    <t>AMZL23-123</t>
  </si>
  <si>
    <t>Ensure authselect includes with-faillock</t>
  </si>
  <si>
    <t>The `pam_faillock.so` module maintains a list of failed authentication attempts per user during a specified interval and locks the account in case there were more than the configured number of consecutive failed authentications (this is defined by the `deny` parameter in the faillock configuration). It stores the failure records into per-user files in the tally directory.</t>
  </si>
  <si>
    <t>Run the following commands to verify that faillock is enabled
```
# grep pam_faillock.so /etc/pam.d/password-auth /etc/pam.d/system-auth
```
Output should be similar to:
```
/etc/authselect/password-auth:auth required pam_faillock.so preauth silent
/etc/authselect/password-auth:auth required pam_faillock.so authfail
/etc/authselect/password-auth:account required pam_faillock.so
/etc/authselect/system-auth:auth required pam_faillock.so preauth silent
/etc/authselect/system-auth:auth required pam_faillock.so authfail
/etc/authselect/system-auth:account required pam_faillock.so
```</t>
  </si>
  <si>
    <t>Authselect includes the with-faillock feature.</t>
  </si>
  <si>
    <t>Authselect does not includes the with-faillock feature.</t>
  </si>
  <si>
    <t>4.4.2</t>
  </si>
  <si>
    <t>Locking out user IDs after n unsuccessful consecutive login attempts mitigates brute force password attacks against your systems.</t>
  </si>
  <si>
    <t>Run the following commands to include the `with-faillock` option to the current authselect profile:
```
# authselect enable-feature with-faillock
# authselect apply-changes
```</t>
  </si>
  <si>
    <t>Ensure authselect includes with-faillock. One method to achieve the recommended state is to execute the following command(s):
# authselect enable-feature with-faillock
# authselect apply-changes</t>
  </si>
  <si>
    <t>AMZL23-124</t>
  </si>
  <si>
    <t>IA-5</t>
  </si>
  <si>
    <t>Authenticator Management</t>
  </si>
  <si>
    <t>Ensure password creation requirements are configured</t>
  </si>
  <si>
    <t>The pam_pwquality.so module checks the strength of passwords. It performs checks such as making sure a password is not a dictionary word, it is a certain length, contains a mix of characters (e.g. alphabet, numeric, other) and more. The following are definitions of the pam_pwquality.so options.
- `try_first_pass` - retrieve the password from a previous stacked PAM module. If not available, then prompt the user for a password.
- `retry=3` - Allow 3 tries before sending back a failure.
- `minlen=14` - password must be 14 characters or more
 **Either of the following can be used to enforce complex passwords:**
- `minclass=4` - provide at least four classes of characters for the new password
**OR**
- `dcredit=-1` - provide at least one digit
- `ucredit=-1` - provide at least one uppercase character
- `ocredit=-1` - provide at least one special character
- `lcredit=-1` - provide at least one lowercase character
The settings shown above are one possible policy. Alter these values to conform to your own organization's password policies</t>
  </si>
  <si>
    <t>Verify password creation requirements conform to organization policy:
Run the following command and verify that retry conforms to organization policy.
```
# grep pam_pwquality.so /etc/pam.d/system-auth /etc/pam.d/password-auth
```
Output should be similar to:
```
/etc/pam.d/system-auth:password requisite pam_pwquality.so try_first_pass local_users_only enforce_for_root retry=3
/etc/pam.d/password-auth:password requisite pam_pwquality.so try_first_pass local_users_only enforce_for_root retry=3
```
Run the following commands and verify password length requirements conform to organization policy.
```
# grep ^minlen /etc/security/pwquality.conf
```
Verify minlen is 14 or more
Run one of the following commands and verify that password complexity conforms to organization policy.
```
# grep ^minclass /etc/security/pwquality.conf
```
**OR**
```
# grep -E "^\s*\Scredit\s*=" /etc/security/pwquality.conf
```</t>
  </si>
  <si>
    <t>Passwords meet Publication 1075 requirements.
Password Min Length is 14 characters or more
Password is not a dictionary word
Password is complex
Output contains the following:
password required pam_cracklib.so try_first_pass retry=3 minlen=14 dcredit=-1 ucredit=-1 ocredit=-1 lcredit=-1</t>
  </si>
  <si>
    <t>Current password parameters do not meet IRS requirements.</t>
  </si>
  <si>
    <t>If test case AMZLGEN-11 has passed, then this is N/A.</t>
  </si>
  <si>
    <t>HPW3</t>
  </si>
  <si>
    <t>HPW3:  Minimum password length is too short</t>
  </si>
  <si>
    <t>4.5</t>
  </si>
  <si>
    <t>4.5.1</t>
  </si>
  <si>
    <t>Strong passwords protect systems from being hacked through brute force methods.</t>
  </si>
  <si>
    <t>Edit the file `/etc/security/pwquality.conf` and add or modify the following line for password length to conform to site policy
```
minlen = 14
```
Edit the file `/etc/security/pwquality.conf` and add or modify the following line for password complexity to conform to site policy
```
minclass = 4
```
_OR_
```
dcredit = -1
ucredit = -1
ocredit = -1
lcredit = -1
```
Run the following script to update the system-auth and password-auth files
```
{
 #!/usr/bin/env bash
 for fn in system-auth password-auth; do
 file="/etc/authselect/$(head -1 /etc/authselect/authselect.conf | grep 'custom/')/$fn"
 if ! grep -Pq -- '^\h*password\h+requisite\h+pam_pwquality.so(\h+[^#\n\r]+)?\h+.*enforce_for_root\b.*$' "$file"; then
 sed -ri 's/^\s*(password\s+requisite\s+pam_pwquality.so\s+)(.*)$/\1\2 enforce_for_root/' "$file"
 fi
 if grep -Pq -- '^\h*password\h+requisite\h+pam_pwquality.so(\h+[^#\n\r]+)?\h+retry=([4-9]|[1-9][0-9]+)\b.*$' "$file"; then
 sed -ri '/pwquality/s/retry=\S+/retry=3/' "$file"
 elif ! grep -Pq -- '^\h*password\h+requisite\h+pam_pwquality.so(\h+[^#\n\r]+)?\h+retry=\d+\b.*$' "$file"; then
 sed -ri 's/^\s*(password\s+requisite\s+pam_pwquality.so\s+)(.*)$/\1\2 retry=3/' "$file"
 fi
 done
 authselect apply-changes
}
```</t>
  </si>
  <si>
    <t>Configure the password creation requirements. One method to achieve the recommended state is to execute the following command(s):
"Edit the file `/etc/security/pwquality.conf` and add or modify the following line for password length to conform to site policy
```
minlen = 14
```
Edit the file `/etc/security/pwquality.conf` and add or modify the following line for password complexity to conform to site policy
```
minclass = 4
```
_OR_
```
dcredit = -1
ucredit = -1
ocredit = -1
lcredit = -1
```
Run the following script to update the system-auth and password-auth files
```
{
 #!/usr/bin/env bash
 for fn in system-auth password-auth; do
 file=""/etc/authselect/$(head -1 /etc/authselect/authselect.conf | grep 'custom/')/$fn""
 if ! grep -Pq -- '^\h*password\h+requisite\h+pam_pwquality.so(\h+[^#\n\r]+)?\h+.*enforce_for_root\b.*$' ""$file""; then
 sed -ri 's/^\s*(password\s+requisite\s+pam_pwquality.so\s+)(.*)$/\1\2 enforce_for_root/' ""$file""
 fi
 if grep -Pq -- '^\h*password\h+requisite\h+pam_pwquality.so(\h+[^#\n\r]+)?\h+retry=([4-9]|[1-9][0-9]+)\b.*$' ""$file""; then
 sed -ri '/pwquality/s/retry=\S+/retry=3/' ""$file""
 elif ! grep -Pq -- '^\h*password\h+requisite\h+pam_pwquality.so(\h+[^#\n\r]+)?\h+retry=\d+\b.*$' ""$file""; then
 sed -ri 's/^\s*(password\s+requisite\s+pam_pwquality.so\s+)(.*)$/\1\2 retry=3/' ""$file""
 fi
 done
 authselect apply-changes
}
```"</t>
  </si>
  <si>
    <t>To close this finding, please provide a screenshot showing password requirement setting with the agency's CAP.</t>
  </si>
  <si>
    <t>AMZL23-125</t>
  </si>
  <si>
    <t>Ensure lockout for failed password attempts is configured</t>
  </si>
  <si>
    <t>Lock out users after _n_ unsuccessful consecutive login attempts. 
- `deny=&lt;n&gt;` - Number of attempts before the account is locked
- `unlock_time=&lt;n&gt;` - Time in seconds before the account is unlocked 
**Note:** The maximum configurable value for `unlock_time` is `900`</t>
  </si>
  <si>
    <t>Verify password lockouts are configured. Depending on the version you are running, follow **one** of the two methods bellow.
- `deny` **should not** be `0` (never) or greater than `3`
- `unlock_time` **should** be `0` (never) or `900` seconds or more.
Run the following command to verify that Number of failed logon attempts before the account is locked is no greater than `3`:
```
# grep -E '^\s*deny\s*=\s*[1-3]\b' /etc/security/faillock.conf
deny = 3
```
Run the following command to verify that the time in seconds before the account is unlocked is either `0` (never) or `900` or more.
```
# grep -E '^\s*unlock_time\s*=\s*(0|9[0-9][0-9]|[1-9][0-9][0-9][0-9]+)\b' /etc/security/faillock.conf
unlock_time = 900
```</t>
  </si>
  <si>
    <t xml:space="preserve">Lockout for Failed Password Attempts is set to 3. </t>
  </si>
  <si>
    <t>Lockout for failed password attempts is not configured per IRS requirements.</t>
  </si>
  <si>
    <t xml:space="preserve">Updated from 5 to 3
Updated Unlock time to 900 (15 Minutes) per Publication 1075 requirements. </t>
  </si>
  <si>
    <t>HAC15:  User accounts not locked out after 3 unsuccessful login attempts</t>
  </si>
  <si>
    <t>4.5.2</t>
  </si>
  <si>
    <t>Locking out user IDs after _n_ unsuccessful consecutive login attempts mitigates brute force password attacks against your systems.</t>
  </si>
  <si>
    <t>Use of `unlock_time=0` may allow an attacker to cause denial of service to legitimate users.</t>
  </si>
  <si>
    <t>Set password lockouts and unlock times to conform to site policy. `deny` should be greater than `0` and no greater than `3`. `unlock_time` should be `0` (never), or `900` seconds or greater.
Edit `/etc/security/faillock.conf` and update or add the following lines:
```
deny = 3
unlock_time = 900
```</t>
  </si>
  <si>
    <t>Configure the lockout for failed password attempts. One method to achieve the recommended state is to execute the following command(s):
Set password lockouts and unlock times to conform to site policy. deny should be greater than 0 and no greater than 3. unlock_time should be 0 (never), or 900 seconds or greater.
Edit /etc/security/faillock.conf and update or add the following lines:
deny = 3
unlock_time = 900</t>
  </si>
  <si>
    <t>To close this finding, please provide a screenshot showing lockout for failed Password Attempts is set to 3 with the agency's CAP.</t>
  </si>
  <si>
    <t>AMZL23-126</t>
  </si>
  <si>
    <t>Ensure password reuse is limited</t>
  </si>
  <si>
    <t>The `/etc/security/opasswd` file stores the users' old passwords and can be checked to ensure that users are not recycling recent passwords.
- remember=&lt;24&gt; - Number of old passwords to remember</t>
  </si>
  <si>
    <t xml:space="preserve">Password history is set to 24 passwords remembered. </t>
  </si>
  <si>
    <t>Password History is not configured per IRS requirements.</t>
  </si>
  <si>
    <t>Updated from 5 to 24 per Publication 1075 requirements.
If test case AMZLGEN-11 has passed, then this is N/A.</t>
  </si>
  <si>
    <t>HPW6</t>
  </si>
  <si>
    <t>HPW6:  Password history is insufficient</t>
  </si>
  <si>
    <t>4.5.3</t>
  </si>
  <si>
    <t>Forcing users not to reuse their past 24 passwords make it less likely that an attacker will be able to guess the password.
**Note:** These change only apply to accounts configured on the local system.</t>
  </si>
  <si>
    <t>AMZL23-127</t>
  </si>
  <si>
    <t xml:space="preserve">Protection of Information at Rest </t>
  </si>
  <si>
    <t>Ensure password hashing algorithm is SHA-512</t>
  </si>
  <si>
    <t>A cryptographic hash function converts an arbitrary-length input into a fixed length output. Password hashing performs a one-way transformation of a password, turning the password into another string, called the hashed password.</t>
  </si>
  <si>
    <t>4.5.4</t>
  </si>
  <si>
    <t>The SHA-512 algorithm provides stronger hashing than other hashing algorithms used for password hashing with Linux, providing additional protection to the system by increasing the level of effort for an attacker to successfully determine passwords.
**Note:** These changes only apply to accounts configured on the local system.</t>
  </si>
  <si>
    <t>To close this finding, please provide a screenshot showing password hashing algorithm is set to SHA-512 or yes crypt with the agency's CAP.</t>
  </si>
  <si>
    <t>AMZL23-128</t>
  </si>
  <si>
    <t>Ensure system accounts are secured</t>
  </si>
  <si>
    <t>There are a number of accounts provided with most distributions that are used to manage applications and are not intended to provide an interactive shell. Furthermore, a user may add special accounts that are not intended to provide an interactive shell.</t>
  </si>
  <si>
    <t>#### System accounts
Check critical system accounts for `nologin`
Run the following command:
```
# awk -F: '($1!~/^(root|halt|sync|shutdown|nfsnobody)$/ &amp;&amp; ($3&lt;'"$(awk '/^\s*UID_MIN/{print $2}' /etc/login.defs)"' || $3 == 65534) &amp;&amp; $7!~/^(\/usr)?\/sbin\/nologin$/) { print $1 }' /etc/passwd
```
Verify no results are returned.
#### Disabled accounts
Ensure all accounts that configured the shell as `nologin` also have their passwords disabled.
Run the following command:
```
# awk -F: '/nologin/ {print $1}' /etc/passwd | xargs -I '{}' passwd -S '{}' | awk '($2!="L" &amp;&amp; $2!="LK") {print $1}'
```
Verify no results are returned.</t>
  </si>
  <si>
    <t>All system accounts are secured.</t>
  </si>
  <si>
    <t>The system accounts are not secured.</t>
  </si>
  <si>
    <t>4.6</t>
  </si>
  <si>
    <t>4.6.2</t>
  </si>
  <si>
    <t>It is important to make sure that accounts that are not being used by regular users are prevented from being used to provide an interactive shell. By default, most distributions set the password field for these accounts to an invalid string, but it is also recommended that the shell field in the password file be set to the `nologin` shell. This prevents the account from potentially being used to run any commands.</t>
  </si>
  <si>
    <t>#### System accounts 
Set the shell for any accounts returned by the audit to `nologin`:
```
# usermod -s $(command -v nologin) &lt;user&gt;
```
#### Disabled accounts
Lock any non root accounts returned by the audit:
```
# usermod -L &lt;user&gt;
```
#### Large scale changes
The following command will set all system accounts to `nologin`:
```
# awk -F: '($1!~/^(root|halt|sync|shutdown|nfsnobody)$/ &amp;&amp; ($3&lt;'"$(awk '/^\s*UID_MIN/{print $2}' /etc/login.defs)"' || $3 == 65534)) { print $1 }' /etc/passwd | while read user; do usermod -s $(command -v nologin) $user &gt;/dev/null; done
```
The following command will automatically lock all accounts that have their shell set to `nologin`:
```
# awk -F: '/nologin/ {print $1}' /etc/passwd | while read user; do usermod -L $user; done
```</t>
  </si>
  <si>
    <t>Ensure system accounts are secured. One method to achieve the recommended state is to execute the following command(s):
"#### System accounts 
Set the shell for any accounts returned by the audit to `nologin`:
```
# usermod -s $(command -v nologin) &lt;user&gt;
```
#### Disabled accounts
Lock any non root accounts returned by the audit:
```
# usermod -L &lt;user&gt;
```
#### Large scale changes
The following command will set all system accounts to `nologin`:
```
# awk -F: '($1!~/^(root|halt|sync|shutdown|nfsnobody)$/ &amp;&amp; ($3&lt;'""$(awk '/^\s*UID_MIN/{print $2}' /etc/login.defs)""' || $3 == 65534)) { print $1 }' /etc/passwd | while read user; do usermod -s $(command -v nologin) $user &gt;/dev/null; done
```
The following command will automatically lock all accounts that have their shell set to `nologin`:
```
# awk -F: '/nologin/ {print $1}' /etc/passwd | while read user; do usermod -L $user; done
```"</t>
  </si>
  <si>
    <t>To close this finding, please provide a screenshot showing all system accounts are secured with the agency's CAP.</t>
  </si>
  <si>
    <t>AMZL23-129</t>
  </si>
  <si>
    <t>Ensure default user shell timeout is 1800 seconds or less</t>
  </si>
  <si>
    <t>`TMOUT` is an environmental setting that determines the timeout of a shell in seconds.
- TMOUT=_n_ - Sets the shell timeout to _n_ seconds. A setting of `TMOUT=0` disables timeout.
- readonly TMOUT- Sets the TMOUT environmental variable as readonly, preventing unwanted modification during run-time.
- export TMOUT - exports the TMOUT variable 
**System Wide Shell Configuration Files:**
- `/etc/profile` - used to set system wide environmental variables on users shells. The variables are sometimes the same ones that are in the `.bash_profile`, however this file is used to set an initial PATH or PS1 for all shell users of the system. **is only executed for interactive *login* shells, or shells executed with the --login parameter.** 
- `/etc/profile.d` - `/etc/profile` will execute the scripts within `/etc/profile.d/*.sh`. It is recommended to place your configuration in a shell script within `/etc/profile.d` to set your own system wide environmental variables.
- `/etc/bashrc` - System wide version of `.bashrc`. In Fedora derived distributions, `/etc/bashrc` also invokes /etc/profile.d/*.sh if *non-login* shell, but redirects output to `/dev/null` if *non-interactive.* **Is only executed for *interactive* shells or if `BASH_ENV` is set to `/etc/bashrc`.**</t>
  </si>
  <si>
    <t>Run the following script to verify that `TMOUT` is configured to: include a timeout of no more than `1800` seconds, to be `readonly`, to be `exported`, and is not being changed to a longer timeout.
```
#!/usr/bin/env bash
{
 output1="" output2=""
 [ -f /etc/bashrc ] &amp;&amp; BRC="/etc/bashrc"
 for f in "$BRC" /etc/profile /etc/profile.d/*.sh ; do
 grep -Pq '^\s*([^#]+\s+)?TMOUT=(1800|[1-8][0-9][0-9]|[1-9][0-9]|[1-9])\b' "$f" &amp;&amp; grep -Pq '^\s*([^#]+;\s*)?readonly\s+TMOUT(\s+|\s*;|\s*$|=(1800|[1-8][0-9][0-9]|[1-9][0-9]|[1-9]))\b' "$f" &amp;&amp; grep -Pq '^\s*([^#]+;\s*)?export\s+TMOUT(\s+|\s*;|\s*$|=(1800|[1-8][0-9][0-9]|[1-9][0-9]|[1-9]))\b' "$f" &amp;&amp; 
 output1="$f"
 done
 grep -Pq '^\s*([^#]+\s+)?TMOUT=(9[0-9][1-9]|9[1-9][0-9]|0+|[1-9]\d{3,})\b' /etc/profile /etc/profile.d/*.sh "$BRC" &amp;&amp; output2=$(grep -Ps '^\s*([^#]+\s+)?TMOUT=(9[0-9][1-9]|9[1-9][0-9]|0+|[1-9]\d{3,})\b' /etc/profile /etc/profile.d/*.sh $BRC)
 if [ -n "$output1" ] &amp;&amp; [ -z "$output2" ]; then
 echo -e "\nPASSED\n\nTMOUT is configured in: \"$output1\"\n"
 else
 [ -z "$output1" ] &amp;&amp; echo -e "\nFAILED\n\nTMOUT is not configured\n"
 [ -n "$output2" ] &amp;&amp; echo -e "\nFAILED\n\nTMOUT is incorrectly configured in: \"$output2\"\n"
 fi
}
```</t>
  </si>
  <si>
    <t>The default user shell timeout is set to 1800 seconds or less.</t>
  </si>
  <si>
    <t>The default user shell timeout is not set to 1800 seconds or less.</t>
  </si>
  <si>
    <t>4.6.3</t>
  </si>
  <si>
    <t>Setting a timeout value reduces the window of opportunity for unauthorized user access to another user's shell session that has been left unattended. It also ends the inactive session and releases the resources associated with that session.</t>
  </si>
  <si>
    <t>Review `/etc/bashrc`, `/etc/profile`, and all files ending in `*.sh` in the `/etc/profile.d/` directory and remove or edit all `TMOUT=_n_` entries to follow local site policy. `TMOUT` should not exceed 1800 or be equal to `0`.
Configure `TMOUT` in **one** of the following files:
- A file in the `/etc/profile.d/` directory ending in `.sh`
- `/etc/profile`
- `/etc/bashrc`
_`TMOUT` configuration examples:_
- As multiple lines:
```
TMOUT=1800
readonly TMOUT
export TMOUT
```
- As a single line:
```
readonly TMOUT=1800; export TMOUT
```</t>
  </si>
  <si>
    <t>Set the default user shell timeout to 1800 seconds or less. One method to achieve the recommended state is to execute the following command(s):
"Review `/etc/bashrc`, `/etc/profile`, and all files ending in `*.sh` in the `/etc/profile.d/` directory and remove or edit all `TMOUT=_n_` entries to follow local site policy. `TMOUT` should not exceed 1800 or be equal to `0`.
Configure `TMOUT` in **one** of the following files:
- A file in the `/etc/profile.d/` directory ending in `.sh`
- `/etc/profile`
- `/etc/bashrc`
_`TMOUT` configuration examples:_
- As multiple lines:
```
TMOUT=1800
readonly TMOUT
export TMOUT
```
- As a single line:
```
readonly TMOUT=1800; export TMOUT
```"</t>
  </si>
  <si>
    <t>AMZL23-130</t>
  </si>
  <si>
    <t>Ensure default group for the root account is GID 0</t>
  </si>
  <si>
    <t>The `usermod` command can be used to specify which group the `root` account belongs to. This affects permissions of files that are created by the `root` account.</t>
  </si>
  <si>
    <t>Run the following command and verify the result is `0` :
```
# grep "^root:" /etc/passwd | cut -f4 -d:
0
```</t>
  </si>
  <si>
    <t>The default group for the root account is set to GID 0.</t>
  </si>
  <si>
    <t>The default group for the root account is set not to GID 0.</t>
  </si>
  <si>
    <t>4.6.4</t>
  </si>
  <si>
    <t>Using GID 0 for the `root` account helps prevent `root` -owned files from accidentally becoming accessible to non-privileged users.</t>
  </si>
  <si>
    <t>Run the following command to set the `root` account default group to GID `0` :
```
# usermod -g 0 root
```</t>
  </si>
  <si>
    <t>Set the default group for the root account to GID 0. One method to achieve the recommended state is to execute the following command(s):
# usermod -g 0 root</t>
  </si>
  <si>
    <t>To close this finding, please provide a screenshot showing default group for the root account is set to GID 0 with the agency's CAP.</t>
  </si>
  <si>
    <t>AMZL23-131</t>
  </si>
  <si>
    <t>Ensure default user umask is 027 or more restrictive</t>
  </si>
  <si>
    <t>The user file-creation mode mask (`umask`) is use to determine the file permission for newly created directories and files. In Linux, the default permissions for any newly created directory is 0777 (`rwxrwxrwx`), and for any newly created file it is 0666 (`rw-rw-rw-`). The `umask` modifies the default Linux permissions by restricting (masking) these permissions. The `umask` is not simply subtracted, but is processed bitwise. Bits set in the `umask` are cleared in the resulting file mode.
`umask` can be set with either `octal` or `Symbolic` values:
- `Octal` (Numeric) Value - Represented by either three or four digits. ie `umask 0027` or `umask 027`. If a four digit umask is used, the first digit is ignored. The remaining three digits effect the resulting permissions for user, group, and world/other respectively.
- `Symbolic` Value - Represented by a comma separated list for User `u`, group `g`, and world/other `o`. The permissions listed are not masked by `umask`. ie a `umask` set by `umask u=rwx,g=rx,o=` is the `Symbolic` equivalent of the `Octal` `umask 027`. This `umask` would set a newly created directory with file mode `drwxr-x---` and a newly created file with file mode `rw-r-----`.
The default `umask` can be set to use the `pam_umask` module or in a `System Wide Shell Configuration File`. The user creating the directories or files has the discretion of changing the permissions via the chmod command, or choosing a different default `umask` by adding the `umask` command into a `User Shell Configuration File`, ( `.bash_profile` or `.bashrc`), in their home directory.
Setting the default umask:
- pam_umask module:
 - will set the umask according to the system default in `/etc/login.defs` and user settings, solving the problem of different `umask` settings with different shells, display managers, remote sessions etc.
 - `umask=&lt;mask&gt;` value in the `/etc/login.defs` file is interpreted as Octal
 - Setting `USERGROUPS_ENAB` to yes in `/etc/login.defs` (default):
 - will enable setting of the `umask` group bits to be the same as owner bits. (examples: 022 -&gt; 002, 077 -&gt; 007) for non-root users, if the `uid` is the same as `gid`, and `username` is the same as the `&lt;primary group name&gt;`
 - userdel will remove the user's group if it contains no more members, and useradd will create by default a group with the name of the user
- `System Wide Shell Configuration File`:
 - `/etc/profile` - used to set system wide environmental variables on users shells. The variables are sometimes the same ones that are in the `.bash_profile`, however this file is used to set an initial PATH or PS1 for all shell users of the system. **is only executed for interactive *login* shells, or shells executed with the --login parameter.** 
 - `/etc/profile.d` - `/etc/profile` will execute the scripts within `/etc/profile.d/*.sh`. It is recommended to place your configuration in a shell script within `/etc/profile.d` to set your own system wide environmental variables.
 - `/etc/bashrc` - System wide version of `.bashrc`. In Fedora derived distributions, `etc/bashrc` also invokes /etc/profile.d/*.sh if *non-login* shell, but redirects output to `/dev/null` if *non-interactive.* **Is only executed for *interactive* shells or if `BASH_ENV` is set to `/etc/bashrc`.**
User Shell Configuration Files:
- `~/.bash_profile` - Is executed to configure your shell before the initial command prompt. **Is only read by login shells.**
- `~/.bashrc` - Is executed for interactive shells. **only read by a shell that's both interactive and non-login**</t>
  </si>
  <si>
    <t>Run the following to verify:
- A default user `umask` is set to enforce a newly created directories' permissions to be `750 (drwxr-x---)`, and a newly created file's permissions be `640 (rw-r-----)`, or more restrictive
- No less restrictive System Wide umask is set
Run the following script to verify that a default user umask is set enforcing a newly created directories's permissions to be 750 (drwxr-x---), and a newly created file's permissions be 640 (rw-r-----), or more restrictive:
```
#!/bin/bash
{
 passing=""
 grep -Eiq '^\s*UMASK\s+(0[0-7][2-7]7|[0-7][2-7]7)\b' /etc/login.defs &amp;&amp; grep -Eqi '^\s*USERGROUPS_ENAB\s*"?no"?\b' /etc/login.defs &amp;&amp; grep -Eq '^\s*session\s+(optional|requisite|required)\s+pam_umask\.so\b' /etc/pam.d/common-session &amp;&amp; passing=true
 grep -REiq '^\s*UMASK\s+\s*(0[0-7][2-7]7|[0-7][2-7]7|u=(r?|w?|x?)(r?|w?|x?)(r?|w?|x?),g=(r?x?|x?r?),o=)\b' /etc/profile* /etc/bashrc* &amp;&amp; passing=true
 [ "$passing" = true ] &amp;&amp; echo "Default user umask is set"
}
```
Verify output is: "Default user umask is set"
Run the following to verify that no less restrictive system wide umask is set:
```
# grep -RPi '(^|^[^#]*)\s*umask\s+([0-7][0-7][01][0-7]\b|[0-7][0-7][0-7][0-6]\b|[0-7][01][0-7]\b|[0-7][0-7][0-6]\b|(u=[rwx]{0,3},)?(g=[rwx]{0,3},)?o=[rwx]+\b|(u=[rwx]{1,3},)?g=[^rx]{1,3}(,o=[rwx]{0,3})?\b)' /etc/login.defs /etc/profile* /etc/bashrc*
No file should be returned
```</t>
  </si>
  <si>
    <t>The default user umask is set to 027 or more restrictive.</t>
  </si>
  <si>
    <t>The default user umask is not set to 027 or more restrictive.</t>
  </si>
  <si>
    <t>4.6.5</t>
  </si>
  <si>
    <t>Setting a secure default value for `umask` ensures that users make a conscious choice about their file permissions. A permissive `umask` value could result in directories or files with excessive permissions that can be read and/or written to by unauthorized users.</t>
  </si>
  <si>
    <t>Review /etc/bashrc, /etc/profile, and all files ending in *.sh in the /etc/profile.d/ directory and remove or edit all `umask` entries to follow local site policy. Any remaining entries should be: `umask 027`, `umask u=rwx,g=rx,o=` or more restrictive.
Configure `umask` in **one** of the following files:
- A file in the `/etc/profile.d/` directory ending in `.sh`
- `/etc/profile`
- `/etc/bashrc`
_Example:_
```
# vi /etc/profile.d/set_umask.sh
umask 027
```
Run the following command and remove or modify the `umask` of any returned files:
```
# grep -RPi '(^|^[^#]*)\s*umask\s+([0-7][0-7][01][0-7]\b|[0-7][0-7][0-7][0-6]\b|[0-7][01][0-7]\b|[0-7][0-7][0-6]\b|(u=[rwx]{0,3},)?(g=[rwx]{0,3},)?o=[rwx]+\b|(u=[rwx]{1,3},)?g=[^rx]{1,3}(,o=[rwx]{0,3})?\b)' /etc/login.defs /etc/profile* /etc/bashrc*
```
Follow one of the following methods to set the default user umask:
Edit `/etc/login.defs` and edit the `UMASK` and `USERGROUPS_ENAB` lines as follows:
```
UMASK 027
USERGROUPS_ENAB no
```
Edit the files `/etc/pam.d/password-auth` and `/etc/pam.d/system-auth` and add or edit the following:
```
session optional pam_umask.so
```
**OR** Configure umask in one of the following files:
- A file in the `/etc/profile.d/` directory ending in .sh
- `/etc/profile`
- `/etc/bashrc`
_Example: /etc/profile.d/set_umask.sh_
```
umask 027
```
**Note:** this method only applies to bash and shell. If other shells are supported on the system, it is recommended that their configuration files also are checked.</t>
  </si>
  <si>
    <t>Set default user umask to 027 or more restrictive. One method to achieve the recommended state is to execute the following command(s):
"Review /etc/bashrc, /etc/profile, and all files ending in *.sh in the /etc/profile.d/ directory and remove or edit all `umask` entries to follow local site policy. Any remaining entries should be: `umask 027`, `umask u=rwx,g=rx,o=` or more restrictive.
Configure `umask` in **one** of the following files:
- A file in the `/etc/profile.d/` directory ending in `.sh`
- `/etc/profile`
- `/etc/bashrc`
_Example:_
```
# vi /etc/profile.d/set_umask.sh
umask 027
```
Run the following command and remove or modify the `umask` of any returned files:
```
# grep -RPi '(^|^[^#]*)\s*umask\s+([0-7][0-7][01][0-7]\b|[0-7][0-7][0-7][0-6]\b|[0-7][01][0-7]\b|[0-7][0-7][0-6]\b|(u=[rwx]{0,3},)?(g=[rwx]{0,3},)?o=[rwx]+\b|(u=[rwx]{1,3},)?g=[^rx]{1,3}(,o=[rwx]{0,3})?\b)' /etc/login.defs /etc/profile* /etc/bashrc*
```
Follow one of the following methods to set the default user umask:
Edit `/etc/login.defs` and edit the `UMASK` and `USERGROUPS_ENAB` lines as follows:
```
UMASK 027
USERGROUPS_ENAB no
```
Edit the files `/etc/pam.d/password-auth` and `/etc/pam.d/system-auth` and add or edit the following:
```
session optional pam_umask.so
```
**OR** Configure umask in one of the following files:
- A file in the `/etc/profile.d/` directory ending in .sh
- `/etc/profile`
- `/etc/bashrc`
_Example: /etc/profile.d/set_umask.sh_
```
umask 027
```
**Note:** this method only applies to bash and shell. If other shells are supported on the system, it is recommended that their configuration files also are checked."</t>
  </si>
  <si>
    <t>To close this finding, please provide a screenshot showing default user umask is set to 027 or more restrictive with the agency's CAP.</t>
  </si>
  <si>
    <t>AMZL23-132</t>
  </si>
  <si>
    <t>Ensure root password is set</t>
  </si>
  <si>
    <t>There are a number of methods to access the root account directly. Without a password set any user would be able to gain access and thus control over the entire system.</t>
  </si>
  <si>
    <t>Run the following command:
```
# passwd -S root
```
Verify that the output contains "Password set". Example:
```
root PS 2022-05-03 0 99999 7 -1 (Password set, SHA512 crypt.)
```</t>
  </si>
  <si>
    <t>The root password is set.</t>
  </si>
  <si>
    <t>The root password is not set.</t>
  </si>
  <si>
    <t>HPW13</t>
  </si>
  <si>
    <t>HPW13: Enabled secret passwords are not implemented correctly</t>
  </si>
  <si>
    <t>4.6.6</t>
  </si>
  <si>
    <t>Access to `root` should be secured at all times.</t>
  </si>
  <si>
    <t>If there are any automated processes that relies on access to the root account without authentication, they will fail after remediation.</t>
  </si>
  <si>
    <t>Set the `root` password with:
```
# passwd root
```</t>
  </si>
  <si>
    <t>Set root password. One method to achieve the recommended state is to execute the following command(s):
# passwd root</t>
  </si>
  <si>
    <t>To close this finding, please provide a screenshot showing root password is set with the agency's CAP.</t>
  </si>
  <si>
    <t>AMZL23-133</t>
  </si>
  <si>
    <t>Ensure password expiration is 90 days or less</t>
  </si>
  <si>
    <t>The `PASS_MAX_DAYS` parameter in `/etc/login.defs` allows an administrator to force passwords to expire once they reach a defined age. It is recommended that the `PASS_MAX_DAYS` parameter be set to less than or equal to 90 days.</t>
  </si>
  <si>
    <t>Run the following command and verify `PASS_MAX_DAYS` conforms to site policy (no more than 90 days):
```
# grep PASS_MAX_DAYS /etc/login.defs
PASS_MAX_DAYS 90
```
Run the following command and Review list of users and PASS_MAX_DAYS to verify that all users' PASS_MAX_DAYS conforms to site policy (no more than 90 days):
```
# grep -E '^[^:]+:[^!*]' /etc/shadow | cut -d: -f1,5
&lt;user&gt;:&lt;PASS_MAX_DAYS&gt;
```</t>
  </si>
  <si>
    <t>Password expiration is set to 90 days or less for admin and non admin users.</t>
  </si>
  <si>
    <t>Password Expiration is not configured per IRS requirements.</t>
  </si>
  <si>
    <t>Updated Passwords are required to be changed every 90 days all user accounts.
If test case AMZLGEN-11 has passed, then this is N/A.</t>
  </si>
  <si>
    <t>HPW2</t>
  </si>
  <si>
    <t>HPW2:  Password does not expire timely</t>
  </si>
  <si>
    <t>4.6.1</t>
  </si>
  <si>
    <t>4.6.1.1</t>
  </si>
  <si>
    <t>The window of opportunity for an attacker to leverage compromised credentials or successfully compromise credentials via an online brute force attack is limited by the age of the password. Therefore, reducing the maximum age of a password also reduces an attacker's window of opportunity.</t>
  </si>
  <si>
    <t>Set the `PASS_MAX_DAYS` parameter to conform to site policy in `/etc/login.defs` :
```
PASS_MAX_DAYS 90
```
Modify user parameters for all users with a password set to match:
```
# chage --maxdays 90&lt;user&gt;
```</t>
  </si>
  <si>
    <t>Set password expiration to 90 days or less for admin and non-admin users. One method to achieve the recommended state is to execute the following command(s):
Set the PASS_MAX_DAYS parameter to conform to site policy in /etc/login.defs :
PASS_MAX_DAYS 90
Modify user parameters for all users with a password set to match:
# chage --maxdays 90 &lt;user&gt;</t>
  </si>
  <si>
    <t>To close this finding, please provide a screenshot showing password expiration is set to 90 days or less for admin and non admin users with the agency's CAP.</t>
  </si>
  <si>
    <t>AMZL23-134</t>
  </si>
  <si>
    <t>Ensure minimum days between password changes is  configured</t>
  </si>
  <si>
    <t>The `PASS_MIN_DAYS` parameter in `/etc/login.defs` allows an administrator to prevent users from changing their password until a minimum number of days have passed since the last time the user changed their password. It is recommended that `PASS_MIN_DAYS` parameter be set to 1 or more days.</t>
  </si>
  <si>
    <t>Run the following command and verify `PASS_MIN_DAYS` conforms to site policy (no less than 1 day):
```
# grep PASS_MIN_DAYS /etc/login.defs
PASS_MIN_DAYS 1
```
Run the following command and Review list of users and PAS_MIN_DAYS to Verify that all users' PAS_MIN_DAYS conforms to site policy (no less than 1 day):
```
# awk -F : '(/^[^:]+:[^!*]/ &amp;&amp; $4 &lt; 1){print $1 " " $4}' /etc/shadow
No &lt;user&gt;:&lt;PASS_MIN_DAYS&gt; should be returned
```</t>
  </si>
  <si>
    <t xml:space="preserve">Minimum days between password changes is set to 1 or more days. </t>
  </si>
  <si>
    <t>Password Minimum age is not configured per IRS requirements.</t>
  </si>
  <si>
    <t>HPW4</t>
  </si>
  <si>
    <t>HPW4: Minimum password age does not exist</t>
  </si>
  <si>
    <t>4.6.1.2</t>
  </si>
  <si>
    <t>By restricting the frequency of password changes, an administrator can prevent users from repeatedly changing their password in an attempt to circumvent password reuse controls.</t>
  </si>
  <si>
    <t>Set the `PASS_MIN_DAYS` parameter to 1 in `/etc/login.defs`:
```
PASS_MIN_DAYS 1
```
Modify user parameters for all users with a password set to match:
```
# chage --mindays 1 &lt;user&gt;
```</t>
  </si>
  <si>
    <t>Set minimum days between password changes to 1 or more days. One method to achieve the recommended state is to execute the following command(s):
Set the PASS_MIN_DAYS parameter to 1 in /etc/login.defs:
PASS_MIN_DAYS 1
Modify user parameters for all users with a password set to match:
# chage --mindays 1 &lt;user&gt;</t>
  </si>
  <si>
    <t>AMZL23-135</t>
  </si>
  <si>
    <t>Ensure password expiration warning days is 14 or more</t>
  </si>
  <si>
    <t>The `PASS_WARN_AGE` parameter in `/etc/login.defs` allows an administrator to notify users that their password will expire in a defined number of days. It is recommended that the `PASS_WARN_AGE` parameter be set to 14 or more days.</t>
  </si>
  <si>
    <t>Run the following command and verify `PASS_WARN_AGE` conforms to site policy (No less than 14 days):
```
# grep PASS_WARN_AGE /etc/login.defs
PASS_WARN_AGE 14
```
Verify all users with a password have their number of days of warning before password expires set to 14 or more:
Run the following command and Review list of users and `PASS_WARN_AGE` to verify that all users' `PASS_WARN_AGE` conforms to site policy (No less than 7 days):
```
# grep -E ^[^:]+:[^\!*] /etc/shadow | cut -d: -f1,6
&lt;user&gt;:&lt;PASS_WARN_AGE&gt;
```</t>
  </si>
  <si>
    <t xml:space="preserve">Password expiration warning days is set to 14 or more days. </t>
  </si>
  <si>
    <t>Password expiration warning days have not been configured per IRS requirements.</t>
  </si>
  <si>
    <t>Changed to 14 days</t>
  </si>
  <si>
    <t>HPW7</t>
  </si>
  <si>
    <t>HPW7: Password change notification is not sufficient</t>
  </si>
  <si>
    <t>4.6.1.3</t>
  </si>
  <si>
    <t>Providing an advance warning that a password will be expiring gives users time to think of a secure password. Users caught unaware may choose a simple password or write it down where it may be discovered.</t>
  </si>
  <si>
    <t>Set the `PASS_WARN_AGE` parameter to 14 in `/etc/login.defs` :
```
PASS_WARN_AGE 14
```
Modify user parameters for all users with a password set to match:
```
# chage --warndays 14 &lt;user&gt;
```</t>
  </si>
  <si>
    <t>Set password expiration warning days to 14 or more. One method to achieve the recommended state is to execute the following command(s):
Set the PASS_WARN_AGE parameter to 14 in /etc/login.defs :
PASS_WARN_AGE 14
Modify user parameters for all users with a password set to match:
# chage --warndays 14 &lt;user&gt;</t>
  </si>
  <si>
    <t>AMZL23-136</t>
  </si>
  <si>
    <t>Ensure inactive password lock is 120 days or less</t>
  </si>
  <si>
    <t>User accounts that have been inactive for over a given period of time can be automatically disabled. It is recommended that accounts that are inactive for 120 days after password expiration be disabled.</t>
  </si>
  <si>
    <t>Run the following command and verify `INACTIVE` conforms to site policy (no more than 120 days):
```
# useradd -D | grep INACTIVE
INACTIVE=120
```
Verify all users with a password have Password inactive no more than 120 days after password expires
Verify all users with a password have Password inactive no more than 120 days after password expires: Run the following command and Review list of users and INACTIVE to verify that all users' INACTIVE conforms to site policy (no more than 120 days):
```
# awk -F: '/^[^#:]+:[^!\*:]*:[^:]*:[^:]*:[^:]*:[^:]*:(\s*|-1|3[1-9]|[4-9][0-9]|[1-9][0-9][0-9]+):[^:]*:[^:]*\s*$/ {print $1":"$7}' /etc/shadow
No &lt;user&gt;:&lt;INACTIVE&gt; should be returned
```</t>
  </si>
  <si>
    <t xml:space="preserve">Inactive password lock is set to 120 days or less. </t>
  </si>
  <si>
    <t>Password Inactive setting is not configured per IRS requirements.</t>
  </si>
  <si>
    <t>Changed inactive user account disabled from 30 to 120 per Publication 1075</t>
  </si>
  <si>
    <t>HAC10</t>
  </si>
  <si>
    <t>HAC10:  Accounts do not expire after the correct period of inactivity</t>
  </si>
  <si>
    <t>4.6.1.4</t>
  </si>
  <si>
    <t>Inactive accounts pose a threat to system security since the users are not logging in to notice failed login attempts or other anomalies.</t>
  </si>
  <si>
    <t>Run the following command to set the default password inactivity period to 120 days:
```
# useradd -D -f 120
```
Modify user parameters for all users with a password set to match:
```
# chage --inactive 120 &lt;user&gt;
```</t>
  </si>
  <si>
    <t>Set the inactive password lock to 120 days or less. One method to achieve the recommended state is to execute the following command(s):
Run the following command to set the default password inactivity period to 120 days:
# useradd -D -f 120
Modify user parameters for all users with a password set to match:
# chage --inactive 120 &lt;user&gt;</t>
  </si>
  <si>
    <t>AMZL23-137</t>
  </si>
  <si>
    <t>Ensure all users last password change date is in the past</t>
  </si>
  <si>
    <t>All users should have a password change date in the past.</t>
  </si>
  <si>
    <t>Run the following command and verify nothing is returned
```
# awk -F: '/^[^:]+:[^!*]/{print $1}' /etc/shadow | while read -r usr; \
do change=$(date -d "$(chage --list $usr | grep '^Last password change' | cut -d: -f2 | grep -v 'never$')" +%s); \
if [[ "$change" -gt "$(date +%s)" ]]; then \
echo "User: \"$usr\" last password change was \"$(chage --list $usr | grep '^Last password change' | cut -d: -f2)\""; fi; done
```</t>
  </si>
  <si>
    <t xml:space="preserve">Password change dates have been confirmed to be in the past. </t>
  </si>
  <si>
    <t>HPW12</t>
  </si>
  <si>
    <t>HPW12: Passwords do not meet complexity requirements</t>
  </si>
  <si>
    <t>4.6.1.5</t>
  </si>
  <si>
    <t>If a user's recorded password change date is in the future, then they could bypass any set password expiration.</t>
  </si>
  <si>
    <t>Investigate any users with a password change date in the future and correct them. Locking the account, expiring the password, or resetting the password manually may be appropriate.</t>
  </si>
  <si>
    <t>Ensure all users last password change date is in the past. One method to achieve the recommended state is to execute the following: 
Investigate any users with a password change date in the future and correct them. Locking the account, expiring the password, or resetting the password manually may be appropriate.</t>
  </si>
  <si>
    <t>AMZL23-138</t>
  </si>
  <si>
    <t>Audit Review, Analysis and Reporting</t>
  </si>
  <si>
    <t>Ensure logrotate is configured</t>
  </si>
  <si>
    <t>The system includes the capability of rotating log files regularly to avoid filling up the system with logs or making the logs unmanageably large. The file `/etc/logrotate.d/syslog` is the configuration file used to rotate log files created by `syslog` or `rsyslog`.</t>
  </si>
  <si>
    <t>Review `/etc/logrotate.conf` and `/etc/logrotate.d/*` and verify logs are rotated according to site policy.</t>
  </si>
  <si>
    <t>Logrotate is configured.</t>
  </si>
  <si>
    <t>Logrotate is not configured.</t>
  </si>
  <si>
    <t>HAU10: Audit logs are not properly protected</t>
  </si>
  <si>
    <t>5</t>
  </si>
  <si>
    <t>5.3</t>
  </si>
  <si>
    <t>By keeping the log files smaller and more manageable, a system administrator can easily archive these files to another system and spend less time looking through inordinately large log files.</t>
  </si>
  <si>
    <t>Edit `/etc/logrotate.conf` and `/etc/logrotate.d/*` to ensure logs are rotated according to site policy.</t>
  </si>
  <si>
    <t>Configure logrotate. One method to achieve the recommended state is to execute the following command(s):
Edit /etc/logrotate.conf and /etc/logrotate.d/* to ensure logs are rotated according to site policy.</t>
  </si>
  <si>
    <t>AMZL23-139</t>
  </si>
  <si>
    <t>Ensure all logfiles have appropriate permissions and ownership</t>
  </si>
  <si>
    <t>Log files contain information from many services on the local system, or in the event of a centralized log server, others system’s logs as well. In general log files are found in `/var/log/`, although application can be configured to store logs elsewhere. Should your application store its logs in another location, ensure to run the same test on that location.</t>
  </si>
  <si>
    <t>Run the following script to verify that files in `/var/log/` have appropriate permissions and ownership:
```
#!/usr/bin/env bash
{
 echo -e "\n- Start check - logfiles have appropriate permissions and ownership"
 output=""
 UID_MIN=$(awk '/^\s*UID_MIN/{print $2}' /etc/login.defs)
 find /var/log -type f | (while read -r fname; do
 bname="$(basename "$fname")"
 fugname="$(stat -Lc "%U %G" "$fname")"
 funame="$(awk '{print $1}' &lt;&lt;&lt; "$fugname")"
 fugroup="$(awk '{print $2}' &lt;&lt;&lt; "$fugname")"
 fuid="$(stat -Lc "%u" "$fname")"
 fmode="$(stat -Lc "%a" "$fname")"
 case "$bname" in
 lastlog | lastlog.* | wtmp | wtmp.* | wtmp-* | btmp | btmp.* | btmp-*)
 if ! grep -Pq -- '^\h*[0,2,4,6][0,2,4,6][0,4]\h*$' &lt;&lt;&lt; "$fmode"; then
 output="$output\n- File: \"$fname\" mode: \"$fmode\"\n"
 fi
 if ! grep -Pq -- '^\h*root\h+(utmp|root)\h*$' &lt;&lt;&lt; "$fugname"; then
 output="$output\n- File: \"$fname\" ownership: \"$fugname\"\n"
 fi
 ;;
 secure | auth.log | syslog | messages)
 if ! grep -Pq -- '^\h*[0,2,4,6][0,4]0\h*$' &lt;&lt;&lt; "$fmode"; then
 output="$output\n- File: \"$fname\" mode: \"$fmode\"\n"
 fi
 if ! grep -Pq -- '^\h*(syslog|root)\h+(adm|root)\h*$' &lt;&lt;&lt; "$fugname"; then
 output="$output\n- File: \"$fname\" ownership: \"$fugname\"\n"
 fi
 ;;
 SSSD | sssd)
 if ! grep -Pq -- '^\h*[0,2,4,6][0,2,4,6]0\h*$' &lt;&lt;&lt; "$fmode"; then
 output="$output\n- File: \"$fname\" mode: \"$fmode\"\n"
 fi
 if ! grep -Piq -- '^\h*(SSSD|root)\h+(SSSD|root)\h*$' &lt;&lt;&lt; "$fugname"; then
 output="$output\n- File: \"$fname\" ownership: \"$fugname\"\n"
 fi
 ;;
 gdm | gdm3)
 if ! grep -Pq -- '^\h*[0,2,4,6][0,2,4,6]0\h*$' &lt;&lt;&lt; "$fmode"; then
 output="$output\n- File: \"$fname\" mode: \"$fmode\"\n"
 fi
 if ! grep -Pq -- '^\h*(root)\h+(gdm3?|root)\h*$' &lt;&lt;&lt; "$fugname"; then
 output="$output\n- File: \"$fname\" ownership: \"$fugname\"\n"
 fi
 ;;
 *.journal | *.journal~)
 if ! grep -Pq -- '^\h*[0,2,4,6][0,4]0\h*$' &lt;&lt;&lt; "$fmode"; then
 output="$output\n- File: \"$fname\" mode: \"$fmode\"\n"
 fi
 if ! grep -Pq -- '^\h*(root)\h+(systemd-journal|root)\h*$' &lt;&lt;&lt; "$fugname"; then
 output="$output\n- File: \"$fname\" ownership: \"$fugname\"\n"
 fi
 ;;
 *)
 if ! grep -Pq -- '^\h*[0,2,4,6][0,4]0\h*$' &lt;&lt;&lt; "$fmode"; then
 output="$output\n- File: \"$fname\" mode: \"$fmode\"\n"
 fi
 if [ "$fuid" -ge "$UID_MIN" ] || ! grep -Pq -- '(adm|root|'"$(id -gn "$funame")"')' &lt;&lt;&lt; "$fugroup"; then
 if [ -n "$(awk -v grp="$fugroup" -F: '$1==grp {print $4}' /etc/group)" ] || ! grep -Pq '(syslog|root)' &lt;&lt;&lt; "$funame"; then
 output="$output\n- File: \"$fname\" ownership: \"$fugname\"\n"
 fi
 fi
 ;;
 esac
 done
 # If all files passed, then we pass
 if [ -z "$output" ]; then
 echo -e "\n- Audit Results:\n ** Pass **\n- All files in \"/var/log/\" have appropriate permissions and ownership\n"
 else
 # print the reason why we are failing
 echo -e "\n- Audit Results:\n ** Fail **\n$output"
 fi
 echo -e "- End check - logfiles have appropriate permissions and ownership\n"
 )
}
```</t>
  </si>
  <si>
    <t>Permissions on all logfiles is configured.</t>
  </si>
  <si>
    <t>Permissions on all logfiles is not configured.</t>
  </si>
  <si>
    <t>5.1</t>
  </si>
  <si>
    <t>5.1.3</t>
  </si>
  <si>
    <t>It is important that log files have the correct permissions to ensure that sensitive data is protected and that only the appropriate users / groups have access to them.</t>
  </si>
  <si>
    <t>Run the following script to update permissions and ownership on files in `/var/log`. 
Although the script is not destructive, ensure that the output of the audit procedure is captured in the event that the remediation causes issues.
```
#!/usr/bin/env bash
{
 echo -e "\n- Start remediation - logfiles have appropriate permissions and ownership"
 UID_MIN=$(awk '/^\s*UID_MIN/{print $2}' /etc/login.defs)
 find /var/log -type f | while read -r fname; do
 bname="$(basename "$fname")"
 fugname="$(stat -Lc "%U %G" "$fname")"
 funame="$(awk '{print $1}' &lt;&lt;&lt; "$fugname")"
 fugroup="$(awk '{print $2}' &lt;&lt;&lt; "$fugname")"
 fuid="$(stat -Lc "%u" "$fname")"
 fmode="$(stat -Lc "%a" "$fname")"
 case "$bname" in
 lastlog | lastlog.* | wtmp | wtmp.* | wtmp-* | btmp | btmp.* | btmp-*)
 ! grep -Pq -- '^\h*[0,2,4,6][0,2,4,6][0,4]\h*$' &lt;&lt;&lt; "$fmode" &amp;&amp; echo -e "- changing mode on \"$fname\"" &amp;&amp; chmod ug-x,o-wx "$fname"
 ! grep -Pq -- '^\h*root\h*$' &lt;&lt;&lt; "$funame" &amp;&amp; echo -e "- changing owner on \"$fname\"" &amp;&amp; chown root "$fname"
 ! grep -Pq -- '^\h*(utmp|root)\h*$' &lt;&lt;&lt; "$fugroup" &amp;&amp; echo -e "- changing group on \"$fname\"" &amp;&amp; chgrp root "$fname"
 ;;
 secure | auth.log | syslog | messages)
 ! grep -Pq -- '^\h*[0,2,4,6][0,4]0\h*$' &lt;&lt;&lt; "$fmode" &amp;&amp; echo -e "- changing mode on \"$fname\"" &amp;&amp; chmod u-x,g-wx,o-rwx "$fname"
 ! grep -Pq -- '^\h*(syslog|root)\h*$' &lt;&lt;&lt; "$funame" &amp;&amp; echo -e "- changing owner on \"$fname\"" &amp;&amp; chown root "$fname"
 ! grep -Pq -- '^\h*(adm|root)\h*$' &lt;&lt;&lt; "$fugroup" &amp;&amp; echo -e "- changing group on \"$fname\"" &amp;&amp; chgrp root "$fname"
 ;;
 SSSD | sssd)
 ! grep -Pq -- '^\h*[0,2,4,6][0,2,4,6]0\h*$' &lt;&lt;&lt; "$fmode" &amp;&amp; echo -e "- changing mode on \"$fname\"" &amp;&amp; chmod ug-x,o-rwx "$fname"
 ! grep -Piq -- '^\h*(SSSD|root)\h*$' &lt;&lt;&lt; "$funame" &amp;&amp; echo -e "- changing owner on \"$fname\"" &amp;&amp; chown root "$fname"
 ! grep -Piq -- '^\h*(SSSD|root)\h*$' &lt;&lt;&lt; "$fugroup" &amp;&amp; echo -e "- changing group on \"$fname\"" &amp;&amp; chgrp root "$fname"
 ;;
 gdm | gdm3)
 ! grep -Pq -- '^\h*[0,2,4,6][0,2,4,6]0\h*$' &lt;&lt;&lt; "$fmode" &amp;&amp; echo -e "- changing mode on \"$fname\"" &amp;&amp; chmod ug-x,o-rwx
 ! grep -Pq -- '^\h*root\h*$' &lt;&lt;&lt; "$funame" &amp;&amp; echo -e "- changing owner on \"$fname\"" &amp;&amp; chown root "$fname"
 ! grep -Pq -- '^\h*(gdm3?|root)\h*$' &lt;&lt;&lt; "$fugroup" &amp;&amp; echo -e "- changing group on \"$fname\"" &amp;&amp; chgrp root "$fname"
 ;;
 *.journal | *.journal~)
 ! grep -Pq -- '^\h*[0,2,4,6][0,4]0\h*$' &lt;&lt;&lt; "$fmode" &amp;&amp; echo -e "- changing mode on \"$fname\"" &amp;&amp; chmod u-x,g-wx,o-rwx "$fname"
 ! grep -Pq -- '^\h*root\h*$' &lt;&lt;&lt; "$funame" &amp;&amp; echo -e "- changing owner on \"$fname\"" &amp;&amp; chown root "$fname"
 ! grep -Pq -- '^\h*(systemd-journal|root)\h*$' &lt;&lt;&lt; "$fugroup" &amp;&amp; echo -e "- changing group on \"$fname\"" &amp;&amp; chgrp root "$fname"
 ;;
 *)
 ! grep -Pq -- '^\h*[0,2,4,6][0,4]0\h*$' &lt;&lt;&lt; "$fmode" &amp;&amp; echo -e "- changing mode on \"$fname\"" &amp;&amp; chmod u-x,g-wx,o-rwx "$fname"
 if [ "$fuid" -ge "$UID_MIN" ] || ! grep -Pq -- '(adm|root|'"$(id -gn "$funame")"')' &lt;&lt;&lt; "$fugroup"; then
 if [ -n "$(awk -v grp="$fugroup" -F: '$1==grp {print $4}' /etc/group)" ] || ! grep -Pq '(syslog|root)' &lt;&lt;&lt; "$funame"; then
 [ "$fuid" -ge "$UID_MIN" ] &amp;&amp; echo -e "- changing owner on \"$fname\"" &amp;&amp; chown root "$fname"
 ! grep -Pq -- '^\h*(adm|root)\h*$' &lt;&lt;&lt; "$fugroup" &amp;&amp; echo -e "- changing group on \"$fname\"" &amp;&amp; chgrp root "$fname"
 fi
 fi
 ;;
 esac
 done
 echo -e "- End remediation - logfiles have appropriate permissions and ownership\n"
}
```
**Note:** You may also need to change the configuration for your logging software or services for any logs that had incorrect permissions.
If there are services that log to other locations, ensure that those log files have the appropriate permissions.</t>
  </si>
  <si>
    <t>Configure permissions on all logfiles. One method to achieve the recommended state is to execute the following command(s):
"Run the following script to update permissions and ownership on files in `/var/log`. 
Although the script is not destructive, ensure that the output of the audit procedure is captured in the event that the remediation causes issues.
```
#!/usr/bin/env bash
{
 echo -e ""\n- Start remediation - logfiles have appropriate permissions and ownership""
 UID_MIN=$(awk '/^\s*UID_MIN/{print $2}' /etc/login.defs)
 find /var/log -type f | while read -r fname; do
 bname=""$(basename ""$fname"")""
 fugname=""$(stat -Lc ""%U %G"" ""$fname"")""
 funame=""$(awk '{print $1}' &lt;&lt;&lt; ""$fugname"")""
 fugroup=""$(awk '{print $2}' &lt;&lt;&lt; ""$fugname"")""
 fuid=""$(stat -Lc ""%u"" ""$fname"")""
 fmode=""$(stat -Lc ""%a"" ""$fname"")""
 case ""$bname"" in
 lastlog | lastlog.* | wtmp | wtmp.* | wtmp-* | btmp | btmp.* | btmp-*)
 ! grep -Pq -- '^\h*[0,2,4,6][0,2,4,6][0,4]\h*$' &lt;&lt;&lt; ""$fmode"" &amp;&amp; echo -e ""- changing mode on \""$fname\"""" &amp;&amp; chmod ug-x,o-wx ""$fname""
 ! grep -Pq -- '^\h*root\h*$' &lt;&lt;&lt; ""$funame"" &amp;&amp; echo -e ""- changing owner on \""$fname\"""" &amp;&amp; chown root ""$fname""
 ! grep -Pq -- '^\h*(utmp|root)\h*$' &lt;&lt;&lt; ""$fugroup"" &amp;&amp; echo -e ""- changing group on \""$fname\"""" &amp;&amp; chgrp root ""$fname""
 ;;
 secure | auth.log | syslog | messages)
 ! grep -Pq -- '^\h*[0,2,4,6][0,4]0\h*$' &lt;&lt;&lt; ""$fmode"" &amp;&amp; echo -e ""- changing mode on \""$fname\"""" &amp;&amp; chmod u-x,g-wx,o-rwx ""$fname""
 ! grep -Pq -- '^\h*(syslog|root)\h*$' &lt;&lt;&lt; ""$funame"" &amp;&amp; echo -e ""- changing owner on \""$fname\"""" &amp;&amp; chown root ""$fname""
 ! grep -Pq -- '^\h*(adm|root)\h*$' &lt;&lt;&lt; ""$fugroup"" &amp;&amp; echo -e ""- changing group on \""$fname\"""" &amp;&amp; chgrp root ""$fname""
 ;;
 SSSD | sssd)
 ! grep -Pq -- '^\h*[0,2,4,6][0,2,4,6]0\h*$' &lt;&lt;&lt; ""$fmode"" &amp;&amp; echo -e ""- changing mode on \""$fname\"""" &amp;&amp; chmod ug-x,o-rwx ""$fname""
 ! grep -Piq -- '^\h*(SSSD|root)\h*$' &lt;&lt;&lt; ""$funame"" &amp;&amp; echo -e ""- changing owner on \""$fname\"""" &amp;&amp; chown root ""$fname""
 ! grep -Piq -- '^\h*(SSSD|root)\h*$' &lt;&lt;&lt; ""$fugroup"" &amp;&amp; echo -e ""- changing group on \""$fname\"""" &amp;&amp; chgrp root ""$fname""
 ;;
 gdm | gdm3)
 ! grep -Pq -- '^\h*[0,2,4,6][0,2,4,6]0\h*$' &lt;&lt;&lt; ""$fmode"" &amp;&amp; echo -e ""- changing mode on \""$fname\"""" &amp;&amp; chmod ug-x,o-rwx
 ! grep -Pq -- '^\h*root\h*$' &lt;&lt;&lt; ""$funame"" &amp;&amp; echo -e ""- changing owner on \""$fname\"""" &amp;&amp; chown root ""$fname""
 ! grep -Pq -- '^\h*(gdm3?|root)\h*$' &lt;&lt;&lt; ""$fugroup"" &amp;&amp; echo -e ""- changing group on \""$fname\"""" &amp;&amp; chgrp root ""$fname""
 ;;
 *.journal | *.journal~)
 ! grep -Pq -- '^\h*[0,2,4,6][0,4]0\h*$' &lt;&lt;&lt; ""$fmode"" &amp;&amp; echo -e ""- changing mode on \""$fname\"""" &amp;&amp; chmod u-x,g-wx,o-rwx ""$fname""
 ! grep -Pq -- '^\h*root\h*$' &lt;&lt;&lt; ""$funame"" &amp;&amp; echo -e ""- changing owner on \""$fname\"""" &amp;&amp; chown root ""$fname""
 ! grep -Pq -- '^\h*(systemd-journal|root)\h*$' &lt;&lt;&lt; ""$fugroup"" &amp;&amp; echo -e ""- changing group on \""$fname\"""" &amp;&amp; chgrp root ""$fname""
 ;;
 *)
 ! grep -Pq -- '^\h*[0,2,4,6][0,4]0\h*$' &lt;&lt;&lt; ""$fmode"" &amp;&amp; echo -e ""- changing mode on \""$fname\"""" &amp;&amp; chmod u-x,g-wx,o-rwx ""$fname""
 if [ ""$fuid"" -ge ""$UID_MIN"" ] || ! grep -Pq -- '(adm|root|'""$(id -gn ""$funame"")""')' &lt;&lt;&lt; ""$fugroup""; then
 if [ -n ""$(awk -v grp=""$fugroup"" -F: '$1==grp {print $4}' /etc/group)"" ] || ! grep -Pq '(syslog|root)' &lt;&lt;&lt; ""$funame""; then
 [ ""$fuid"" -ge ""$UID_MIN"" ] &amp;&amp; echo -e ""- changing owner on \""$fname\"""" &amp;&amp; chown root ""$fname""
 ! grep -Pq -- '^\h*(adm|root)\h*$' &lt;&lt;&lt; ""$fugroup"" &amp;&amp; echo -e ""- changing group on \""$fname\"""" &amp;&amp; chgrp root ""$fname""
 fi
 fi
 ;;
 esac
 done
 echo -e ""- End remediation - logfiles have appropriate permissions and ownership\n""
}
```
**Note:** You may also need to change the configuration for your logging software or services for any logs that had incorrect permissions.
If there are services that log to other locations, ensure that those log files have the appropriate permissions."</t>
  </si>
  <si>
    <t>AMZL23-140</t>
  </si>
  <si>
    <t>Ensure rsyslog is installed</t>
  </si>
  <si>
    <t>The `rsyslog` software is recommended in environments where `journald` does not meet operation requirements.</t>
  </si>
  <si>
    <t>****-IF-**** rsyslog is being used on the system:
Verify `rsyslog` is installed. 
Run the following command:
```
# rpm -q rsyslog
```
Verify the output matches:
```
rsyslog-&lt;version&gt;
```</t>
  </si>
  <si>
    <t>Rsyslog is installed.</t>
  </si>
  <si>
    <t>Rsyslog is not installed.</t>
  </si>
  <si>
    <t>**Note:** This section only applies if `rsyslog` is the chosen method for client side logging. Do not apply this section if `journald` is used.</t>
  </si>
  <si>
    <t>5.1.1</t>
  </si>
  <si>
    <t>5.1.1.1</t>
  </si>
  <si>
    <t>The security enhancements of `rsyslog` such as connection-oriented (i.e. TCP) transmission of logs, the option to log to database formats, and the encryption of log data en route to a central logging server) justify installing and configuring the package.</t>
  </si>
  <si>
    <t>Run the following command to install `rsyslog`:
```
# dnf install rsyslog
```</t>
  </si>
  <si>
    <t>Install rsyslog. One method to achieve the recommended state is to execute the following command(s):
# dnf install rsyslog</t>
  </si>
  <si>
    <t>AMZL23-141</t>
  </si>
  <si>
    <t>Ensure rsyslog service is enabled</t>
  </si>
  <si>
    <t>Once the `rsyslog` package is installed, ensure that the service is enabled.</t>
  </si>
  <si>
    <t>****-IF-**** rsyslog is being used for logging on the system:
Run the following command to verify `rsyslog` is enabled:
```
# systemctl is-enabled rsyslog
```
Verify the output matches:
```
enabled
```</t>
  </si>
  <si>
    <t>Rsyslog Service is enabled and running.</t>
  </si>
  <si>
    <t>Rsyslog Service is not enabled.</t>
  </si>
  <si>
    <t>HAU2</t>
  </si>
  <si>
    <t>HAU2: No auditing is being performed on the system</t>
  </si>
  <si>
    <t>5.1.1.2</t>
  </si>
  <si>
    <t>If the `rsyslog` service is not enabled to start on boot, the system will not capture logging events.</t>
  </si>
  <si>
    <t>Run the following command to enable `rsyslog`:
```
# systemctl --now enable rsyslog
```</t>
  </si>
  <si>
    <t>Enable rsyslog service. One method to achieve the recommended state is to execute the following command(s):
# systemctl --now enable rsyslog</t>
  </si>
  <si>
    <t>To close this finding, please provide a screenshot showing rsyslog Service is enabled and running with the agency's CAP.</t>
  </si>
  <si>
    <t>AMZL23-142</t>
  </si>
  <si>
    <t>Ensure journald is configured to send logs to rsyslog</t>
  </si>
  <si>
    <t>Data from `journald` may be stored in volatile memory or persisted locally on the server. Utilities exist to accept remote export of `journald` logs, however, use of the RSyslog service provides a consistent means of log collection and export.</t>
  </si>
  <si>
    <t>**IF** RSyslog is the preferred method for capturing logs
Review `/etc/systemd/journald.conf` and verify that logs are forwarded to `rsyslog`.
```
# grep ^\s*ForwardToSyslog /etc/systemd/journald.conf
```
Verify the output matches:
```
ForwardToSyslog=yes
```</t>
  </si>
  <si>
    <t>Journald is configured to send logs to rsyslog.</t>
  </si>
  <si>
    <t>Journald is not configured to send logs to rsyslog.</t>
  </si>
  <si>
    <t>5.1.1.3</t>
  </si>
  <si>
    <t>**IF** RSyslog is the preferred method for capturing logs, all logs of the system should be sent to it for further processing.
**Note:** This recommendation only applies if rsyslog is the chosen method for client side logging. Do not apply this recommendation if journald is used.</t>
  </si>
  <si>
    <t>Edit the `/etc/systemd/journald.conf` file and add the following line:
```
ForwardToSyslog=yes
```
Restart the service:
```
# systemctl restart rsyslog
```</t>
  </si>
  <si>
    <t>Configure journald to send logs to rsyslog. One method to achieve the recommended state is to execute the following command(s):
Edit the /etc/systemd/journald.conf file and add the following line:
ForwardToSyslog=yes
Restart the service:
# systemctl restart rsyslog</t>
  </si>
  <si>
    <t>AMZL23-143</t>
  </si>
  <si>
    <t>Ensure rsyslog default file permissions are configured</t>
  </si>
  <si>
    <t>RSyslog will create logfiles that do not already exist on the system. This setting controls what permissions will be applied to these newly created files.</t>
  </si>
  <si>
    <t>Run the following command: 
```
# grep -Ps '^\h*\$FileCreateMode\h+0[0,2,4,6][0,2,4]0\b' /etc/rsyslog.conf /etc/rsyslog.d/*.conf
```
Verify the output is includes 0640 or more restrictive:
```
$FileCreateMode 0640
```</t>
  </si>
  <si>
    <t>Rsyslog default file permissions are configured.</t>
  </si>
  <si>
    <t>Rsyslog default file permissions are not configured.</t>
  </si>
  <si>
    <t>HAU13</t>
  </si>
  <si>
    <t>HAU13: Audit records are not archived during VM rollback</t>
  </si>
  <si>
    <t>5.1.1.4</t>
  </si>
  <si>
    <t>It is important to ensure that log files have the correct permissions to ensure that sensitive data is archived and protected.</t>
  </si>
  <si>
    <t>The systems global `umask` could override, but only making the file permissions stricter, what is configured in RSyslog with the `FileCreateMode` directive. RSyslog also has its own `$umask` directive that can alter the intended file creation mode. In addition, consideration should be given to how `FileCreateMode` is used. 
Thus it is critical to ensure that the intended file creation mode is not overridden with less restrictive settings in `/etc/rsyslog.conf`, `/etc/rsyslog.d/*conf` files and that `FileCreateMode` is set before any file is created.</t>
  </si>
  <si>
    <t>Edit either `/etc/rsyslog.conf` or a dedicated `.conf` file in `/etc/rsyslog.d/` and set `$FileCreateMode` to `0640` or more restrictive:
```
$FileCreateMode 0640
```
Restart the service:
```
# systemctl restart rsyslog
```</t>
  </si>
  <si>
    <t>Configure rsyslog default file permissions. One method to achieve the recommended state is to execute the following command(s):
Edit either /etc/rsyslog.conf or a dedicated .conf file in /etc/rsyslog.d/ and set $FileCreateMode to 0640 or more restrictive:
$FileCreateMode 0640
Restart the service:
# systemctl restart rsyslog</t>
  </si>
  <si>
    <t>AMZL23-144</t>
  </si>
  <si>
    <t>Ensure logging is configured</t>
  </si>
  <si>
    <t>The `/etc/rsyslog.conf` and `/etc/rsyslog.d/*.conf` files specifies rules for logging and which files are to be used to log certain classes of messages.</t>
  </si>
  <si>
    <t>Review the contents of `/etc/rsyslog.conf` and `/etc/rsyslog.d/*.conf` files to ensure appropriate logging is set. In addition, run the following command and verify that the log files are logging information as expected:
```
# ls -l /var/log/
```</t>
  </si>
  <si>
    <t>Logging is configured.</t>
  </si>
  <si>
    <t>Logging is not configured.</t>
  </si>
  <si>
    <t>HAU17:  Audit logs do not capture sufficient auditable events</t>
  </si>
  <si>
    <t>5.1.1.5</t>
  </si>
  <si>
    <t>A great deal of important security-related information is sent via `rsyslog` (e.g., successful and failed su attempts, failed login attempts, root login attempts, etc.).</t>
  </si>
  <si>
    <t>Edit the following lines in the `/etc/rsyslog.conf` and `/etc/rsyslog.d/*.conf` files as appropriate for your environment.
*NOTE:* The below configuration is shown for example purposes only. Due care should be given to how the organization wish to store log data.
```
*.emerg :omusrmsg:*
auth,authpriv.* /var/log/secure
mail.* -/var/log/mail
mail.info -/var/log/mail.info
mail.warning -/var/log/mail.warn
mail.err /var/log/mail.err
cron.* /var/log/cron
*.=warning;*.=err -/var/log/warn
*.crit /var/log/warn
*.*;mail.none;news.none -/var/log/messages
local0,local1.* -/var/log/localmessages
local2,local3.* -/var/log/localmessages
local4,local5.* -/var/log/localmessages
local6,local7.* -/var/log/localmessages
```
Run the following command to reload the `rsyslogd` configuration:
```
# systemctl restart rsyslog
```</t>
  </si>
  <si>
    <t>Configure logging. One method to achieve the recommended state is to execute the following command(s):
"Edit the following lines in the `/etc/rsyslog.conf` and `/etc/rsyslog.d/*.conf` files as appropriate for your environment.
*NOTE:* The below configuration is shown for example purposes only. Due care should be given to how the organization wish to store log data.
```
*.emerg :omusrmsg:*
auth,authpriv.* /var/log/secure
mail.* -/var/log/mail
mail.info -/var/log/mail.info
mail.warning -/var/log/mail.warn
mail.err /var/log/mail.err
cron.* /var/log/cron
*.=warning;*.=err -/var/log/warn
*.crit /var/log/warn
*.*;mail.none;news.none -/var/log/messages
local0,local1.* -/var/log/localmessages
local2,local3.* -/var/log/localmessages
local4,local5.* -/var/log/localmessages
local6,local7.* -/var/log/localmessages
```
Run the following command to reload the `rsyslogd` configuration:
```
# systemctl restart rsyslog
```"</t>
  </si>
  <si>
    <t>AMZL23-145</t>
  </si>
  <si>
    <t>Ensure rsyslog is configured to send logs to a remote log host</t>
  </si>
  <si>
    <t>RSyslog supports the ability to send log events it gathers to a remote log host or to receive messages from remote hosts, thus enabling centralized log management.</t>
  </si>
  <si>
    <t>Review the `/etc/rsyslog.conf` and `/etc/rsyslog.d/*.conf` files and verify that logs are sent to a central host (where `loghost.example.com` is the name of your central log host):
#### Old format
```
# grep "^*.*[^I][^I]*@" /etc/rsyslog.conf /etc/rsyslog.d/*.conf
```
Output should include `@@&lt;FQDN or IP of remote loghost&gt;`, for example
```
*.* @@loghost.example.com
```
#### New format
```
# grep -E '^\s*([^#]+\s+)?action\(([^#]+\s+)?\btarget=\"?[^#"]+\"?\b' /etc/rsyslog.conf /etc/rsyslog.d/*.conf
```
Output should include `target=&lt;FQDN or IP of remote loghost&gt;`, for example:
```
*.* action(type="omfwd" target="loghost.example.com" port="514" protocol="tcp"
```</t>
  </si>
  <si>
    <t>Rsyslog is configured to send logs to a remote log host.</t>
  </si>
  <si>
    <t>The .rhost files exists on the system.</t>
  </si>
  <si>
    <t>5.1.1.6</t>
  </si>
  <si>
    <t>Storing log data on a remote host protects log integrity from local attacks. If an attacker gains root access on the local system, they could tamper with or remove log data that is stored on the local system.</t>
  </si>
  <si>
    <t>Edit the `/etc/rsyslog.conf` and `/etc/rsyslog.d/*.conf` files and add the following line (where `loghost.example.com` is the name of your central log host). The `target` directive may either be a fully qualified domain name or an IP address.
```
*.* action(type="omfwd" target="192.168.2.100" port="514" protocol="tcp"
 action.resumeRetryCount="100"
 queue.type="LinkedList" queue.size="1000")
```
Run the following command to reload the `rsyslogd` configuration:
```
# systemctl restart rsyslog
```</t>
  </si>
  <si>
    <t>Remove .rhosts files from all user profiles.</t>
  </si>
  <si>
    <t>To close this finding, please provide a screenshot showing no users have .rhosts files with the agency's CAP.</t>
  </si>
  <si>
    <t>AMZL23-146</t>
  </si>
  <si>
    <t>Ensure rsyslog is not configured to receive logs from a remote client</t>
  </si>
  <si>
    <t>RSyslog supports the ability to receive messages from remote hosts, thus acting as a log server. Clients should not receive data from other hosts.</t>
  </si>
  <si>
    <t>Review the `/etc/rsyslog.conf` and `/etc/rsyslog.d/*.conf` files and verify that the system is not configured to accept incoming logs.
**New format**
```
# grep -Ps -- '^\h*module\(load="imtcp"\)' /etc/rsyslog.conf /etc/rsyslog.d/*.conf
# grep -Ps -- '^\h*input\(type="imtcp" port="514"\)' /etc/rsyslog.conf /etc/rsyslog.d/*.conf
```
No output expected.
 -**OR**-
**Old format**
```
# grep -s '$ModLoad imtcp' /etc/rsyslog.conf /etc/rsyslog.d/*.conf
# grep -s '$InputTCPServerRun' /etc/rsyslog.conf /etc/rsyslog.d/*.conf
```
No output expected.</t>
  </si>
  <si>
    <t>The system is not configured to accept incoming logs.</t>
  </si>
  <si>
    <t>Groups exist in the /etc/password file that are not in the /etc/group.</t>
  </si>
  <si>
    <t>5.1.1.7</t>
  </si>
  <si>
    <t>If a client is configured to also receive data, thus turning it into a server, the client system is acting outside its operational boundary.</t>
  </si>
  <si>
    <t>Should there be any active log server configuration found in the auditing section, modify those files and remove the specific lines highlighted by the audit. Ensure none of the following entries are present in any of `/etc/rsyslog.conf` or `/etc/rsyslog.d/*.conf`.
**New format**
```
module(load="imtcp")
input(type="imtcp" port="514")
```
 -**OR**-
**Old format**
```
$ModLoad imtcp
$InputTCPServerRun
```
Restart the service:
```
# systemctl restart rsyslog
```</t>
  </si>
  <si>
    <t>Confirm that all groups in the /etc/passwd file exist in the /etc/group file. One method to achieve the recommended state is to execute the following: 
Should there be any active log server configuration found in the auditing section, modify those files and remove the specific lines highlighted by the audit. Ensure none of the following entries are present in any of `/etc/rsyslog.conf` or `/etc/rsyslog.d/*.conf`.
**New format**
```
module(load=""imtcp"")
input(type=""imtcp"" port=""514"")
```
 -**OR**-
**Old format**
```
$ModLoad imtcp
$InputTCPServerRun
```
Restart the service:
```
# systemctl restart rsyslog
```"</t>
  </si>
  <si>
    <t>AMZL23-147</t>
  </si>
  <si>
    <t>AU-4</t>
  </si>
  <si>
    <t>Audit Storage Capacity</t>
  </si>
  <si>
    <t>Ensure journald service is enabled</t>
  </si>
  <si>
    <t>Ensure that the `systemd-journald` service is enabled to allow capturing of logging events.</t>
  </si>
  <si>
    <t>Run the following command to verify `systemd-journald` is enabled:
```
# systemctl is-enabled systemd-journald.service
```
Verify the output matches:
```
static
```</t>
  </si>
  <si>
    <t>Journald service is enabled.</t>
  </si>
  <si>
    <t>Journald service is not enabled.</t>
  </si>
  <si>
    <t>5.1.2</t>
  </si>
  <si>
    <t>5.1.2.2</t>
  </si>
  <si>
    <t>If the `systemd-journald` service is not enabled to start on boot, the system will not capture logging events.</t>
  </si>
  <si>
    <t>By default the `systemd-journald` service does not have an `[Install]` section and thus cannot be enabled / disabled. It is meant to be referenced as `Requires` or `Wants` by other unit files. As such, if the status of `systemd-journald` is not `static`, investigate why.</t>
  </si>
  <si>
    <t>Enable journald service. One method to achieve the recommended state is to execute the following: 
By default the systemd-journald service does not have an [Install] section and thus cannot be enabled / disabled. It is meant to be referenced as Requires or Wants by other unit files. As such, if the status of systemd-journald is not static, investigate why.</t>
  </si>
  <si>
    <t>To close this finding, please provide a screenshot showing journald service is enabled with the agency's CAP.</t>
  </si>
  <si>
    <t>AMZL23-148</t>
  </si>
  <si>
    <t>Ensure journald is configured to compress large log files</t>
  </si>
  <si>
    <t>The journald system includes the capability of compressing overly large files to avoid filling up the system with logs or making the logs unmanageably large.</t>
  </si>
  <si>
    <t>Review `/etc/systemd/journald.conf` and verify that large files will be compressed:
```
# grep ^\s*Compress /etc/systemd/journald.conf
```
Verify the output matches:
```
Compress=yes
```</t>
  </si>
  <si>
    <t>Journald is configured to compress large log files.</t>
  </si>
  <si>
    <t>Journald is not configured to compress large log files.</t>
  </si>
  <si>
    <t>5.1.2.3</t>
  </si>
  <si>
    <t>Uncompressed large files may unexpectedly fill a filesystem leading to resource unavailability. Compressing logs prior to write can prevent sudden, unexpected filesystem impacts.</t>
  </si>
  <si>
    <t>Edit the `/etc/systemd/journald.conf` file and add the following line:
```
Compress=yes
```
Restart the service:
```
# systemctl restart systemd-journald.service
```</t>
  </si>
  <si>
    <t>Configure journald to compress large log files. One method to achieve the recommended state is to execute the following command(s):
Edit the /etc/systemd/journald.conf file and add the following line:
Compress=yes
Restart the service:
# systemctl restart systemd-journald.service</t>
  </si>
  <si>
    <t>To close this finding, please provide a screenshot showing journald is configured to compress large log files with the agency's CAP.</t>
  </si>
  <si>
    <t>AMZL23-149</t>
  </si>
  <si>
    <t>Ensure journald is configured to write logfiles to persistent disk</t>
  </si>
  <si>
    <t>Data from journald may be stored in volatile memory or persisted locally on the server. Logs in memory will be lost upon a system reboot. By persisting logs to local disk on the server they are protected from loss due to a reboot.</t>
  </si>
  <si>
    <t>Review `/etc/systemd/journald.conf` and verify that logs are persisted to disk:
```
# grep ^\s*Storage /etc/systemd/journald.conf
```
Verify the output matches:
```
Storage=persistent
```</t>
  </si>
  <si>
    <t>Journald is configured to write logfiles to persistent disk.</t>
  </si>
  <si>
    <t>Journald is not configured to write logfiles to persistent disk.</t>
  </si>
  <si>
    <t>5.1.2.4</t>
  </si>
  <si>
    <t>Writing log data to disk will provide the ability to forensically reconstruct events which may have impacted the operations or security of a system even after a system crash or reboot.</t>
  </si>
  <si>
    <t>Edit the `/etc/systemd/journald.conf` file and add the following line:
```
Storage=persistent
```
Restart the service:
```
# systemctl restart systemd-journald.service
```</t>
  </si>
  <si>
    <t>Configure journald to write logfiles to persistent disk. One method to achieve the recommended state is to execute the following command(s):
Edit the /etc/systemd/journald.conf file and add the following line:
Storage=persistent
Restart the service:
# systemctl restart systemd-journald.service</t>
  </si>
  <si>
    <t>To close this finding, please provide a screenshot showing journald service is configured to write logifles to persistent disk with the agency's CAP.</t>
  </si>
  <si>
    <t>AMZL23-150</t>
  </si>
  <si>
    <t>Ensure journald is not configured to send logs to rsyslog</t>
  </si>
  <si>
    <t>Data from `journald` should be kept in the confines of the service and not forwarded on to other services.</t>
  </si>
  <si>
    <t>**IF** journald is the method for capturing logs
Review `/etc/systemd/journald.conf` and verify that logs are not forwarded to `rsyslog`.
```
# grep ^\s*ForwardToSyslog /etc/systemd/journald.conf
```
Verify that there is no output.</t>
  </si>
  <si>
    <t>Journald has not been configured to send logs to rsyslog.</t>
  </si>
  <si>
    <t>Journald has been configured to send logs to rsyslog.</t>
  </si>
  <si>
    <t>HAU8</t>
  </si>
  <si>
    <t>HAU8:  Logs are not maintained on a centralized log server</t>
  </si>
  <si>
    <t>5.1.2.5</t>
  </si>
  <si>
    <t>**IF** journald is the method for capturing logs, all logs of the system should be handled by journald and not forwarded to other logging mechanisms.
**Note:** This recommendation only applies if journald is the chosen method for client side logging. Do not apply this recommendation if rsyslog is used.</t>
  </si>
  <si>
    <t>Edit the `/etc/systemd/journald.conf` file and ensure that `ForwardToSyslog=yes` is removed.
Restart the service:
```
# systemctl restart systemd-journald.service
```</t>
  </si>
  <si>
    <t>Ensure journald is not configured to send logs to rsyslog. One method to achieve the recommended state is to execute the following command(s):
Edit the /etc/systemd/journald.conf file and ensure that ForwardToSyslog=yes is removed.
Restart the service:
# systemctl restart systemd-journald.service</t>
  </si>
  <si>
    <t>AMZL23-151</t>
  </si>
  <si>
    <t>Ensure journald log rotation is configured per site policy</t>
  </si>
  <si>
    <t>Journald includes the capability of rotating log files regularly to avoid filling up the system with logs or making the logs unmanageably large. The file `/etc/systemd/journald.conf` is the configuration file used to specify how logs generated by Journald should be rotated.</t>
  </si>
  <si>
    <t>Review `/etc/systemd/journald.conf` and verify logs are rotated according to site policy. The specific parameters for log rotation are:
```
SystemMaxUse=
SystemKeepFree=
RuntimeMaxUse=
RuntimeKeepFree=
MaxFileSec=
```</t>
  </si>
  <si>
    <t>Journald log rotation is configured per site policy.</t>
  </si>
  <si>
    <t>Journald log rotation is not configured per site policy.</t>
  </si>
  <si>
    <t>5.1.2.6</t>
  </si>
  <si>
    <t>Review `/etc/systemd/journald.conf` and verify logs are rotated according to site policy. The settings should be carefully understood as there are specific edge cases and prioritization of parameters.
The specific parameters for log rotation are:
```
SystemMaxUse=
SystemKeepFree=
RuntimeMaxUse=
RuntimeKeepFree=
MaxFileSec=
```</t>
  </si>
  <si>
    <t>Configure journald log rotation per site policy. One method to achieve the recommended state is to execute the following command(s):
Review /etc/systemd/journald.conf and verify logs are rotated according to site policy. The settings should be carefully understood as there are specific edge cases and prioritization of parameters.
The specific parameters for log rotation are:
SystemMaxUse=
SystemKeepFree=
RuntimeMaxUse=
RuntimeKeepFree=
MaxFileSec=</t>
  </si>
  <si>
    <t>AMZL23-152</t>
  </si>
  <si>
    <t>Ensure journald default file permissions configured</t>
  </si>
  <si>
    <t>Journald will create logfiles that do not already exist on the system. This setting controls what permissions will be applied to these newly created files.</t>
  </si>
  <si>
    <t>First see if there is an override file `/etc/tmpfiles.d/systemd.conf`. If so, this file will override all default settings as defined in `/usr/lib/tmpfiles.d/systemd.conf` and should be inspected.
If there is no override file, inspect the default `/usr/lib/tmpfiles.d/systemd.conf` against the site specific requirements.
Ensure that file permissions are `0640`.
Should a site policy dictate less restrictive permissions, ensure to follow said policy.
**NOTE:** More restrictive permissions such as `0600` is implicitly sufficient.</t>
  </si>
  <si>
    <t>Journald default file permissions are configured.</t>
  </si>
  <si>
    <t>Journald default file permissions are not configured.</t>
  </si>
  <si>
    <t>5.1.2.7</t>
  </si>
  <si>
    <t>If the default configuration is not appropriate for the site specific requirements, copy `/usr/lib/tmpfiles.d/systemd.conf` to `/etc/tmpfiles.d/systemd.conf` and modify as required. Requirements is either `0640` or site policy if that is less restrictive.</t>
  </si>
  <si>
    <t>Configure journald default file permissions. One method to achieve the recommended state is to execute the following: 
If the default configuration is not appropriate for the site-specific requirements, copy /usr/lib/tmpfiles.d/systemd.conf to /etc/tmpfiles.d/systemd.conf and modify as required. Requirements is either 0640 or site policy if that is less restrictive.</t>
  </si>
  <si>
    <t>AMZL23-153</t>
  </si>
  <si>
    <t>Ensure systemd-journal-remote is installed</t>
  </si>
  <si>
    <t>Journald (via `systemd-journal-remote`) supports the ability to send log events it gathers to a remote log host or to receive messages from remote hosts, thus enabling centralized log management.</t>
  </si>
  <si>
    <t>**-IF-** journald will be used for logging on the system:
Verify `systemd-journal-remote` is installed.
Run the following command:
```
# rpm -q systemd-journal-remote
```
Verify the output matches:
```
systemd-journal-remote-&lt;version&gt;
```</t>
  </si>
  <si>
    <t>The systemd-journal-remote are installed.</t>
  </si>
  <si>
    <t>The systemd-journal-remote are not installed.</t>
  </si>
  <si>
    <t>HAU8: Logs are not maintained on a centralized log server</t>
  </si>
  <si>
    <t>5.1.2.1</t>
  </si>
  <si>
    <t>5.1.2.1.1</t>
  </si>
  <si>
    <t>Run the following command to install `systemd-journal-remote`:
```
# dnf install systemd-journal-remote
```</t>
  </si>
  <si>
    <t>Install systemd-journal-remote. One method to achieve the recommended state is to execute the following command(s):
# dnf install systemd-journal-remote</t>
  </si>
  <si>
    <t>AMZL23-154</t>
  </si>
  <si>
    <t>Ensure systemd-journal-remote is configured</t>
  </si>
  <si>
    <t>Verify `systemd-journal-remote` is configured.
Run the following command:
```
# grep -P "^ *URL=|^ *ServerKeyFile=|^ *ServerCertificateFile=|^ *TrustedCertificateFile=" /etc/systemd/journal-upload.conf
```
Verify the output matches per your environments certificate locations and the URL of the log server. Example:
```
URL=192.168.50.42
ServerKeyFile=/etc/ssl/private/journal-upload.pem
ServerCertificateFile=/etc/ssl/certs/journal-upload.pem
TrustedCertificateFile=/etc/ssl/ca/trusted.pem
```</t>
  </si>
  <si>
    <t>The systemd-journal-remote is configured.</t>
  </si>
  <si>
    <t>The systemd-journal-remote has not been configured.</t>
  </si>
  <si>
    <t>5.1.2.1.2</t>
  </si>
  <si>
    <t>Edit the `/etc/systemd/journal-upload.conf` file and ensure the following lines are set per your environment:
```
URL=192.168.50.42
ServerKeyFile=/etc/ssl/private/journal-upload.pem
ServerCertificateFile=/etc/ssl/certs/journal-upload.pem
TrustedCertificateFile=/etc/ssl/ca/trusted.pem
```
Restart the service:
```
# systemctl restart systemd-journal-upload
```</t>
  </si>
  <si>
    <t>Configure systemd-journal-remote. One method to achieve the recommended state is to execute the following command(s):
Edit the /etc/systemd/journal-upload.conf file and ensure the following lines are set per your environment:
URL=192.168.50.42
ServerKeyFile=/etc/ssl/private/journal-upload.pem
ServerCertificateFile=/etc/ssl/certs/journal-upload.pem
TrustedCertificateFile=/etc/ssl/ca/trusted.pem
Restart the service:
# systemctl restart systemd-journal-upload</t>
  </si>
  <si>
    <t>AMZL23-155</t>
  </si>
  <si>
    <t>Ensure systemd-journal-remote is enabled</t>
  </si>
  <si>
    <t>Verify `systemd-journal-remote` is enabled.
Run the following command:
```
# systemctl is-enabled systemd-journal-upload.service
enabled
```</t>
  </si>
  <si>
    <t>The systemd-journal-remote is enabled.</t>
  </si>
  <si>
    <t>The systemd-journal-remote has not  been enabled.</t>
  </si>
  <si>
    <t>5.1.2.1.3</t>
  </si>
  <si>
    <t>Run the following command to enable `systemd-journal-remote`:
```
# systemctl --now enable systemd-journal-upload.service
```</t>
  </si>
  <si>
    <t>Enable systemd-journal-remote. One method to achieve the recommended state is to execute the following command(s):
# systemctl --now enable systemd-journal-upload.service</t>
  </si>
  <si>
    <t>AMZL23-156</t>
  </si>
  <si>
    <t>Ensure journald is not configured to receive logs from a remote client</t>
  </si>
  <si>
    <t>Journald supports the ability to receive messages from remote hosts, thus acting as a log server. Clients should not receive data from other hosts.
**NOTE:** 
- The same package, `systemd-journal-remote`, is used for both sending logs to remote hosts and receiving incoming logs.
- With regards to receiving logs, there are two services; `systemd-journal-remote.socket` and `systemd-journal-remote.service`.</t>
  </si>
  <si>
    <t>Run the following command to verify `systemd-journal-remote.socket` is not enabled:
```
# systemctl is-enabled systemd-journal-remote.socket
```
Verify the output matches:
```
masked
```</t>
  </si>
  <si>
    <t>Journald has not been configured to receive logs from a remote client.</t>
  </si>
  <si>
    <t>Journald has been configured to receive logs from a remote client.</t>
  </si>
  <si>
    <t>5.1.2.1.4</t>
  </si>
  <si>
    <t>If a client is configured to also receive data, thus turning it into a server, the client system is acting outside it's operational boundary.</t>
  </si>
  <si>
    <t>Run the following command to disable `systemd-journal-remote.socket`:
```
# systemctl --now mask systemd-journal-remote.socket 
```</t>
  </si>
  <si>
    <t>Ensure journald is not configured to receive logs from a remote client. One method to achieve the recommended state is to execute the following command(s):
One method to achieve the recommended state is to execute the following command(s):</t>
  </si>
  <si>
    <t>AMZL23-157</t>
  </si>
  <si>
    <t>Ensure permissions on /etc/passwd are configured</t>
  </si>
  <si>
    <t>The `/etc/passwd` file contains user account information that is used by many system utilities and therefore must be readable for these utilities to operate.</t>
  </si>
  <si>
    <t>Run the following command to verify `/etc/passwd` is mode 644 or more restrictive, `Uid` is `0/root` and `Gid` is `0/root`:
```
# stat -Lc "%n %a %u/%U %g/%G" /etc/passwd
/etc/passwd 644 0/root 0/root
```</t>
  </si>
  <si>
    <t>The permissions on /etc/passwd are configured.</t>
  </si>
  <si>
    <t>The permissions on /etc/passwd are not configured.</t>
  </si>
  <si>
    <t>6.1</t>
  </si>
  <si>
    <t>6.1.1</t>
  </si>
  <si>
    <t>It is critical to ensure that the `/etc/passwd` file is protected from unauthorized write access. Although it is protected by default, the file permissions could be changed either inadvertently or through malicious actions.</t>
  </si>
  <si>
    <t>Run the following commands to remove excess permissions, set owner, and set group on `/etc/passwd`:
```
# chmod u-x,go-wx /etc/passwd
# chown root:root /etc/passwd
```</t>
  </si>
  <si>
    <t>Configure permissions on /etc/passwd. One method to achieve the recommended state is to execute the following command(s):
Run the following commands to remove excess permissions, set owner, and set group on /etc/passwd:
# chmod u-x,go-wx /etc/passwd
# chown root:root /etc/passwd</t>
  </si>
  <si>
    <t>AMZL23-158</t>
  </si>
  <si>
    <t>6.1.2</t>
  </si>
  <si>
    <t>AMZL23-159</t>
  </si>
  <si>
    <t>Ensure permissions on /etc/passwd- are configured</t>
  </si>
  <si>
    <t>The `/etc/passwd-` file contains backup user account information.</t>
  </si>
  <si>
    <t>Run the following command to verify `/etc/passwd-` is mode 644 or more restrictive, `Uid` is `0/root` and `Gid` is `0/root`:
```
# stat -Lc "%n %a %u/%U %g/%G" /etc/passwd-
/etc/passwd- 644 0/root 0/root
```</t>
  </si>
  <si>
    <t>The permissions on /etc/passwd-  are configured.</t>
  </si>
  <si>
    <t>The permissions on /etc/passwd- are not configured.</t>
  </si>
  <si>
    <t>6.1.3</t>
  </si>
  <si>
    <t>It is critical to ensure that the `/etc/passwd-` file is protected from unauthorized access. Although it is protected by default, the file permissions could be changed either inadvertently or through malicious actions.</t>
  </si>
  <si>
    <t>Run the following commands to remove excess permissions, set owner, and set group on `/etc/passwd-`:
```
# chmod u-x,go-wx /etc/passwd-
# chown root:root /etc/passwd-
```</t>
  </si>
  <si>
    <t>Configure permissions on /etc/passwd-. One method to achieve the recommended state is to execute the following command(s):
Run the following commands to remove excess permissions, set owner, and set group on /etc/passwd-:
# chmod u-x,go-wx /etc/passwd-
# chown root:root /etc/passwd-</t>
  </si>
  <si>
    <t>AMZL23-160</t>
  </si>
  <si>
    <t>Ensure permissions on /etc/group are configured</t>
  </si>
  <si>
    <t>The `/etc/group` file contains a list of all the valid groups defined in the system. The command below allows read/write access for root and read access for everyone else.</t>
  </si>
  <si>
    <t>Run the following command to verify `/etc/group` is mode 644 or more restrictive, `Uid` is `0/root` and `Gid` is `0/root`:
```
# stat -Lc "%n %a %u/%U %g/%G" /etc/group
/etc/group 644 0/root 0/root
```</t>
  </si>
  <si>
    <t>The permissions on /etc/group are configured.</t>
  </si>
  <si>
    <t>The permissions on /etc/group are not configured.</t>
  </si>
  <si>
    <t>6.1.4</t>
  </si>
  <si>
    <t>The `/etc/group` file needs to be protected from unauthorized changes by non-privileged users, but needs to be readable as this information is used with many non-privileged programs.</t>
  </si>
  <si>
    <t>Run the following commands to remove excess permissions, set owner, and set group on `/etc/group`:
```
# chmod u-x,go-wx /etc/group
# chown root:root /etc/group
```</t>
  </si>
  <si>
    <t>Configure permissions on /etc/group. One method to achieve the recommended state is to execute the following command(s):
Run the following commands to remove excess permissions, set owner, and set group on /etc/group:
# chmod u-x,go-wx /etc/group
# chown root:root /etc/group</t>
  </si>
  <si>
    <t>AMZL23-161</t>
  </si>
  <si>
    <t>Ensure permissions on /etc/group- are configured</t>
  </si>
  <si>
    <t>The `/etc/group-` file contains a backup list of all the valid groups defined in the system.</t>
  </si>
  <si>
    <t>Run the following command to verify `/etc/group-` is mode 644 or more restrictive, `Uid` is `0/root` and `Gid` is `0/root`:
```
# stat -Lc "%n %a %u/%U %g/%G" /etc/group-
/etc/group- 644 0/root 0/root
```</t>
  </si>
  <si>
    <t>The permissions on /etc/group- are configured.</t>
  </si>
  <si>
    <t>The permissions on /etc/group- are not configured.</t>
  </si>
  <si>
    <t>6.1.5</t>
  </si>
  <si>
    <t>It is critical to ensure that the `/etc/group-` file is protected from unauthorized access. Although it is protected by default, the file permissions could be changed either inadvertently or through malicious actions.</t>
  </si>
  <si>
    <t>Run the following commands to remove excess permissions, set owner, and set group on `/etc/group-`:
```
# chmod u-x,go-wx /etc/group-
# chown root:root /etc/group-
```</t>
  </si>
  <si>
    <t>Configure permissions on /etc/group-. One method to achieve the recommended state is to execute the following command(s):
Run the following commands to remove excess permissions, set owner, and set group on /etc/group-:
# chmod u-x,go-wx /etc/group-
# chown root:root /etc/group-</t>
  </si>
  <si>
    <t>AMZL23-162</t>
  </si>
  <si>
    <t>Ensure permissions on /etc/shadow are configured</t>
  </si>
  <si>
    <t>The `/etc/shadow` file is used to store the information about user accounts that is critical to the security of those accounts, such as the hashed password and other security information.</t>
  </si>
  <si>
    <t>Run the following command to verify `/etc/shadow` is mode 000, `Uid` is `0/root` and `Gid` is `0/root`:
```
# stat -Lc "%n %a %u/%U %g/%G" /etc/shadow
/etc/shadow 0 0/root 0/root
```</t>
  </si>
  <si>
    <t>The permissions on /etc/shadow are configured.</t>
  </si>
  <si>
    <t>The permissions on /etc/shadow are not configured.</t>
  </si>
  <si>
    <t>**Note:** The recommendations in this section check local users and groups. Any users or groups from other sources such as LDAP will not be audited. In a domain environment, similar checks should be performed against domain users and groups.</t>
  </si>
  <si>
    <t>6.1.6</t>
  </si>
  <si>
    <t>If attackers can gain read access to the `/etc/shadow` file, they can easily run a password cracking program against the hashed password to break it. Other security information that is stored in the `/etc/shadow` file (such as expiration) could also be useful to subvert the user accounts.</t>
  </si>
  <si>
    <t>Run the following commands to set mode, owner, and group on `/etc/shadow`:
```
# chown root:root /etc/shadow
# chmod 0000 /etc/shadow
```</t>
  </si>
  <si>
    <t>Configure permissions on /etc/shadow. One method to achieve the recommended state is to execute the following command(s):
Run the following commands to set mode, owner, and group on /etc/shadow:
# chown root:root /etc/shadow
# chmod 0000 /etc/shadow</t>
  </si>
  <si>
    <t>AMZL23-163</t>
  </si>
  <si>
    <t>Ensure permissions on /etc/shadow- are configured</t>
  </si>
  <si>
    <t>The `/etc/shadow-` file is used to store backup information about user accounts that is critical to the security of those accounts, such as the hashed password and other security information.</t>
  </si>
  <si>
    <t>Run the following command to verify `/etc/shadow-` is mode 000, `Uid` is `0/root` and `Gid` is `0/root`:
```
# stat -Lc "%n %a %u/%U %g/%G" /etc/shadow-
/etc/shadow- 0 0/root 0/root
```</t>
  </si>
  <si>
    <t>The permissions on /etc/shadow- are configured.</t>
  </si>
  <si>
    <t>The permissions on /etc/shadow- are not configured.</t>
  </si>
  <si>
    <t>6.1.7</t>
  </si>
  <si>
    <t>It is critical to ensure that the `/etc/shadow-` file is protected from unauthorized access. Although it is protected by default, the file permissions could be changed either inadvertently or through malicious actions.</t>
  </si>
  <si>
    <t>Run the following commands to set mode, owner, and group on `/etc/shadow-`:
```
# chown root:root /etc/shadow-
# chmod 0000 /etc/shadow-
```</t>
  </si>
  <si>
    <t>Configure permissions on /etc/shadow-. One method to achieve the recommended state is to execute the following command(s):
Run the following commands to set mode, owner, and group on /etc/shadow-:
# chown root:root /etc/shadow-
# chmod 0000 /etc/shadow-</t>
  </si>
  <si>
    <t>AMZL23-164</t>
  </si>
  <si>
    <t>Ensure permissions on /etc/gshadow are configured</t>
  </si>
  <si>
    <t>The `/etc/gshadow` file is used to store the information about groups that is critical to the security of those accounts, such as the hashed password and other security information.</t>
  </si>
  <si>
    <t>Run the following command to verify `/etc/gshadow` is mode 000, `Uid` is `0/root` and `Gid` is `0/root`:
```
# stat -Lc "%n %a %u/%U %g/%G" /etc/gshadow
/etc/gshadow 0 0/root 0/root
```</t>
  </si>
  <si>
    <t>The permissions on /etc/gshadow are configured.</t>
  </si>
  <si>
    <t>The permissions on /etc/gshadow are not configured.</t>
  </si>
  <si>
    <t>6.1.8</t>
  </si>
  <si>
    <t>If attackers can gain read access to the `/etc/gshadow` file, they can easily run a password cracking program against the hashed password to break it. Other security information that is stored in the `/etc/gshadow` file (such as group administrators) could also be useful to subvert the group.</t>
  </si>
  <si>
    <t>Run the following commands to set mode, owner, and group on `/etc/gshadow`:
```
# chown root:root /etc/gshadow
# chmod 0000 /etc/gshadow
```</t>
  </si>
  <si>
    <t>Configure permissions on /etc/gshadow. One method to achieve the recommended state is to execute the following command(s):
Run the following commands to set mode, owner, and group on /etc/gshadow:
# chown root:root /etc/gshadow
# chmod 0000 /etc/gshadow</t>
  </si>
  <si>
    <t>AMZL23-165</t>
  </si>
  <si>
    <t>Ensure permissions on /etc/gshadow- are configured</t>
  </si>
  <si>
    <t>The `/etc/gshadow-` file is used to store backup information about groups that is critical to the security of those accounts, such as the hashed password and other security information.</t>
  </si>
  <si>
    <t>Run the following command to verify `/etc/gshadow-` is mode 000, `Uid` is `0/root` and `Gid` is `0/root`:
```
# stat -Lc "%n %a %u/%U %g/%G" /etc/gshadow-
/etc/gshadow- 0 0/root 0/root
```</t>
  </si>
  <si>
    <t>The permissions on /etc/gshadow- are configured.</t>
  </si>
  <si>
    <t>The permissions on /etc/gshadow- are not configured.</t>
  </si>
  <si>
    <t>6.1.9</t>
  </si>
  <si>
    <t>It is critical to ensure that the `/etc/gshadow-` file is protected from unauthorized access. Although it is protected by default, the file permissions could be changed either inadvertently or through malicious actions.</t>
  </si>
  <si>
    <t>Run the following commands to set mode, owner, and group on `/etc/gshadow-`:
```
# chown root:root /etc/gshadow-
# chmod 0000 /etc/gshadow-
```</t>
  </si>
  <si>
    <t>Configure permissions on /etc/gshadow-. One method to achieve the recommended state is to execute the following command(s):
Run the following commands to set mode, owner, and group on /etc/gshadow-:
# chown root:root /etc/gshadow-
# chmod 0000 /etc/gshadow-</t>
  </si>
  <si>
    <t>AMZL23-166</t>
  </si>
  <si>
    <t>Ensure world writable files and directories are secured</t>
  </si>
  <si>
    <t>World writable files are the least secure. Data in world-writable files can be modified and compromised by any user on the system. World writable files may also indicate an incorrectly written script or program that could potentially be the cause of a larger compromise to the system's integrity. See the `chmod(2)` man page for more information.
Setting the sticky bit on world writable directories prevents users from deleting or renaming files in that directory that are not owned by them.</t>
  </si>
  <si>
    <t>Run the following script to verify:
- No world writable files exist
- No world writable directories without the sticky bit exist
```
#!/usr/bin/env bash
{
 l_output="" l_output2=""
 l_smask='01000'
 a_path=(); a_arr=(); a_file=(); a_dir=() # Initialize arrays
 a_path=(! -path "/run/user/*" -a ! -path "/proc/*" -a ! -path "*/containerd/*" -a ! -path "*/kubelet/pods/*" -a ! -path "/sys/kernel/security/apparmor/*" -a ! -path "/snap/*" -a ! -path "/sys/fs/cgroup/memory/*")
 while read -r l_bfs; do
 a_path+=( -a ! -path ""$l_bfs"/*")
 done &lt; &lt;(findmnt -Dkerno fstype,target | awk '$1 ~ /^\s*(nfs|proc|smb)/ {print $2}')
 # Populate array with files that will possibly fail one of the audits
 while IFS= read -r -d $'\0' l_file; do
 [ -e "$l_file" ] &amp;&amp; a_arr+=("$(stat -Lc '%n^%#a' "$l_file")")
 done &lt; &lt;(find / \( "${a_path[@]}" \) \( -type f -o -type d \) -perm -0002 -print0 2&gt;/dev/null)
 while IFS="^" read -r l_fname l_mode; do # Test files in the array
 [ -f "$l_fname" ] &amp;&amp; a_file+=("$l_fname") # Add WR files
 if [ -d "$l_fname" ]; then # Add directories w/o sticky bit
 [ ! $(( $l_mode &amp; $l_smask )) -gt 0 ] &amp;&amp; a_dir+=("$l_fname")
 fi
 done &lt; &lt;(printf '%s\n' "${a_arr[@]}")
 if ! (( ${#a_file[@]} &gt; 0 )); then
 l_output="$l_output\n - No world writable files exist on the local filesystem."
 else
 l_output2="$l_output2\n - There are \"$(printf '%s' "${#a_file[@]}")\" World writable files on the system.\n - The following is a list of World writable files:\n$(printf '%s\n' "${a_file[@]}")\n - end of list\n"
 fi
 if ! (( ${#a_dir[@]} &gt; 0 )); then
 l_output="$l_output\n - Sticky bit is set on world writable directories on the local filesystem."
 else
 l_output2="$l_output2\n - There are \"$(printf '%s' "${#a_dir[@]}")\" World writable directories without the sticky bit on the system.\n - The following is a list of World writable directories without the sticky bit:\n$(printf '%s\n' "${a_dir[@]}")\n - end of list\n"
 fi
 unset a_path; unset a_arr; unset a_file; unset a_dir # Remove arrays
 # If l_output2 is empty, we pass
 if [ -z "$l_output2" ]; then
 echo -e "\n- Audit Result:\n ** PASS **\n - * Correctly configured * :\n$l_output\n"
 else
 echo -e "\n- Audit Result:\n ** FAIL **\n - * Reasons for audit failure * :\n$l_output2"
 [ -n "$l_output" ] &amp;&amp; echo -e "- * Correctly configured * :\n$l_output\n"
 fi
}
```
**Note:** On systems with a large number of files and/or directories, this audit may be a long running process</t>
  </si>
  <si>
    <t xml:space="preserve">World-Writable files do not exist on the system. </t>
  </si>
  <si>
    <t>There are World Writable files on the system.</t>
  </si>
  <si>
    <t>6.1.11</t>
  </si>
  <si>
    <t>Data in world-writable files can be modified and compromised by any user on the system. World writable files may also indicate an incorrectly written script or program that could potentially be the cause of a larger compromise to the system's integrity.
This feature prevents the ability to delete or rename files in world writable directories (such as `/tmp` ) that are owned by another user.</t>
  </si>
  <si>
    <t>- World Writable Files:
 - It is recommended that write access is removed from `other` with the command ( `chmod o-w &lt;filename&gt;` ), but always consult relevant vendor documentation to avoid breaking any application dependencies on a given file.
- World Writable Directories:
 - Set the sticky bit on all world writable directories with the command ( `chmod a+t &lt;directory_name&gt;` )
Run the following script to:
- Remove other write permission from any world writable files
- Add the sticky bit to all world writable directories
```
#!/usr/bin/env bash
{
 l_smask='01000'
 a_path=(); a_arr=() # Initialize array
 a_path=(! -path "/run/user/*" -a ! -path "/proc/*" -a ! -path "*/containerd/*" -a ! -path "*/kubelet/pods/*" -a ! -path "/sys/kernel/security/apparmor/*" -a ! -path "/snap/*" -a ! -path "/sys/fs/cgroup/memory/*")
 while read -r l_bfs; do
 a_path+=( -a ! -path ""$l_bfs"/*")
 done &lt; &lt;(findmnt -Dkerno fstype,target | awk '$1 ~ /^\s*(nfs|proc|smb)/ {print $2}')
 # Populate array with files
 while IFS= read -r -d $'\0' l_file; do
 [ -e "$l_file" ] &amp;&amp; a_arr+=("$(stat -Lc '%n^%#a' "$l_file")")
 done &lt; &lt;(find / \( "${a_path[@]}" \) \( -type f -o -type d \) -perm -0002 -print0 2&gt;/dev/null)
 while IFS="^" read -r l_fname l_mode; do # Test files in the array
 if [ -f "$l_fname" ]; then # Remove excess permissions from WW files
 echo -e " - File: \"$l_fname\" is mode: \"$l_mode\"\n - removing write permission on \"$l_fname\" from \"other\""
 chmod o-w "$l_fname"
 fi
 if [ -d "$l_fname" ]; then
 if [ ! $(( $l_mode &amp; $l_smask )) -gt 0 ]; then # Add sticky bit
 echo -e " - Directory: \"$l_fname\" is mode: \"$l_mode\" and doesn't have the sticky bit set\n - Adding the sticky bit"
 chmod a+t "$l_fname"
 fi
 fi
 done &lt; &lt;(printf '%s\n' "${a_arr[@]}")
 unset a_path; unset a_arr # Remove array
}
```</t>
  </si>
  <si>
    <t>Ensure no world writable files exist. One method to achieve the recommended state is to execute the following: 
"- World Writable Files:
 - It is recommended that write access is removed from `other` with the command ( `chmod o-w &lt;filename&gt;` ), but always consult relevant vendor documentation to avoid breaking any application dependencies on a given file.
- World Writable Directories:
 - Set the sticky bit on all world writable directories with the command ( `chmod a+t &lt;directory_name&gt;` )
Run the following script to:
- Remove other write permission from any world writable files
- Add the sticky bit to all world writable directories
```
#!/usr/bin/env bash
{
 l_smask='01000'
 a_path=(); a_arr=() # Initialize array
 a_path=(! -path ""/run/user/*"" -a ! -path ""/proc/*"" -a ! -path ""*/containerd/*"" -a ! -path ""*/kubelet/pods/*"" -a ! -path ""/sys/kernel/security/apparmor/*"" -a ! -path ""/snap/*"" -a ! -path ""/sys/fs/cgroup/memory/*"")
 while read -r l_bfs; do
 a_path+=( -a ! -path """"$l_bfs""/*"")
 done &lt; &lt;(findmnt -Dkerno fstype,target | awk '$1 ~ /^\s*(nfs|proc|smb)/ {print $2}')
 # Populate array with files
 while IFS= read -r -d $'\0' l_file; do
 [ -e ""$l_file"" ] &amp;&amp; a_arr+=(""$(stat -Lc '%n^%#a' ""$l_file"")"")
 done &lt; &lt;(find / \( ""${a_path[@]}"" \) \( -type f -o -type d \) -perm -0002 -print0 2&gt;/dev/null)
 while IFS=""^"" read -r l_fname l_mode; do # Test files in the array
 if [ -f ""$l_fname"" ]; then # Remove excess permissions from WW files
 echo -e "" - File: \""$l_fname\"" is mode: \""$l_mode\""\n - removing write permission on \""$l_fname\"" from \""other\""""
 chmod o-w ""$l_fname""
 fi
 if [ -d ""$l_fname"" ]; then
 if [ ! $(( $l_mode &amp; $l_smask )) -gt 0 ]; then # Add sticky bit
 echo -e "" - Directory: \""$l_fname\"" is mode: \""$l_mode\"" and doesn't have the sticky bit set\n - Adding the sticky bit""
 chmod a+t ""$l_fname""
 fi
 fi
 done &lt; &lt;(printf '%s\n' ""${a_arr[@]}"")
 unset a_path; unset a_arr # Remove array
}
```"</t>
  </si>
  <si>
    <t>AMZL23-167</t>
  </si>
  <si>
    <t>Ensure no unowned or ungrouped files or directories exist</t>
  </si>
  <si>
    <t>Administrators may delete users or groups from the system and neglect to remove all files and/or directories owned by those users or groups.</t>
  </si>
  <si>
    <t>Run the following script to verify no unowned or ungrouped files or directories exist:
```
#!/usr/bin/env bash
{
 l_output="" l_output2=""
 a_path=(); a_arr=(); a_nouser=(); a_nogroup=() # Initialize arrays
 a_path=(! -path "/run/user/*" -a ! -path "/proc/*" -a ! -path "*/containerd/*" -a ! -path "*/kubelet/pods/*")
 while read -r l_bfs; do
 a_path+=( -a ! -path ""$l_bfs"/*")
 done &lt; &lt;(findmnt -Dkerno fstype,target | awk '$1 ~ /^\s*(nfs|proc|smb)/ {print $2}')
 while IFS= read -r -d $'\0' l_file; do
 [ -e "$l_file" ] &amp;&amp; a_arr+=("$(stat -Lc '%n^%U^%G' "$l_file")") &amp;&amp; echo "Adding: $l_file"
 done &lt; &lt;(find / \( "${a_path[@]}" \) \( -type f -o -type d \) \( -nouser -o -nogroup \) -print0 2&gt; /dev/null)
 while IFS="^" read -r l_fname l_user l_group; do # Test files in the array
 [ "$l_user" = "UNKNOWN" ] &amp;&amp; a_nouser+=("$l_fname")
 [ "$l_group" = "UNKNOWN" ] &amp;&amp; a_nogroup+=("$l_fname")
 done &lt;&lt;&lt; "$(printf '%s\n' "${a_arr[@]}")"
 if ! (( ${#a_nouser[@]} &gt; 0 )); then
 l_output="$l_output\n - No unowned files or directories exist on the local filesystem."
 else
 l_output2="$l_output2\n - There are \"$(printf '%s' "${#a_nouser[@]}")\" unowned files or directories on the system.\n - The following is a list of unowned files and/or directories:\n$(printf '%s\n' "${a_nouser[@]}")\n - end of list"
 fi
 if ! (( ${#a_nogroup[@]} &gt; 0 )); then
 l_output="$l_output\n - No ungrouped files or directories exist on the local filesystem."
 else
 l_output2="$l_output2\n - There are \"$(printf '%s' "${#a_nogroup[@]}")\" ungrouped files or directories on the system.\n - The following is a list of ungrouped files and/or directories:\n$(printf '%s\n' "${a_nogroup[@]}")\n - end of list"
 fi 
 unset a_path; unset a_arr ; unset a_nouser; unset a_nogroup # Remove arrays
 if [ -z "$l_output2" ]; then # If l_output2 is empty, we pass
 echo -e "\n- Audit Result:\n ** PASS **\n - * Correctly configured * :\n$l_output\n"
 else
 echo -e "\n- Audit Result:\n ** FAIL **\n - * Reasons for audit failure * :\n$l_output2"
 [ -n "$l_output" ] &amp;&amp; echo -e "\n- * Correctly configured * :\n$l_output\n"
 fi
}
```
**Note:** On systems with a large number of files and/or directories, this audit may be a long running process</t>
  </si>
  <si>
    <t xml:space="preserve">All files have a user ownership assigned. </t>
  </si>
  <si>
    <t>There are Un-owned files and Directories on the system.</t>
  </si>
  <si>
    <t>6.1.12</t>
  </si>
  <si>
    <t>A new user or group who is assigned a deleted user's user ID or group ID may then end up "owning" a deleted user or group's files, and thus have more access on the system than was intended.</t>
  </si>
  <si>
    <t>Remove or set ownership and group ownership of these files and/or directories to an active user on the system as appropriate.</t>
  </si>
  <si>
    <t>Ensure no unowned files or directories exist. One method to achieve the recommended state is to execute the following: 
Remove or set ownership and group ownership of these files and/or directories to an active user on the system as appropriate.</t>
  </si>
  <si>
    <t>AMZL23-168</t>
  </si>
  <si>
    <t>Ensure SUID and SGID files are reviewed</t>
  </si>
  <si>
    <t>The owner of a file can set the file's permissions to run with the owner's or group's permissions, even if the user running the program is not the owner or a member of the group. The most common reason for a SUID or SGID program is to enable users to perform functions (such as changing their password) that require root privileges.</t>
  </si>
  <si>
    <t>Run the following script to generate a list of SUID and SGID files:
```
#!/usr/bin/env bash
{
 l_output="" l_output2=""
 a_arr=(); a_suid=(); a_sgid=() # initialize arrays
 # Populate array with files that will possibly fail one of the audits
 while read -r l_mpname; do
 while IFS= read -r -d $'\0' l_file; do
 [ -e "$l_file" ] &amp;&amp; a_arr+=("$(stat -Lc '%n^%#a' "$l_file")")
 done &lt; &lt;(find "$l_mpname" -xdev -not -path "/run/user/*" -type f \( -perm -2000 -o -perm -4000 \) -print0)
 done &lt;&lt;&lt; "$(findmnt -Derno target)"
 # Test files in the array
 while IFS="^" read -r l_fname l_mode; do
 if [ -f "$l_fname" ]; then
 l_suid_mask="04000"; l_sgid_mask="02000"
 [ $(( $l_mode &amp; $l_suid_mask )) -gt 0 ] &amp;&amp; a_suid+=("$l_fname")
 [ $(( $l_mode &amp; $l_sgid_mask )) -gt 0 ] &amp;&amp; a_sgid+=("$l_fname")
 fi
 done &lt;&lt;&lt; "$(printf '%s\n' "${a_arr[@]}")" 
 if ! (( ${#a_suid[@]} &gt; 0 )); then
 l_output="$l_output\n - There are no SUID files exist on the system"
 else
 l_output2="$l_output2\n - List of \"$(printf '%s' "${#a_suid[@]}")\" SUID executable files:\n$(printf '%s\n' "${a_suid[@]}")\n - end of list -\n"
 fi
 if ! (( ${#a_sgid[@]} &gt; 0 )); then
 l_output="$l_output\n - There are no SGID files exist on the system"
 else
 l_output2="$l_output2\n - List of \"$(printf '%s' "${#a_sgid[@]}")\" SGID executable files:\n$(printf '%s\n' "${a_sgid[@]}")\n - end of list -\n"
 fi
 [ -n "$l_output2" ] &amp;&amp; l_output2="$l_output2\n- Review the preceding list(s) of SUID and/or SGID files to\n- ensure that no rogue programs have been introduced onto the system.\n" 
 unset a_arr; unset a_suid; unset a_sgid # Remove arrays
 # If l_output2 is empty, Nothing to report
 if [ -z "$l_output2" ]; then
 echo -e "\n- Audit Result:\n$l_output\n"
 else
 echo -e "\n- Audit Result:\n$l_output2\n"
 [ -n "$l_output" ] &amp;&amp; echo -e "$l_output\n"
 fi
}
```
**Note:** on systems with a large number of files, this may be a long running process</t>
  </si>
  <si>
    <t xml:space="preserve">Files on the system do not have the Set User ID (SUID) and Set Group ID (SGID) bit set. </t>
  </si>
  <si>
    <t>There are SUID and SGID files on the system that have not been approved.</t>
  </si>
  <si>
    <t>6.1.13</t>
  </si>
  <si>
    <t>There are valid reasons for SUID and SGID programs, but it is important to identify and review such programs to ensure they are legitimate. Review the files returned by the action in the audit section and check to see if system binaries have a different checksum than what from the package. This is an indication that the binary may have been replaced.</t>
  </si>
  <si>
    <t>Ensure that no rogue SUID or SGID programs have been introduced into the system. Review the files returned by the action in the Audit section and confirm the integrity of these binaries.</t>
  </si>
  <si>
    <t>Audit SUID or SGId programs. One method to achieve the recommended state is to execute the following: 
Ensure that no rogue SUID or SGID programs have been introduced into the system. Review the files returned by the action in the Audit section and confirm the integrity of these binaries.</t>
  </si>
  <si>
    <t>AMZL23-169</t>
  </si>
  <si>
    <t>Ensure accounts in /etc/passwd use shadowed passwords</t>
  </si>
  <si>
    <t>Local accounts can use shadowed passwords. With shadowed passwords, the passwords are saved in shadow password file, `/etc/shadow`, encrypted by a salted one-way hash. Accounts with a shadowed password have an `x` in the second field in `/etc/passwd`.</t>
  </si>
  <si>
    <t>Run the following command and verify that no output is returned:
```
# awk -F: '($2 != "x" ) { print $1 " is not set to shadowed passwords "}' /etc/passwd
```</t>
  </si>
  <si>
    <t>Local accounts are using shadowed passwords.</t>
  </si>
  <si>
    <t>Local accounts are not using shadowed passwords.</t>
  </si>
  <si>
    <t>6.2</t>
  </si>
  <si>
    <t>6.2.1</t>
  </si>
  <si>
    <t>The `/etc/passwd` file also contains information like user ID's and group ID's that are used by many system programs. Therefore, the `/etc/passwd` file must remain world readable. In spite of encoding the password with a randomly-generated one-way hash function, an attacker could still break the system if they got access to the `/etc/passwd` file. This can be mitigated by using shadowed passwords, thus moving the passwords in the `/etc/passwd` file to `/etc/shadow`. The `/etc/shadow` file is set so only root will be able to read and write. This helps mitigate the risk of an attacker gaining access to the encoded passwords with which to perform a dictionary attack. 
**Note:**
- All accounts must have passwords or be locked to prevent the account from being used by an unauthorized user.
- A user account with an empty second field in `/etc/passwd` allows the account to be logged into by providing only the username.</t>
  </si>
  <si>
    <t>Run the following command to set accounts to use shadowed passwords:
```
# sed -e 's/^\([a-zA-Z0-9_]*\):[^:]*:/\1:x:/' -i /etc/passwd
```
Investigate to determine if the account is logged in and what it is being used for, to determine if it needs to be forced off.</t>
  </si>
  <si>
    <t>Ensure accounts in /etc/passwd use shadowed passwords. One method to achieve the recommended state is to execute the following command(s):
"Run the following command to set accounts to use shadowed passwords:
```
# sed -e 's/^\([a-zA-Z0-9_]*\):[^:]*:/\1:x:/' -i /etc/passwd
```
Investigate to determine if the account is logged in and what it is being used for, to determine if it needs to be forced off."</t>
  </si>
  <si>
    <t>To close this finding, please provide a screenshot showing local accounts are using shadowed passwords with the agency's CAP.</t>
  </si>
  <si>
    <t>AMZL23-170</t>
  </si>
  <si>
    <t>Ensure /etc/shadow password fields are not empty</t>
  </si>
  <si>
    <t>An account with an empty password field means that anybody may log in as that user without providing a password.</t>
  </si>
  <si>
    <t>Run the following command and verify that no output is returned:
```
# awk -F: '($2 == "" ) { print $1 " does not have a password "}' /etc/shadow
```</t>
  </si>
  <si>
    <t xml:space="preserve">All user accounts have a password assigned. </t>
  </si>
  <si>
    <t>The system has accounts without passwords.</t>
  </si>
  <si>
    <t>HPW1</t>
  </si>
  <si>
    <t xml:space="preserve">HPW1: No password is required to access an FTI system </t>
  </si>
  <si>
    <t>6.2.2</t>
  </si>
  <si>
    <t>All accounts must have passwords or be locked to prevent the account from being used by an unauthorized user.</t>
  </si>
  <si>
    <t>If any accounts in the `/etc/shadow` file do not have a password, run the following command to lock the account until it can be determined why it does not have a password:
```
# passwd -l &lt;username&gt;
```
Also, check to see if the account is logged in and investigate what it is being used for to determine if it needs to be forced off.</t>
  </si>
  <si>
    <t>Ensure /etc/shadow password fields are not empty. One method to achieve the recommended state is to execute the following command(s):
"If any accounts in the `/etc/shadow` file do not have a password, run the following command to lock the account until it can be determined why it does not have a password:
```
# passwd -l &lt;username&gt;
```
Also, check to see if the account is logged in and investigate what it is being used for to determine if it needs to be forced off."</t>
  </si>
  <si>
    <t>To close this finding, please provide a screenshot showing all user accounts have a password assigned with the agency's CAP.</t>
  </si>
  <si>
    <t>AMZL23-171</t>
  </si>
  <si>
    <t>Ensure all groups in /etc/passwd exist in /etc/group</t>
  </si>
  <si>
    <t>Over time, system administration errors and changes can lead to groups being defined in `/etc/passwd` but not in `/etc/group` .</t>
  </si>
  <si>
    <t>Run the following script and verify no results are returned:
```
#!/bin/bash
for i in $(cut -s -d: -f4 /etc/passwd | sort -u ); do
 grep -q -P "^.*?:[^:]*:$i:" /etc/group
 if [ $? -ne 0 ]; then
 echo "Group $i is referenced by /etc/passwd but does not exist in /etc/group"
 fi
done
```</t>
  </si>
  <si>
    <t>For each group on the system, there must be a definition in /etc/passwd and /etc/group</t>
  </si>
  <si>
    <t>6.2.3</t>
  </si>
  <si>
    <t>Groups defined in the `/etc/passwd` file but not in the `/etc/group` file pose a threat to system security since group permissions are not properly managed.</t>
  </si>
  <si>
    <t>Analyze the output of the Audit step above and perform the appropriate action to correct any discrepancies found.</t>
  </si>
  <si>
    <t>Confirm that all groups in the /etc/passwd file exist in the /etc/group file. One method to achieve the recommended state is to execute the following: 
Analyze the output of the Audit step above and perform the appropriate action to correct any discrepancies found.</t>
  </si>
  <si>
    <t>AMZL23-172</t>
  </si>
  <si>
    <t>IA-4</t>
  </si>
  <si>
    <t>Identifier Management</t>
  </si>
  <si>
    <t>Ensure no duplicate UIDs exist</t>
  </si>
  <si>
    <t>Although the `useradd` program will not let you create a duplicate User ID (UID), it is possible for an administrator to manually edit the `/etc/passwd` file and change the UID field.</t>
  </si>
  <si>
    <t>Run the following script and verify no results are returned:
```
#!/bin/bash
cut -f3 -d":" /etc/passwd | sort -n | uniq -c | while read x ; do
 [ -z "$x" ] &amp;&amp; break
 set - $x
 if [ $1 -gt 1 ]; then
 users=$(awk -F: '($3 == n) { print $1 }' n=$2 /etc/passwd | xargs)
 echo "Duplicate UID ($2): $users"
 fi
done
```</t>
  </si>
  <si>
    <t xml:space="preserve">The system does not contain duplicate User IDs in the /etc/passwd file. </t>
  </si>
  <si>
    <t>There is duplicate UID's on the system.</t>
  </si>
  <si>
    <t>6.2.4</t>
  </si>
  <si>
    <t>Users must be assigned unique UIDs for accountability and to ensure appropriate access protections.</t>
  </si>
  <si>
    <t>Based on the results of the audit script, establish unique UIDs and review all files owned by the shared UIDs to determine which UID they are supposed to belong to.</t>
  </si>
  <si>
    <t>Delete all duplicate UIDs. One method to achieve the recommended state is to execute the following: 
Based on the results of the audit script, establish unique UIDs and review all files owned by the shared UIDs to determine which UID they are supposed to belong to.</t>
  </si>
  <si>
    <t>To close this finding, please provide a screenshot showing system does not contain duplicate User IDs in the /etc/passwd file with the agency's CAP.</t>
  </si>
  <si>
    <t>AMZL23-173</t>
  </si>
  <si>
    <t>Ensure no duplicate GIDs exist</t>
  </si>
  <si>
    <t>Although the `groupadd` program will not let you create a duplicate Group ID (GID), it is possible for an administrator to manually edit the `/etc/group` file and change the GID field.</t>
  </si>
  <si>
    <t>Run the following script and verify no results are returned:
```
#!/bin/bash 
cut -d: -f3 /etc/group | sort | uniq -d | while read x ; do
 echo "Duplicate GID ($x) in /etc/group"
done
```</t>
  </si>
  <si>
    <t xml:space="preserve">The system does not contain duplicate Group IDs in the /etc/group file. </t>
  </si>
  <si>
    <t>There are duplicate GID's on the system.</t>
  </si>
  <si>
    <t>6.2.5</t>
  </si>
  <si>
    <t>User groups must be assigned unique GIDs for accountability and to ensure appropriate access protections.</t>
  </si>
  <si>
    <t>Based on the results of the audit script, establish unique GIDs and review all files owned by the shared GID to determine which group they are supposed to belong to.</t>
  </si>
  <si>
    <t>Delete all duplicate GIDs. One method to achieve the recommended state is to execute the following: 
Based on the results of the audit script, establish unique GIDs and review all files owned by the shared GID to determine which group they are supposed to belong to.</t>
  </si>
  <si>
    <t>To close this finding, please provide a screenshot showing system does not contain duplicate Group IDs in the /etc/group file with the agency's CAP.</t>
  </si>
  <si>
    <t>AMZL23-174</t>
  </si>
  <si>
    <t>Ensure no duplicate user names exist</t>
  </si>
  <si>
    <t>Although the `useradd` program will not let you create a duplicate user name, it is possible for an administrator to manually edit the `/etc/passwd` file and change the username.</t>
  </si>
  <si>
    <t>Run the following script and verify no results are returned:
```
#!/bin/bash
cut -d: -f1 /etc/passwd | sort | uniq -d | while read -r x; do
 echo "Duplicate login name $x in /etc/passwd"
done
```</t>
  </si>
  <si>
    <t xml:space="preserve">The system does not contain duplicate names in the /etc/passwd file. </t>
  </si>
  <si>
    <t>There are duplicate Usernames on the system.</t>
  </si>
  <si>
    <t>6.2.6</t>
  </si>
  <si>
    <t>If a user is assigned a duplicate user name, it will create and have access to files with the first UID for that username in `/etc/passwd` . For example, if "test4" has a UID of 1000 and a subsequent "test4" entry has a UID of 2000, logging in as "test4" will use UID 1000. Effectively, the UID is shared, which is a security problem.</t>
  </si>
  <si>
    <t>Based on the results of the audit script, establish unique user names for the users. File ownerships will automatically reflect the change as long as the users have unique UIDs.</t>
  </si>
  <si>
    <t>Delete all duplicate usernames. One method to achieve the recommended state is to execute the following:  
Based on the results of the audit script, establish unique usernames for the users. File ownerships will automatically reflect the change if the users have unique UIDs.</t>
  </si>
  <si>
    <t>To close this finding, please provide a screenshot showing system does not contain duplicate names in the /etc/passwd file with the agency's CAP.</t>
  </si>
  <si>
    <t>AMZL23-175</t>
  </si>
  <si>
    <t>Ensure no duplicate group names exist</t>
  </si>
  <si>
    <t>Although the `groupadd` program will not let you create a duplicate group name, it is possible for an administrator to manually edit the `/etc/group` file and change the group name.</t>
  </si>
  <si>
    <t>Run the following script and verify no results are returned:
```
#!/bin/bash
cut -d: -f1 /etc/group | sort | uniq -d | while read -r x; do
 echo "Duplicate group name $x in /etc/group"
done
```</t>
  </si>
  <si>
    <t xml:space="preserve">The system does not contain duplicate names in the /etc/group file. </t>
  </si>
  <si>
    <t>There are duplicate Group names on the system.</t>
  </si>
  <si>
    <t>6.2.7</t>
  </si>
  <si>
    <t>If a group is assigned a duplicate group name, it will create and have access to files with the first GID for that group in `/etc/group` . Effectively, the GID is shared, which is a security problem.</t>
  </si>
  <si>
    <t>Based on the results of the audit script, establish unique names for the user groups. File group ownerships will automatically reflect the change as long as the groups have unique GIDs.</t>
  </si>
  <si>
    <t>Delete all duplicate group names. One method to achieve the recommended state is to execute the following: 
Based on the results of the audit script, establish unique names for the user groups. File group ownerships will automatically reflect the change if the groups have unique GIDs.</t>
  </si>
  <si>
    <t>To close this finding, please provide a screenshot showing system does not contain duplicate names in the /etc/group file with the agency's CAP.</t>
  </si>
  <si>
    <t>AMZL23-176</t>
  </si>
  <si>
    <t>Ensure root PATH Integrity</t>
  </si>
  <si>
    <t>The `root` user can execute any command on the system and could be fooled into executing programs unintentionally if the `PATH` is not set correctly.</t>
  </si>
  <si>
    <t>Run the following script and verify no results are returned:
```
#!/bin/bash
RPCV="$(sudo -Hiu root env | grep '^PATH' | cut -d= -f2)"
echo "$RPCV" | grep -q "::" &amp;&amp; echo "root's path contains a empty directory (::)"
echo "$RPCV" | grep -q ":$" &amp;&amp; echo "root's path contains a trailing (:)"
for x in $(echo "$RPCV" | tr ":" " "); do
 if [ -d "$x" ]; then
 ls -ldH "$x" | awk '$9 == "." {print "PATH contains current working directory (.)"}
 $3 != "root" {print $9, "is not owned by root"}
 substr($1,6,1) != "-" {print $9, "is group writable"}
 substr($1,9,1) != "-" {print $9, "is world writable"}'
 else
 echo "$x is not a directory"
 fi
done
```</t>
  </si>
  <si>
    <t>The root PATH is set correctly.</t>
  </si>
  <si>
    <t>The root PATH is not set correctly.</t>
  </si>
  <si>
    <t>6.2.8</t>
  </si>
  <si>
    <t>Including the current working directory (.) or other writable directory in `root`'s executable path makes it likely that an attacker can gain superuser access by forcing an administrator operating as `root` to execute a Trojan horse program.</t>
  </si>
  <si>
    <t>Correct or justify any items discovered in the Audit step.</t>
  </si>
  <si>
    <t>Confirm that the root PATH is set correctly. One method to achieve the recommended state is to execute the following: 
Correct or justify any items discovered in the Audit step.</t>
  </si>
  <si>
    <t>To close this finding, please provide a screenshot showing root PATH is set correctly with the agency's CAP.</t>
  </si>
  <si>
    <t>AMZL23-177</t>
  </si>
  <si>
    <t>Ensure root is the only UID 0 account</t>
  </si>
  <si>
    <t>Any account with UID 0 has superuser privileges on the system.</t>
  </si>
  <si>
    <t>Run the following command and verify that only "root" is returned:
```
# awk -F: '($3 == 0) { print $1 }' /etc/passwd
root
```</t>
  </si>
  <si>
    <t>Root is the only account with a User ID (UID) of 0.</t>
  </si>
  <si>
    <t>Accounts other than root have a UID of 0.</t>
  </si>
  <si>
    <t>6.2.9</t>
  </si>
  <si>
    <t>This access must be limited to only the default `root` account and only from the system console. Administrative access must be through an unprivileged account using an approved mechanism as noted in Item 5.6 Ensure access to the su command is restricted.</t>
  </si>
  <si>
    <t>Remove any users other than `root` with UID `0` or assign them a new UID if appropriate.</t>
  </si>
  <si>
    <t>Set root to be the only UID 0 account. One method to achieve the recommended state is to execute the following: 
Remove any users other than root with UID 0 or assign them a new UID if appropriate.</t>
  </si>
  <si>
    <t>To close this finding, please provide a screenshot showing root is the only account with a User ID (UID) of 0 with the agency's CAP.</t>
  </si>
  <si>
    <t>AMZL23-178</t>
  </si>
  <si>
    <t>Ensure local interactive user home directories are configured</t>
  </si>
  <si>
    <t>The user home directory is space defined for the particular user to set local environment variables and to store personal files. While the system administrator can establish secure permissions for users' home directories, the users can easily override these. Users can be defined in `/etc/passwd` without a home directory or with a home directory that does not actually exist.</t>
  </si>
  <si>
    <t>Run the following script to Ensure:
- local interactive user home directories exist
- Ensure local interactive users own their home directories
- Ensure local interactive user home directories are mode 750 or more restrictive
```
#!/usr/bin/env bash
{
 l_output="" l_output2="" l_heout2="" l_hoout2="" l_haout2=""
 l_valid_shells="^($( awk -F\/ '$NF != "nologin" {print}' /etc/shells | sed -rn '/^\//{s,/,\\\\/,g;p}' | paste -s -d '|' - ))$"
 unset a_uarr &amp;&amp; a_uarr=() # Clear and initialize array
 while read -r l_epu l_eph; do # Populate array with users and user home location
 a_uarr+=("$l_epu $l_eph")
 done &lt;&lt;&lt; "$(awk -v pat="$l_valid_shells" -F: '$(NF) ~ pat { print $1 " " $(NF-1) }' /etc/passwd)"
 l_asize="${#a_uarr[@]}" # Here if we want to look at number of users before proceeding 
 [ "$l_asize " -gt "10000" ] &amp;&amp; echo -e "\n ** INFO **\n - \"$l_asize\" Local interactive users found on the system\n - This may be a long running check\n"
 while read -r l_user l_home; do
 if [ -d "$l_home" ]; then
 l_mask='0027'
 l_max="$( printf '%o' $(( 0777 &amp; ~$l_mask)) )"
 while read -r l_own l_mode; do
 [ "$l_user" != "$l_own" ] &amp;&amp; l_hoout2="$l_hoout2\n - User: \"$l_user\" Home \"$l_home\" is owned by: \"$l_own\""
 if [ $(( $l_mode &amp; $l_mask )) -gt 0 ]; then
 l_haout2="$l_haout2\n - User: \"$l_user\" Home \"$l_home\" is mode: \"$l_mode\" should be mode: \"$l_max\" or more restrictive"
 fi
 done &lt;&lt;&lt; "$(stat -Lc '%U %#a' "$l_home")"
 else
 l_heout2="$l_heout2\n - User: \"$l_user\" Home \"$l_home\" Doesn't exist"
 fi
 done &lt;&lt;&lt; "$(printf '%s\n' "${a_uarr[@]}")"
 [ -z "$l_heout2" ] &amp;&amp; l_output="$l_output\n - home directories exist" || l_output2="$l_output2$l_heout2"
 [ -z "$l_hoout2" ] &amp;&amp; l_output="$l_output\n - own their home directory" || l_output2="$l_output2$l_hoout2"
 [ -z "$l_haout2" ] &amp;&amp; l_output="$l_output\n - home directories are mode: \"$l_max\" or more restrictive" || l_output2="$l_output2$l_haout2"
 [ -n "$l_output" ] &amp;&amp; l_output=" - All local interactive users:$l_output"
 if [ -z "$l_output2" ]; then # If l_output2 is empty, we pass
 echo -e "\n- Audit Result:\n ** PASS **\n - * Correctly configured * :\n$l_output"
 else
 echo -e "\n- Audit Result:\n ** FAIL **\n - * Reasons for audit failure * :\n$l_output2"
 [ -n "$l_output" ] &amp;&amp; echo -e "\n- * Correctly configured * :\n$l_output"
 fi
}
```</t>
  </si>
  <si>
    <t xml:space="preserve">For each system user, the /etc/passwd file defines the user owning their home directory. </t>
  </si>
  <si>
    <t>Users are not the owner of their home directory.</t>
  </si>
  <si>
    <t>6.2.10</t>
  </si>
  <si>
    <t>Since the user is accountable for files stored in the user home directory, the user must be the owner of the directory. Group or world-writable user home directories may enable malicious users to steal or modify other users' data or to gain another user's system privileges. If the user's home directory does not exist or is unassigned, the user will be placed in "/" and will not be able to write any files or have local environment variables set.</t>
  </si>
  <si>
    <t>If a local interactive users' home directory is undefined and/or doesn't exist, follow local site policy and perform one of the following:
- Lock the user account
- Remove the user from the system
- create a directory for the user. If undefined, edit `/etc/passwd` and add the absolute path to the directory to the last field of the user.
Run the following script to:
- Remove excessive permissions from local interactive users home directories
- Update the home directory's owner
```
#!/usr/bin/env bash
{
 l_output2=""
 l_valid_shells="^($( awk -F\/ '$NF != "nologin" {print}' /etc/shells | sed -rn '/^\//{s,/,\\\\/,g;p}' | paste -s -d '|' - ))$"
 unset a_uarr &amp;&amp; a_uarr=() # Clear and initialize array
 while read -r l_epu l_eph; do # Populate array with users and user home location
 a_uarr+=("$l_epu $l_eph")
 done &lt;&lt;&lt; "$(awk -v pat="$l_valid_shells" -F: '$(NF) ~ pat { print $1 " " $(NF-1) }' /etc/passwd)"
 l_asize="${#a_uarr[@]}" # Here if we want to look at number of users before proceeding 
 [ "$l_asize " -gt "10000" ] &amp;&amp; echo -e "\n ** INFO **\n - \"$l_asize\" Local interactive users found on the system\n - This may be a long running process\n"
 while read -r l_user l_home; do
 if [ -d "$l_home" ]; then
 l_mask='0027'
 l_max="$( printf '%o' $(( 0777 &amp; ~$l_mask)) )"
 while read -r l_own l_mode; do
 if [ "$l_user" != "$l_own" ]; then
 l_output2="$l_output2\n - User: \"$l_user\" Home \"$l_home\" is owned by: \"$l_own\"\n - changing ownership to: \"$l_user\"\n"
 chown "$l_user" "$l_home"
 fi
 if [ $(( $l_mode &amp; $l_mask )) -gt 0 ]; then
 l_output2="$l_output2\n - User: \"$l_user\" Home \"$l_home\" is mode: \"$l_mode\" should be mode: \"$l_max\" or more restrictive\n - removing excess permissions\n"
 chmod g-w,o-rwx "$l_home"
 fi
 done &lt;&lt;&lt; "$(stat -Lc '%U %#a' "$l_home")"
 else
 l_output2="$l_output2\n - User: \"$l_user\" Home \"$l_home\" Doesn't exist\n - Please create a home in accordance with local site policy"
 fi
 done &lt;&lt;&lt; "$(printf '%s\n' "${a_uarr[@]}")"
 if [ -z "$l_output2" ]; then # If l_output2 is empty, we pass
 echo -e " - No modification needed to local interactive users home directories"
 else
 echo -e "\n$l_output2"
 fi
}
```</t>
  </si>
  <si>
    <t>Confirm all users' home directories exist. One method to achieve the recommended state is to execute the following command(s):
If any users' home directories do not exist, create them, and make sure the respective user owns the directory. Users without an assigned home directory should be removed or assigned a home directory as appropriate.
The following script will create a home directory for users with an interactive shell whose home directory doesn't exist:
#!/usr/bin/env bash
{
valid_shells="^($( sed -rn '/^\//{s,/,\\\\/,g;p}' /etc/shells | paste -s -d '|' - ))$"
awk -v pat="$valid_shells" -F: '$(NF) ~ pat { print $1 " " $(NF-1) }' /etc/passwd | while read -r user home; do
if [ ! -d "$home" ]; then 
echo -e "\n- User \"$user\" home directory \"$home\" doesn't exist\n- creating home directory \"$home\"\n"
mkdir "$home"
chmod g-w,o-wrx "$home"
chown "$user" "$home"
fi
done
}</t>
  </si>
  <si>
    <t>To close this finding, please provide a screenshot showing for each system user, the /etc/passwd file defines the user owning their home directory with the agency's CAP.</t>
  </si>
  <si>
    <t>Ensure local interactive user dot files access is configured</t>
  </si>
  <si>
    <t>While the system administrator can establish secure permissions for users' "dot" files, the users can easily override these.
- `.forward` file specifies an email address to forward the user's mail to.
- `.rhost` file provides the "remote authentication" database for the rcp, rlogin, and rsh commands and the rcmd() function. These files bypass the standard password-based user authentication mechanism. They specify remote hosts and users that are considered trusted (i.e. are allowed to access the local system without supplying a password)
- `.netrc` file contains data for logging into a remote host or passing authentication to an API.
- `.bash_history` file keeps track of the user’s last 500 commands.</t>
  </si>
  <si>
    <t>Run the following script to verify local interactive user dot files:
- Don't include `.forward`, `.rhost`, or `.netrc` files
- Are mode 0644 or more restrictive
- Are owned by the local interactive user
- Are group owned by the user's primary group
- `.bash_history` is mode 0600 or more restrictive
**Note:** If a `.netrc` file is required, and follows local site policy, it should have permissions of 600 or more restrictive.
```
#!/usr/bin/env bash
{
 l_output="" l_output2="" l_output3="" l_output4=""
 l_bf="" l_df="" l_nf="" l_hf=""
 l_valid_shells="^($( awk -F\/ '$NF != "nologin" {print}' /etc/shells | sed -rn '/^\//{s,/,\\\\/,g;p}' | paste -s -d '|' - ))$"
 unset a_uarr &amp;&amp; a_uarr=() # Clear and initialize array
 while read -r l_epu l_eph; do # Populate array with users and user home location
 [[ -n "$l_epu" &amp;&amp; -n "$l_eph" ]] &amp;&amp; a_uarr+=("$l_epu $l_eph")
 done &lt;&lt;&lt; "$(awk -v pat="$l_valid_shells" -F: '$(NF) ~ pat { print $1 " " $(NF-1) }' /etc/passwd)"
 l_asize="${#a_uarr[@]}" # Here if we want to look at number of users before proceeding 
 l_maxsize="1000" # Maximun number of local interactive users before warning (Default 1,000)
 [ "$l_asize " -gt "$l_maxsize" ] &amp;&amp; echo -e "\n ** INFO **\n - \"$l_asize\" Local interactive users found on the system\n - This may be a long running check\n"
 file_access_chk()
 {
 l_facout2=""
 l_max="$( printf '%o' $(( 0777 &amp; ~$l_mask)) )"
 if [ $(( $l_mode &amp; $l_mask )) -gt 0 ]; then
 l_facout2="$l_facout2\n - File: \"$l_hdfile\" is mode: \"$l_mode\" and should be mode: \"$l_max\" or more restrictive"
 fi
 if [[ ! "$l_owner" =~ ($l_user) ]]; then
 l_facout2="$l_facout2\n - File: \"$l_hdfile\" owned by: \"$l_owner\" and should be owned by \"${l_user//|/ or }\""
 fi
 if [[ ! "$l_gowner" =~ ($l_group) ]]; then
 l_facout2="$l_facout2\n - File: \"$l_hdfile\" group owned by: \"$l_gowner\" and should be group owned by \"${l_group//|/ or }\""
 fi
 }
 while read -r l_user l_home; do
 l_fe="" l_nout2="" l_nout3="" l_dfout2="" l_hdout2="" l_bhout2=""
 if [ -d "$l_home" ]; then
 l_group="$(id -gn "$l_user" | xargs)"
 l_group="${l_group// /|}"
 while IFS= read -r -d $'\0' l_hdfile; do
 while read -r l_mode l_owner l_gowner; do
 case "$(basename "$l_hdfile")" in
 .forward | .rhost )
 l_fe="Y" &amp;&amp; l_bf="Y"
 l_dfout2="$l_dfout2\n - File: \"$l_hdfile\" exists" ;;
 .netrc )
 l_mask='0177'
 file_access_chk
 if [ -n "$l_facout2" ]; then
 l_fe="Y" &amp;&amp; l_nf="Y"
 l_nout2="$l_facout2"
 else
 l_nout3=" - File: \"$l_hdfile\" exists"
 fi ;;
 .bash_history )
 l_mask='0177'
 file_access_chk
 if [ -n "$l_facout2" ]; then
 l_fe="Y" &amp;&amp; l_hf="Y"
 l_bhout2="$l_facout2"
 fi ;;
 * )
 l_mask='0133'
 file_access_chk
 if [ -n "$l_facout2" ]; then
 l_fe="Y" &amp;&amp; l_df="Y"
 l_hdout2="$l_facout2"
 fi ;;
 esac
 done &lt;&lt;&lt; "$(stat -Lc '%#a %U %G' "$l_hdfile")"
 done &lt; &lt;(find "$l_home" -xdev -type f -name '.*' -print0)
 fi
 if [ "$l_fe" = "Y" ]; then
 l_output2="$l_output2\n - User: \"$l_user\" Home Directory: \"$l_home\""
 [ -n "$l_dfout2" ] &amp;&amp; l_output2="$l_output2$l_dfout2"
 [ -n "$l_nout2" ] &amp;&amp; l_output2="$l_output2$l_nout2"
 [ -n "$l_bhout2" ] &amp;&amp; l_output2="$l_output2$l_bhout2"
 [ -n "$l_hdout2" ] &amp;&amp; l_output2="$l_output2$l_hdout2"
 fi
 [ -n "$l_nout3" ] &amp;&amp; l_output3="$l_output3\n - User: \"$l_user\" Home Directory: \"$l_home\"\n$l_nout3"
 done &lt;&lt;&lt; "$(printf '%s\n' "${a_uarr[@]}")"
 unset a_uarr # Remove array
 [ -n "$l_output3" ] &amp;&amp; l_output3=" - ** Warning **\n - \".netrc\" files should be removed unless deemed necessary\n and in accordance with local site policy:$l_output3"
 [ -z "$l_bf" ] &amp;&amp; l_output="$l_output\n - \".forward\" or \".rhost\" files"
 [ -z "$l_nf" ] &amp;&amp; l_output="$l_output\n - \".netrc\" files with incorrect access configured"
 [ -z "$l_hf" ] &amp;&amp; l_output="$l_output\n - \".bash_history\" files with incorrect access configured"
 [ -z "$l_df" ] &amp;&amp; l_output="$l_output\n - \"dot\" files with incorrect access configured"
 [ -n "$l_output" ] &amp;&amp; l_output=" - No local interactive users home directories contain:$l_output"
 echo -e "$l_output4"
 if [ -z "$l_output2" ]; then # If l_output2 is empty, we pass
 echo -e "\n- Audit Result:\n ** PASS **\n - * Correctly configured * :\n$l_output\n"
 echo -e "$l_output3\n"
 else
 echo -e "\n- Audit Result:\n ** FAIL **\n - * Reasons for audit failure * :\n$l_output2\n"
 echo -e "$l_output3\n"
 [ -n "$l_output" ] &amp;&amp; echo -e "- * Correctly configured * :\n$l_output\n"
 fi
}
```</t>
  </si>
  <si>
    <t>The local interactive user dot files are not group or world writable.</t>
  </si>
  <si>
    <t xml:space="preserve">User dot files are group or world writable. </t>
  </si>
  <si>
    <t>6.2.11</t>
  </si>
  <si>
    <t>User configuration files with excessive or incorrect access may enable malicious users to steal or modify other users' data or to gain another user's system privileges.</t>
  </si>
  <si>
    <t>Making global modifications to users' files without alerting the user community can result in unexpected outages and unhappy users. Therefore, it is recommended that a monitoring policy be established to report user dot file permissions and determine the action to be taken in accordance with site policy.
The following script will:
- remove excessive permissions on `dot` files within interactive users' home directories
- change ownership of `dot` files within interactive users' home directories to the user
- change group ownership of `dot` files within interactive users' home directories to the user's primary group
- list `.forward` and `.rhost` files to be investigated and manually deleted
```
#!/usr/bin/env bash
{
 l_valid_shells="^($( awk -F\/ '$NF != "nologin" {print}' /etc/shells | sed -rn '/^\//{s,/,\\\\/,g;p}' | paste -s -d '|' - ))$"
 unset a_uarr &amp;&amp; a_uarr=() # Clear and initialize array
 while read -r l_epu l_eph; do # Populate array with users and user home location
 [[ -n "$l_epu" &amp;&amp; -n "$l_eph" ]] &amp;&amp; a_uarr+=("$l_epu $l_eph")
 done &lt;&lt;&lt; "$(awk -v pat="$l_valid_shells" -F: '$(NF) ~ pat { print $1 " " $(NF-1) }' /etc/passwd)"
 l_asize="${#a_uarr[@]}" # Here if we want to look at number of users before proceeding 
 l_maxsize="1000" # Maximum number of local interactive users before warning (Default 1,000)
 [ "$l_asize " -gt "$l_maxsize" ] &amp;&amp; echo -e "\n ** INFO **\n - \"$l_asize\" Local interactive users found on the system\n - This may be a long running check\n"
 file_access_fix()
 {
 l_facout2=""
 l_max="$( printf '%o' $(( 0777 &amp; ~$l_mask)) )"
 if [ $(( $l_mode &amp; $l_mask )) -gt 0 ]; then
 echo -e " - File: \"$l_hdfile\" is mode: \"$l_mode\" and should be mode: \"$l_max\" or more restrictive\n - Changing to mode \"$l_max\""
 chmod "$l_chp" "$l_hdfile"
 fi
 if [[ ! "$l_owner" =~ ($l_user) ]]; then
 echo -e " - File: \"$l_hdfile\" owned by: \"$l_owner\" and should be owned by \"${l_user//|/ or }\"\n - Changing ownership to \"$l_user\""
 chown "$l_user" "$l_hdfile"
 fi
 if [[ ! "$l_gowner" =~ ($l_group) ]]; then
 echo -e " - File: \"$l_hdfile\" group owned by: \"$l_gowner\" and should be group owned by \"${l_group//|/ or }\"\n - Changing group ownership to \"$l_group\""
 chgrp "$l_group" "$l_hdfile"
 fi
 }
 while read -r l_user l_home; do
 if [ -d "$l_home" ]; then
 echo -e "\n - Checking user: \"$l_user\" home directory: \"$l_home\""
 l_group="$(id -gn "$l_user" | xargs)"
 l_group="${l_group// /|}"
 while IFS= read -r -d $'\0' l_hdfile; do
 while read -r l_mode l_owner l_gowner; do
 case "$(basename "$l_hdfile")" in
 .forward | .rhost )
 echo -e " - File: \"$l_hdfile\" exists\n - Please investigate and manually delete \"$l_hdfile\""
 ;;
 .netrc )
 l_mask='0177'
 l_chp="u-x,go-rwx"
 file_access_fix ;;
 .bash_history )
 l_mask='0177'
 l_chp="u-x,go-rwx"
 file_access_fix ;;
 * )
 l_mask='0133'
 l_chp="u-x,go-wx"
 file_access_fix ;;
 esac
 done &lt;&lt;&lt; "$(stat -Lc '%#a %U %G' "$l_hdfile")"
 done &lt; &lt;(find "$l_home" -xdev -type f -name '.*' -print0)
 fi
 done &lt;&lt;&lt; "$(printf '%s\n' "${a_uarr[@]}")"
 unset a_uarr # Remove array
}
```</t>
  </si>
  <si>
    <t>Ensure local interactive user dot files are not group or world writable. One method to achieve the recommended state is to execute the following command(s):
Making global modifications to users' files without alerting the user community can result in unexpected outages and unhappy users. Therefore, it is recommended that a monitoring policy be established to report user dot file permissions and determine the action to be taken in accordance with site policy.
The following script will remove excessive permissions on dot files within interactive users' home directories.
#!/usr/bin/env bash
{ perm_mask='0022'
valid_shells="^($( sed -rn '/^\//{s,/,\\\\/,g;p}' /etc/shells | paste -s -d '|' - ))$"
awk -v pat="$valid_shells" -F: '$(NF) ~ pat { print $1 " " $(NF-1) }' /etc/passwd | while read -r user home; do
find "$home" -type f -name '.*' | while read -r dfile; do
mode=$( stat -L -c '%#a' "$dfile" )
if [ $(( $mode &amp; $perm_mask )) -gt 0 ]; then
echo -e "\n- Modifying User \"$user\" file: \"$dfile\"\n- removing group and other write permissions"
chmod go-w "$dfile"
fi
done
done
}</t>
  </si>
  <si>
    <t>Change Log</t>
  </si>
  <si>
    <t>Version</t>
  </si>
  <si>
    <t>Date</t>
  </si>
  <si>
    <t>Description of Changes</t>
  </si>
  <si>
    <t>Author</t>
  </si>
  <si>
    <t>First Release. Aligned with respective current CIS Benchmark and IRS Interim Guidance on Authentication.
CIS Amazon Linux 2023 Benchmark v1.0.0</t>
  </si>
  <si>
    <t xml:space="preserve">Internal Revenue Service </t>
  </si>
  <si>
    <t>Appendix</t>
  </si>
  <si>
    <t>SCSEM Sources:</t>
  </si>
  <si>
    <t>This SCSEM was created for the IRS Office of Safeguards based on the following resources.</t>
  </si>
  <si>
    <t>▪ IRS Publication 1075, Tax Information Security Guidelines for Federal, State and Local Agencies</t>
  </si>
  <si>
    <t>▪ NIST SP 800-53 Rev. 5, Recommended Security Controls for Federal Information Systems and Organizations</t>
  </si>
  <si>
    <t>▪ CIS Amazon Linux 2023 Version 1.0.0</t>
  </si>
  <si>
    <t>Out of Scope Controls - Unselected NIST 800-53 Controls</t>
  </si>
  <si>
    <t>Reason: Not required by Publication 1075.  See Publication 1075 for more details.</t>
  </si>
  <si>
    <t xml:space="preserve">AC-21, AU-13, AU-14, CP-3, CP-8, CP-9, CP-10, IA-8, PE-9, PE-10, PE-11, PE-12, PE-13, PE-14, PE-15, PM-1, PM-3, PM-5, PM-6, </t>
  </si>
  <si>
    <t>PM-7, PM-8, PM-9, PM-10, PM-11, SA-12, SA-13, SA-14, SC-16, SC-20, SC-22, SC-25, SC-26, SC-27, SC-28, SC-29, SC-30, SC-31,</t>
  </si>
  <si>
    <t>SC-33, SC-34, SI-8, SI-13</t>
  </si>
  <si>
    <t>Out of Scope Controls - Policy &amp; Procedural Controls</t>
  </si>
  <si>
    <t>Reason: Tested in the Management, Operational and Technical (MOT) SCSEM</t>
  </si>
  <si>
    <t xml:space="preserve">AC-1, AC-14, AC-18, AC-19, AC-20, AC-22, AT-3, AT-4, AU-1, AU-7, AU-11, CA-1, CA-2, CA-3, CA-5, CA-6, CA-7, CM-1, CM-2, CM-3, CM-4, CM-5, </t>
  </si>
  <si>
    <t xml:space="preserve">CM-6, CM-7, CM-8, CM-9, CP-1, CP-2, CP-4, CP-6, IA-1, IR-3, IR-7, IR-8, MA-1, MA-2, MA-3, MA-4, MA-5, PL-1, PL-2, PL-4, PL-5, PL-6, PM-2, RA-1, </t>
  </si>
  <si>
    <t xml:space="preserve">RA-2, RA-3, RA-5, SA-1, SA-2, SA-3, SA-4, SA-5, SA-6, SA-7, SA-8, SA-10, SA-11, SC-1, SC-5, SC-7, SC-12, SC-15, SC-17, SC-18, SC-19, SC-32, </t>
  </si>
  <si>
    <t>SI-1, SI-4, SI-5, SI-7, SI-9, SI-10, SI-11</t>
  </si>
  <si>
    <t>Out of Scope Controls - Physical Security or Disclosure Controls</t>
  </si>
  <si>
    <t>Reason: Tested in the Safeguard Disclosure Security Evaluation Matrix (SDSEM)</t>
  </si>
  <si>
    <t>AT-1, AT-2, CP-7, IR-1, IR-2, IR-4, IR-5, IR-6, MP-1, MP-2, MP-3, MP-4, MP-5, MP-6, MP-7, PE-1, PE-2, PE-3, PE-4, PE-5, PE-6, PE-7, PE-8, PE-16,</t>
  </si>
  <si>
    <t xml:space="preserve"> PE-17, PE-18, PM-4, PS-1, PS-2, PS-3, PS-4, PS-5, PS-6, PS-7, PS-8, SA-9, SI-12</t>
  </si>
  <si>
    <t xml:space="preserve">Date </t>
  </si>
  <si>
    <t>Amazon Linux 23</t>
  </si>
  <si>
    <t>Added CIS Amazon Linux 2023 Test Cases Benchmark v1.0.0</t>
  </si>
  <si>
    <t>Issue Code</t>
  </si>
  <si>
    <t>HAC1</t>
  </si>
  <si>
    <t>Contractors with unauthorized access to FTI</t>
  </si>
  <si>
    <t>HAC2</t>
  </si>
  <si>
    <t>User sessions do not lock after the Publication 1075 required timeframe</t>
  </si>
  <si>
    <t>HAC3</t>
  </si>
  <si>
    <t>Agency processes FTI at a contractor-run consolidated data center</t>
  </si>
  <si>
    <t>HAC4</t>
  </si>
  <si>
    <t>FTI is not labeled and is commingled with non-FTI</t>
  </si>
  <si>
    <t>HAC5</t>
  </si>
  <si>
    <t>FTI is commingled with non-FTI data in the data warehouse</t>
  </si>
  <si>
    <t>HAC6</t>
  </si>
  <si>
    <t>Cannot determine who has access to FTI</t>
  </si>
  <si>
    <t>Account management procedures are not in place</t>
  </si>
  <si>
    <t>HAC8</t>
  </si>
  <si>
    <t>Accounts are not reviewed periodically for proper privileges</t>
  </si>
  <si>
    <t>HAC9</t>
  </si>
  <si>
    <t>Accounts have not been created using user roles</t>
  </si>
  <si>
    <t>Accounts do not expire after the correct period of inactivity</t>
  </si>
  <si>
    <t>HAC100</t>
  </si>
  <si>
    <t>Other</t>
  </si>
  <si>
    <t>User access was not established with concept of least privilege</t>
  </si>
  <si>
    <t>Separation of duties is not in place</t>
  </si>
  <si>
    <t>Operating system configuration files have incorrect permissions</t>
  </si>
  <si>
    <t>HAC14</t>
  </si>
  <si>
    <t>Warning banner is insufficient</t>
  </si>
  <si>
    <t>User accounts not locked out after 3 unsuccessful login attempts</t>
  </si>
  <si>
    <t>HAC16</t>
  </si>
  <si>
    <t xml:space="preserve">Network device allows telnet connections </t>
  </si>
  <si>
    <t>HAC17</t>
  </si>
  <si>
    <t>Account lockouts do not require administrator action</t>
  </si>
  <si>
    <t>HAC18</t>
  </si>
  <si>
    <t>Network device has modems installed</t>
  </si>
  <si>
    <t>HAC19</t>
  </si>
  <si>
    <t>Out of Band Management is not utilized in all instances</t>
  </si>
  <si>
    <t>HAC20</t>
  </si>
  <si>
    <t>Agency duplicates usernames</t>
  </si>
  <si>
    <t>HAC21</t>
  </si>
  <si>
    <t>Agency shares administrative account inappropriately</t>
  </si>
  <si>
    <t>HAC22</t>
  </si>
  <si>
    <t>Administrators do not use su or sudo command to access root privileges</t>
  </si>
  <si>
    <t>HAC23</t>
  </si>
  <si>
    <t>Unauthorized disclosure to other agencies</t>
  </si>
  <si>
    <t>HAC24</t>
  </si>
  <si>
    <t>User roles do not exist within the data warehouse environment</t>
  </si>
  <si>
    <t>HAC25</t>
  </si>
  <si>
    <t>Agency employees with inappropriate access to FTI</t>
  </si>
  <si>
    <t>HAC26</t>
  </si>
  <si>
    <t>Inappropriate access to FTI from mobile devices</t>
  </si>
  <si>
    <t>HAC27</t>
  </si>
  <si>
    <t>Default accounts have not been disabled or renamed</t>
  </si>
  <si>
    <t>HAC28</t>
  </si>
  <si>
    <t>Database trace files are not properly protected</t>
  </si>
  <si>
    <t>HAC29</t>
  </si>
  <si>
    <t>Access to system functionality without identification and authentication</t>
  </si>
  <si>
    <t>HAC30</t>
  </si>
  <si>
    <t>RACF access controls not properly implemented</t>
  </si>
  <si>
    <t>HAC31</t>
  </si>
  <si>
    <t>The database public users has improper access to data and/or resources</t>
  </si>
  <si>
    <t>HAC32</t>
  </si>
  <si>
    <t>Mainframe access control function does not control access to FTI data</t>
  </si>
  <si>
    <t>HAC33</t>
  </si>
  <si>
    <t>FTI is accessible to third parties</t>
  </si>
  <si>
    <t>HAC34</t>
  </si>
  <si>
    <t>Improper access to DBMS by non-DBAs</t>
  </si>
  <si>
    <t>HAC35</t>
  </si>
  <si>
    <t>Inappropriate public access to FTI</t>
  </si>
  <si>
    <t>HAC36</t>
  </si>
  <si>
    <t>Agency allows FTI access from unsecured wireless network</t>
  </si>
  <si>
    <t>HAC37</t>
  </si>
  <si>
    <t>Account management procedures are not implemented</t>
  </si>
  <si>
    <t>HAC38</t>
  </si>
  <si>
    <t>Warning banner does not exist</t>
  </si>
  <si>
    <t>HAC39</t>
  </si>
  <si>
    <t>Access to wireless network exceeds acceptable range</t>
  </si>
  <si>
    <t>HAC40</t>
  </si>
  <si>
    <t>The system does not effectively utilize whitelists or ACLs</t>
  </si>
  <si>
    <t>HAC41</t>
  </si>
  <si>
    <t>Accounts are not removed or suspended when no longer necessary</t>
  </si>
  <si>
    <t>HAC42</t>
  </si>
  <si>
    <t>System configuration files are not stored securely</t>
  </si>
  <si>
    <t>HAC43</t>
  </si>
  <si>
    <t>Management sessions are not properly restricted by ACL</t>
  </si>
  <si>
    <t>HAC44</t>
  </si>
  <si>
    <t>System does not have a manual log off feature</t>
  </si>
  <si>
    <t>HAC45</t>
  </si>
  <si>
    <t>Split tunneling is enabled</t>
  </si>
  <si>
    <t>HAC46</t>
  </si>
  <si>
    <t>Access to mainframe product libraries is not adequately controlled</t>
  </si>
  <si>
    <t>HAC47</t>
  </si>
  <si>
    <t xml:space="preserve">Files containing authentication information are not adequately protected </t>
  </si>
  <si>
    <t>HAC48</t>
  </si>
  <si>
    <t>Usernames are not archived and may be re-issued to different users</t>
  </si>
  <si>
    <t>HAC49</t>
  </si>
  <si>
    <t>Use of emergency userIDs is not properly controlled</t>
  </si>
  <si>
    <t>HAC50</t>
  </si>
  <si>
    <t xml:space="preserve">Print spoolers do not adequately restrict jobs </t>
  </si>
  <si>
    <t>HAC51</t>
  </si>
  <si>
    <t xml:space="preserve">Unauthorized access to FTI </t>
  </si>
  <si>
    <t>HAC52</t>
  </si>
  <si>
    <t>Wireless usage policies are not sufficient</t>
  </si>
  <si>
    <t>HAC53</t>
  </si>
  <si>
    <t>Mobile device policies are not sufficient</t>
  </si>
  <si>
    <t>HAC54</t>
  </si>
  <si>
    <t>FTI is not properly labeled in the cloud environment</t>
  </si>
  <si>
    <t>HAC55</t>
  </si>
  <si>
    <t>FTI is not properly isolated in the cloud environment</t>
  </si>
  <si>
    <t>HAC56</t>
  </si>
  <si>
    <t>Mobile device does not wipe after the required threshold of passcode failures</t>
  </si>
  <si>
    <t>HAC57</t>
  </si>
  <si>
    <t>Mobile devices policies governing access to FTI are not sufficient</t>
  </si>
  <si>
    <t>HAC58</t>
  </si>
  <si>
    <t xml:space="preserve">Access control parameter thresholds are reset </t>
  </si>
  <si>
    <t>HAC59</t>
  </si>
  <si>
    <t>The guest account has improper access to data and/or resources</t>
  </si>
  <si>
    <t>HAC60</t>
  </si>
  <si>
    <t xml:space="preserve">Agency does not centrally manage access to third party environments </t>
  </si>
  <si>
    <t>HAC61</t>
  </si>
  <si>
    <t>User rights and permissions are not adequately configured</t>
  </si>
  <si>
    <t>HAC62</t>
  </si>
  <si>
    <t>Host-based firewall is not configured according to industry standard best practice</t>
  </si>
  <si>
    <t>Security profiles have not been established</t>
  </si>
  <si>
    <t>HAC64</t>
  </si>
  <si>
    <t>Multi-factor authentication is not required for internal privileged and non-privileged access</t>
  </si>
  <si>
    <t>HAC65</t>
  </si>
  <si>
    <t>Multi-factor authentication is not required for internal privileged access</t>
  </si>
  <si>
    <t>HAC66</t>
  </si>
  <si>
    <t>Multi-factor authentication is not required for internal non-privileged access</t>
  </si>
  <si>
    <t>HAT1</t>
  </si>
  <si>
    <t>Agency does not train employees with FTI access</t>
  </si>
  <si>
    <t>HAT100</t>
  </si>
  <si>
    <t>HAT2</t>
  </si>
  <si>
    <t>Agency does not train contractors with FTI access</t>
  </si>
  <si>
    <t>HAT3</t>
  </si>
  <si>
    <t>Agency does not maintain training records</t>
  </si>
  <si>
    <t>HAT4</t>
  </si>
  <si>
    <t>Agency does not provide security-specific training</t>
  </si>
  <si>
    <t>HIA1</t>
  </si>
  <si>
    <t>Adequate device identification and authentication is not employed</t>
  </si>
  <si>
    <t>HIA2</t>
  </si>
  <si>
    <t>Standardized naming convention is not enforced</t>
  </si>
  <si>
    <t>HIA3</t>
  </si>
  <si>
    <t>Authentication server is not used for end user authentication</t>
  </si>
  <si>
    <t>HIA4</t>
  </si>
  <si>
    <t>Authentication server is not used for device administration</t>
  </si>
  <si>
    <t>HIA5</t>
  </si>
  <si>
    <t>System does not properly control authentication process</t>
  </si>
  <si>
    <t>HIA6</t>
  </si>
  <si>
    <t>Identity proofing as not been implemented</t>
  </si>
  <si>
    <t>HIA7</t>
  </si>
  <si>
    <t>Identity proofing has not been properly implemented</t>
  </si>
  <si>
    <t>HAU1</t>
  </si>
  <si>
    <t>No auditing is being performed at the agency</t>
  </si>
  <si>
    <t>No auditing is being performed on the system</t>
  </si>
  <si>
    <t>Audit logs are not being reviewed</t>
  </si>
  <si>
    <t>System does not audit failed attempts to gain access</t>
  </si>
  <si>
    <t>HAU5</t>
  </si>
  <si>
    <t>Auditing is not performed on all data tables containing FTI</t>
  </si>
  <si>
    <t>HAU6</t>
  </si>
  <si>
    <t>System does not audit changes to access control settings</t>
  </si>
  <si>
    <t>Audit records are not retained per Pub 1075</t>
  </si>
  <si>
    <t>Logs are not maintained on a centralized log server</t>
  </si>
  <si>
    <t>HAU9</t>
  </si>
  <si>
    <t>No log reduction system exists</t>
  </si>
  <si>
    <t>Audit logs are not properly protected</t>
  </si>
  <si>
    <t>HAU100</t>
  </si>
  <si>
    <t>NTP is not properly implemented</t>
  </si>
  <si>
    <t>HAU12</t>
  </si>
  <si>
    <t>Audit records are not timestamped</t>
  </si>
  <si>
    <t>Audit records are not archived during VM rollback</t>
  </si>
  <si>
    <t>HAU14</t>
  </si>
  <si>
    <t>Remote access is not logged</t>
  </si>
  <si>
    <t>HAU15</t>
  </si>
  <si>
    <t>Verbose logging is not being performed on perimeter devices</t>
  </si>
  <si>
    <t>HAU16</t>
  </si>
  <si>
    <t>A centralized automated audit log analysis solution is not implemented</t>
  </si>
  <si>
    <t>Audit logs do not capture sufficient auditable events</t>
  </si>
  <si>
    <t>HAU18</t>
  </si>
  <si>
    <t>Audit logs are reviewed, but not per Pub 1075 requirements</t>
  </si>
  <si>
    <t>HAU19</t>
  </si>
  <si>
    <t>Audit log anomalies or findings are not reported and tracked</t>
  </si>
  <si>
    <t>HAU20</t>
  </si>
  <si>
    <t>Audit log data not sent from a consistently identified source</t>
  </si>
  <si>
    <t>HAU21</t>
  </si>
  <si>
    <t xml:space="preserve">System does not audit all attempts to gain access </t>
  </si>
  <si>
    <t>HAU22</t>
  </si>
  <si>
    <t>Content of audit records is not sufficient</t>
  </si>
  <si>
    <t>HAU23</t>
  </si>
  <si>
    <t>Audit storage capacity threshold has not been defined</t>
  </si>
  <si>
    <t>HAU24</t>
  </si>
  <si>
    <t>Administrators are not notified when audit storage threshold is reached</t>
  </si>
  <si>
    <t>HAU25</t>
  </si>
  <si>
    <t>Audit processing failures are not properly reported and responded to</t>
  </si>
  <si>
    <t>HAU26</t>
  </si>
  <si>
    <t xml:space="preserve">System/service provider is not held accountable to protect and share audit records with the agency </t>
  </si>
  <si>
    <t>HAU27</t>
  </si>
  <si>
    <t>Audit trail does not include access to FTI in pre-production</t>
  </si>
  <si>
    <t>HCA1</t>
  </si>
  <si>
    <t>Systems are not formally certified by management to process FTI</t>
  </si>
  <si>
    <t>HCA100</t>
  </si>
  <si>
    <t>HCA2</t>
  </si>
  <si>
    <t>Undocumented system interconnections exist</t>
  </si>
  <si>
    <t>HCA3</t>
  </si>
  <si>
    <t>Agency does not conduct routine assessments of security controls</t>
  </si>
  <si>
    <t>HCA4</t>
  </si>
  <si>
    <t>No third party verification of security assessments</t>
  </si>
  <si>
    <t>HCA5</t>
  </si>
  <si>
    <t>POA&amp;Ms are not used to track and mitigate potential weaknesses</t>
  </si>
  <si>
    <t>HCA6</t>
  </si>
  <si>
    <t>The agency's SSR does not address the current FTI environment</t>
  </si>
  <si>
    <t>HCA7</t>
  </si>
  <si>
    <t>SSR is not current with Pub 1075 reporting requirements</t>
  </si>
  <si>
    <t>HCA8</t>
  </si>
  <si>
    <t>Rules of behavior does not exist</t>
  </si>
  <si>
    <t>HCA9</t>
  </si>
  <si>
    <t>Rules of behavior is not sufficient</t>
  </si>
  <si>
    <t>HCA10</t>
  </si>
  <si>
    <t>Assessment results are not shared with designated agency officials</t>
  </si>
  <si>
    <t>HCA11</t>
  </si>
  <si>
    <t>Interconnection Security Agreements are not sufficient</t>
  </si>
  <si>
    <t>HCA12</t>
  </si>
  <si>
    <t>POA&amp;Ms are not reviewed in accordance with Pub 1075</t>
  </si>
  <si>
    <t>HCA13</t>
  </si>
  <si>
    <t xml:space="preserve">System authorizations are not updated in accordance with Pub 1075 </t>
  </si>
  <si>
    <t>HCA14</t>
  </si>
  <si>
    <t>A continuous monitoring program has not been established</t>
  </si>
  <si>
    <t>HCA15</t>
  </si>
  <si>
    <t xml:space="preserve">The continuous monitoring program is not sufficient </t>
  </si>
  <si>
    <t>HCA16</t>
  </si>
  <si>
    <t>Independent control assessments are not conducted at least annually</t>
  </si>
  <si>
    <t>HCA17</t>
  </si>
  <si>
    <t>Penetration testing assessments are not performed</t>
  </si>
  <si>
    <t>HCA18</t>
  </si>
  <si>
    <t>Penetration testing assessments do not generate corrective action plans</t>
  </si>
  <si>
    <t>HCA19</t>
  </si>
  <si>
    <t>Penetration testing assessments are not performed as frequently as required per Publication 1075</t>
  </si>
  <si>
    <t>HCA20</t>
  </si>
  <si>
    <t>Scope of penetration testing assessment is not sufficient</t>
  </si>
  <si>
    <t>HCM1</t>
  </si>
  <si>
    <t>Information system baseline is insufficient</t>
  </si>
  <si>
    <t>System has unneeded functionality installed</t>
  </si>
  <si>
    <t>HCM100</t>
  </si>
  <si>
    <t>HCM11</t>
  </si>
  <si>
    <t>SNMP is not implemented correctly</t>
  </si>
  <si>
    <t>HCM12</t>
  </si>
  <si>
    <t>Offline system configurations are not kept up-to-date</t>
  </si>
  <si>
    <t>HCM13</t>
  </si>
  <si>
    <t>System component inventories do not exist</t>
  </si>
  <si>
    <t>HCM14</t>
  </si>
  <si>
    <t>System component inventories are outdated</t>
  </si>
  <si>
    <t>HCM15</t>
  </si>
  <si>
    <t>Hardware asset inventory is not sufficient</t>
  </si>
  <si>
    <t>HCM16</t>
  </si>
  <si>
    <t>Software asset inventory is not sufficient</t>
  </si>
  <si>
    <t>HCM17</t>
  </si>
  <si>
    <t>Hardware asset inventory does not exist</t>
  </si>
  <si>
    <t>HCM18</t>
  </si>
  <si>
    <t>Software asset inventory does not exist</t>
  </si>
  <si>
    <t>HCM19</t>
  </si>
  <si>
    <t xml:space="preserve">Firewall rules are not reviewed or removed when no longer necessary </t>
  </si>
  <si>
    <t>HCM2</t>
  </si>
  <si>
    <t>FTI is not properly labeled on-screen</t>
  </si>
  <si>
    <t>HCM20</t>
  </si>
  <si>
    <t>Application interfaces are not separated from management functionality</t>
  </si>
  <si>
    <t>HCM21</t>
  </si>
  <si>
    <t>Permitted services have not been documented and approved</t>
  </si>
  <si>
    <t>HCM22</t>
  </si>
  <si>
    <t>Application code is not adequately separated from data sets</t>
  </si>
  <si>
    <t>HCM23</t>
  </si>
  <si>
    <t>System is not monitored for changes from baseline</t>
  </si>
  <si>
    <t>HCM24</t>
  </si>
  <si>
    <t>Agency network diagram is not complete</t>
  </si>
  <si>
    <t>HCM25</t>
  </si>
  <si>
    <t>Zoning has not been configured appropriately</t>
  </si>
  <si>
    <t>HCM26</t>
  </si>
  <si>
    <t>Static IP addresses are not used when needed</t>
  </si>
  <si>
    <t>HCM27</t>
  </si>
  <si>
    <t xml:space="preserve">Information system baseline does not exist </t>
  </si>
  <si>
    <t>HCM28</t>
  </si>
  <si>
    <t>Boundary devices are not scanned for open ports and services</t>
  </si>
  <si>
    <t>HCM29</t>
  </si>
  <si>
    <t>Application architecture does not properly separate user interface from data repository</t>
  </si>
  <si>
    <t>HCM3</t>
  </si>
  <si>
    <t>Operating system does not have vendor support</t>
  </si>
  <si>
    <t>HCM30</t>
  </si>
  <si>
    <t xml:space="preserve">System reset function leaves device in unsecure state </t>
  </si>
  <si>
    <t>HCM31</t>
  </si>
  <si>
    <t>Default SSID has not been changed</t>
  </si>
  <si>
    <t>HCM32</t>
  </si>
  <si>
    <t>The device is inappropriately used to serve multiple functions</t>
  </si>
  <si>
    <t>HCM33</t>
  </si>
  <si>
    <t>Significant changes are not reviewed for security impacts before being implemented</t>
  </si>
  <si>
    <t>HCM34</t>
  </si>
  <si>
    <t>Agency does not control significant changes to systems via an approval process</t>
  </si>
  <si>
    <t>HCM35</t>
  </si>
  <si>
    <t>Services are not configured to use the default/standard ports</t>
  </si>
  <si>
    <t>HCM36</t>
  </si>
  <si>
    <t xml:space="preserve">The required benchmark has not been applied </t>
  </si>
  <si>
    <t>HCM37</t>
  </si>
  <si>
    <t xml:space="preserve">Configuration settings and benchmarks have not been defined </t>
  </si>
  <si>
    <t>HCM38</t>
  </si>
  <si>
    <t>Agency does not adequately govern or control software usage</t>
  </si>
  <si>
    <t>HCM39</t>
  </si>
  <si>
    <t xml:space="preserve">RACF security settings are not properly configured </t>
  </si>
  <si>
    <t>HCM4</t>
  </si>
  <si>
    <t>Routine operational changes are not reviewed for security impacts before being implemented</t>
  </si>
  <si>
    <t>HCM40</t>
  </si>
  <si>
    <t>ACF security settings are not properly configured</t>
  </si>
  <si>
    <t>HCM41</t>
  </si>
  <si>
    <t>Top Secret security settings are not properly configured</t>
  </si>
  <si>
    <t>HCM42</t>
  </si>
  <si>
    <t>UNISYS security settings are not properly configured</t>
  </si>
  <si>
    <t>HCM43</t>
  </si>
  <si>
    <t>IBMi security settings are not properly configured</t>
  </si>
  <si>
    <t>HCM44</t>
  </si>
  <si>
    <t>Agency does not properly test changes prior to implementation</t>
  </si>
  <si>
    <t>System configuration provides additional attack surface</t>
  </si>
  <si>
    <t>HCM46</t>
  </si>
  <si>
    <t>Agency does not centrally manage mobile device configuration</t>
  </si>
  <si>
    <t>HCM47</t>
  </si>
  <si>
    <t>System error messages display system configuration information</t>
  </si>
  <si>
    <t>HCM48</t>
  </si>
  <si>
    <t>Low-risk operating system settings are not configured securely</t>
  </si>
  <si>
    <t>HCM49</t>
  </si>
  <si>
    <t>A tool is not used to block unauthorized software</t>
  </si>
  <si>
    <t>HCM5</t>
  </si>
  <si>
    <t>Web portal with FTI does not have three-tier architecture</t>
  </si>
  <si>
    <t>HCM6</t>
  </si>
  <si>
    <t>Agency does not control routine operational changes to systems via an approval process</t>
  </si>
  <si>
    <t>HCM7</t>
  </si>
  <si>
    <t>Configuration management procedures do not exist</t>
  </si>
  <si>
    <t>HCM8</t>
  </si>
  <si>
    <t>The ability to make changes is not properly limited</t>
  </si>
  <si>
    <t>Systems are not deployed using the concept of least privilege</t>
  </si>
  <si>
    <t>HCP1</t>
  </si>
  <si>
    <t>No contingency plan exists for FTI data</t>
  </si>
  <si>
    <t>HCP100</t>
  </si>
  <si>
    <t>HCP2</t>
  </si>
  <si>
    <t>Contingency plans are not tested annually</t>
  </si>
  <si>
    <t>HCP3</t>
  </si>
  <si>
    <t>Contingency plan does not exist for consolidated data center</t>
  </si>
  <si>
    <t>HCP4</t>
  </si>
  <si>
    <t>FTI is not encrypted in transit to the DR site</t>
  </si>
  <si>
    <t>HCP5</t>
  </si>
  <si>
    <t>Backup data is not adequately protected</t>
  </si>
  <si>
    <t>HCP6</t>
  </si>
  <si>
    <t>Contingency plan is not updated annually</t>
  </si>
  <si>
    <t>HCP7</t>
  </si>
  <si>
    <t>Contingency plan is not sufficient</t>
  </si>
  <si>
    <t>HCP8</t>
  </si>
  <si>
    <t>Contingency training is not conducted</t>
  </si>
  <si>
    <t>HCP9</t>
  </si>
  <si>
    <t xml:space="preserve">Contingency training is not sufficient </t>
  </si>
  <si>
    <t>HCP10</t>
  </si>
  <si>
    <t>Backup data is located on production systems</t>
  </si>
  <si>
    <t>HIR1</t>
  </si>
  <si>
    <t>Incident response program does not exist</t>
  </si>
  <si>
    <t>HIR100</t>
  </si>
  <si>
    <t>HIR2</t>
  </si>
  <si>
    <t>Incident response plan is not sufficient</t>
  </si>
  <si>
    <t>HIR3</t>
  </si>
  <si>
    <t>Agency does not perform incident response exercises in accordance with Pub 1075</t>
  </si>
  <si>
    <t>HIR4</t>
  </si>
  <si>
    <t>Agency does not provide support resource for assistance in handling and reporting security incidents</t>
  </si>
  <si>
    <t>HIR5</t>
  </si>
  <si>
    <t>Incident response plan does not exist</t>
  </si>
  <si>
    <t>HMA1</t>
  </si>
  <si>
    <t>External maintenance providers not escorted in the data center</t>
  </si>
  <si>
    <t>HMA100</t>
  </si>
  <si>
    <t>HMA2</t>
  </si>
  <si>
    <t>Maintenance not restricted to local access</t>
  </si>
  <si>
    <t>HMA3</t>
  </si>
  <si>
    <t>Maintenance tools are not approved / controlled</t>
  </si>
  <si>
    <t>HMA4</t>
  </si>
  <si>
    <t>Maintenance records are not sufficient</t>
  </si>
  <si>
    <t>HMA5</t>
  </si>
  <si>
    <t>Non local maintenance is not implemented securely</t>
  </si>
  <si>
    <t>HMT1</t>
  </si>
  <si>
    <t>Risk Assessment controls are not implemented properly</t>
  </si>
  <si>
    <t>HMT2</t>
  </si>
  <si>
    <t>Planning controls are not implemented properly</t>
  </si>
  <si>
    <t>HMT3</t>
  </si>
  <si>
    <t>Program management controls are not implemented properly</t>
  </si>
  <si>
    <t>HMT4</t>
  </si>
  <si>
    <t>System acquisition controls are not implemented properly</t>
  </si>
  <si>
    <t>HMT5</t>
  </si>
  <si>
    <t>SA&amp;A controls are not implemented properly</t>
  </si>
  <si>
    <t>HMT6</t>
  </si>
  <si>
    <t>Contingency planning controls are not implemented properly</t>
  </si>
  <si>
    <t>HMT7</t>
  </si>
  <si>
    <t>Configuration management controls are not implemented properly</t>
  </si>
  <si>
    <t>HMT8</t>
  </si>
  <si>
    <t>Maintenance controls are not implemented properly</t>
  </si>
  <si>
    <t>HMT9</t>
  </si>
  <si>
    <t>System and information integrity controls are not implemented properly</t>
  </si>
  <si>
    <t>HMT10</t>
  </si>
  <si>
    <t>Incident response controls are not implemented properly</t>
  </si>
  <si>
    <t>HMT100</t>
  </si>
  <si>
    <t>HMT11</t>
  </si>
  <si>
    <t>Awareness and training controls are not implemented properly</t>
  </si>
  <si>
    <t>HMT12</t>
  </si>
  <si>
    <t>Identification and authentication controls are not implemented properly</t>
  </si>
  <si>
    <t>Access controls are not implemented properly</t>
  </si>
  <si>
    <t>HMT14</t>
  </si>
  <si>
    <t>Audit and accountability are not implemented properly</t>
  </si>
  <si>
    <t>HMT15</t>
  </si>
  <si>
    <t>System and communications protection controls are not implemented properly</t>
  </si>
  <si>
    <t>HMT16</t>
  </si>
  <si>
    <t>Documentation does not exist</t>
  </si>
  <si>
    <t>HMT17</t>
  </si>
  <si>
    <t>Documentation is sufficient but outdated</t>
  </si>
  <si>
    <t>HMT18</t>
  </si>
  <si>
    <t>Documentation exists but is not sufficient</t>
  </si>
  <si>
    <t>HMT19</t>
  </si>
  <si>
    <t>Management Operational and Technical controls are not implemented properly</t>
  </si>
  <si>
    <t>No password is required to access an FTI system</t>
  </si>
  <si>
    <t>Password does not expire timely</t>
  </si>
  <si>
    <t>Minimum password length is too short</t>
  </si>
  <si>
    <t>Minimum password age does not exist</t>
  </si>
  <si>
    <t>HPW5</t>
  </si>
  <si>
    <t>Passwords are generated and distributed automatically</t>
  </si>
  <si>
    <t>Password history is insufficient</t>
  </si>
  <si>
    <t>Password change notification is not sufficient</t>
  </si>
  <si>
    <t>HPW8</t>
  </si>
  <si>
    <t>Passwords are displayed on screen when entered</t>
  </si>
  <si>
    <t>HPW9</t>
  </si>
  <si>
    <t>Password management processes are not documented</t>
  </si>
  <si>
    <t>HPW10</t>
  </si>
  <si>
    <t>Passwords are allowed to be stored</t>
  </si>
  <si>
    <t>HPW100</t>
  </si>
  <si>
    <t>HPW11</t>
  </si>
  <si>
    <t>Password transmission does not use strong cryptography</t>
  </si>
  <si>
    <t>Passwords do not meet complexity requirements</t>
  </si>
  <si>
    <t>Enabled secret passwords are not implemented correctly</t>
  </si>
  <si>
    <t>HPW14</t>
  </si>
  <si>
    <t>Authenticator feedback is labeled inappropriately</t>
  </si>
  <si>
    <t>HPW15</t>
  </si>
  <si>
    <t>Passwords are shared inappropriately</t>
  </si>
  <si>
    <t>HPW16</t>
  </si>
  <si>
    <t>Swipe-based passwords are allowed on mobile devices</t>
  </si>
  <si>
    <t>HPW17</t>
  </si>
  <si>
    <t>Default passwords have not been changed</t>
  </si>
  <si>
    <t>HPW18</t>
  </si>
  <si>
    <t xml:space="preserve">No password is required to remotely access an FTI system </t>
  </si>
  <si>
    <t>More than one Publication 1075 password requirement is not met</t>
  </si>
  <si>
    <t>HPW20</t>
  </si>
  <si>
    <t>User is not required to change password upon first use</t>
  </si>
  <si>
    <t>HPW21</t>
  </si>
  <si>
    <t>Passwords are allowed to be stored unencrypted in config files</t>
  </si>
  <si>
    <t>HPW22</t>
  </si>
  <si>
    <t>Administrators cannot override minimum password age for users, when required</t>
  </si>
  <si>
    <t>HPW23</t>
  </si>
  <si>
    <t>Passwords cannot be changed by users</t>
  </si>
  <si>
    <t>HRA1</t>
  </si>
  <si>
    <t>Risk assessments are not performed</t>
  </si>
  <si>
    <t>HRA100</t>
  </si>
  <si>
    <t>HRA2</t>
  </si>
  <si>
    <t>Vulnerability assessments are not performed</t>
  </si>
  <si>
    <t>HRA3</t>
  </si>
  <si>
    <t>Vulnerability assessments do not generate corrective action plans</t>
  </si>
  <si>
    <t>HRA4</t>
  </si>
  <si>
    <t>Vulnerability assessments are not performed as frequently as required per Publication 1075</t>
  </si>
  <si>
    <t>HRA5</t>
  </si>
  <si>
    <t>Vulnerabilities are not remediated in a timely manner</t>
  </si>
  <si>
    <t>HRA6</t>
  </si>
  <si>
    <t>Scope of vulnerability scanning is not sufficient</t>
  </si>
  <si>
    <t>HRA7</t>
  </si>
  <si>
    <t>Risk assessments are performed but not in accordance with Pub 1075 parameters</t>
  </si>
  <si>
    <t>HRA8</t>
  </si>
  <si>
    <t>Penetration test results are not included in agency POA&amp;Ms</t>
  </si>
  <si>
    <t>HRA9</t>
  </si>
  <si>
    <t>Application source code is not assessed for static vulnerabilities</t>
  </si>
  <si>
    <t>HRM1</t>
  </si>
  <si>
    <t>Multi-factor authentication is not required for external or remote access</t>
  </si>
  <si>
    <t>HRM10</t>
  </si>
  <si>
    <t>Client side cache cleaning utility has not been implemented</t>
  </si>
  <si>
    <t>HRM100</t>
  </si>
  <si>
    <t>HRM11</t>
  </si>
  <si>
    <t>Site to site connection does not terminate outside the firewall</t>
  </si>
  <si>
    <t>HRM12</t>
  </si>
  <si>
    <t>An FTI system is directly routable to the internet via unencrypted protocols</t>
  </si>
  <si>
    <t>HRM13</t>
  </si>
  <si>
    <t xml:space="preserve">The agency does not blacklist known malicious IPs </t>
  </si>
  <si>
    <t>HRM14</t>
  </si>
  <si>
    <t>The agency does not update blacklists of known malicious IPs</t>
  </si>
  <si>
    <t>HRM15</t>
  </si>
  <si>
    <t xml:space="preserve">Multi-factor authentication is not enforced for local device management </t>
  </si>
  <si>
    <t>HRM16</t>
  </si>
  <si>
    <t>VPN access points have not been limited</t>
  </si>
  <si>
    <t>HRM17</t>
  </si>
  <si>
    <t>SSH is not implemented correctly for device management</t>
  </si>
  <si>
    <t>HRM18</t>
  </si>
  <si>
    <t>Remote access policies are not sufficient</t>
  </si>
  <si>
    <t>HRM19</t>
  </si>
  <si>
    <t>Agency cannot remotely wipe lost mobile device</t>
  </si>
  <si>
    <t>HRM2</t>
  </si>
  <si>
    <t>Multi-factor authentication is not required to access FTI via personal devices</t>
  </si>
  <si>
    <t>HRM20</t>
  </si>
  <si>
    <t>Multi-factor authentication is not properly configured for external or remote access</t>
  </si>
  <si>
    <t>HRM3</t>
  </si>
  <si>
    <t>FTI access from personal devices</t>
  </si>
  <si>
    <t>HRM4</t>
  </si>
  <si>
    <t>FTI access from offshore</t>
  </si>
  <si>
    <t>User sessions do not terminate after the Publication 1075 period of inactivity</t>
  </si>
  <si>
    <t>HRM6</t>
  </si>
  <si>
    <t>The mainframe is directly routable to the internet via Port 23</t>
  </si>
  <si>
    <t>HRM7</t>
  </si>
  <si>
    <t>The agency does not adequately control remote access to its systems</t>
  </si>
  <si>
    <t>HRM8</t>
  </si>
  <si>
    <t>Direct root access is enabled on the system</t>
  </si>
  <si>
    <t>HRM9</t>
  </si>
  <si>
    <t>VPN technology does not perform host checking</t>
  </si>
  <si>
    <t>HSA1</t>
  </si>
  <si>
    <t>Live FTI data is used in test environments without approval</t>
  </si>
  <si>
    <t>HSA100</t>
  </si>
  <si>
    <t>HSA2</t>
  </si>
  <si>
    <t>Usage restrictions to open source software are not in place</t>
  </si>
  <si>
    <t>HSA3</t>
  </si>
  <si>
    <t>No agreement exists with 3rd party provider to host FTI</t>
  </si>
  <si>
    <t>HSA4</t>
  </si>
  <si>
    <t>Software installation rights are not limited to the technical staff</t>
  </si>
  <si>
    <t>HSA5</t>
  </si>
  <si>
    <t>Configuration changes are not controlled during all phases of the SDLC</t>
  </si>
  <si>
    <t>HSA6</t>
  </si>
  <si>
    <t>Security test and evaluations are not performed during system development</t>
  </si>
  <si>
    <t>HSA7</t>
  </si>
  <si>
    <t>The external facing system is no longer supported by the vendor</t>
  </si>
  <si>
    <t>HSA8</t>
  </si>
  <si>
    <t>The internally hosted operating system's major release is no longer supported by the vendor</t>
  </si>
  <si>
    <t>HSA9</t>
  </si>
  <si>
    <t>The internally hosted operating system's minor release is no longer supported by the vendor</t>
  </si>
  <si>
    <t>HSA10</t>
  </si>
  <si>
    <t>The internally hosted software's major release is no longer supported by the vendor</t>
  </si>
  <si>
    <t>HSA11</t>
  </si>
  <si>
    <t>The internally hosted software's minor release is no longer supported by the vendor</t>
  </si>
  <si>
    <t>HSA12</t>
  </si>
  <si>
    <t>Internal networking devices are no longer supported by the vendor</t>
  </si>
  <si>
    <t>HSA13</t>
  </si>
  <si>
    <t>IT security is not part of capital planning and the investment control process</t>
  </si>
  <si>
    <t>HSA14</t>
  </si>
  <si>
    <t xml:space="preserve">FTI systems are not included in a SDLC </t>
  </si>
  <si>
    <t>HSA15</t>
  </si>
  <si>
    <t>FTI contracts do not contain all security requirements</t>
  </si>
  <si>
    <t>HSA16</t>
  </si>
  <si>
    <t>Documentation is not properly protected</t>
  </si>
  <si>
    <t>HSA17</t>
  </si>
  <si>
    <t>Security is not a consideration in system design or upgrade</t>
  </si>
  <si>
    <t>HSA18</t>
  </si>
  <si>
    <t>Cloud vendor is not FedRAMP certified</t>
  </si>
  <si>
    <t>HSC1</t>
  </si>
  <si>
    <t>FTI is not encrypted in transit</t>
  </si>
  <si>
    <t>HSC2</t>
  </si>
  <si>
    <t>FTI is emailed outside of the agency</t>
  </si>
  <si>
    <t>HSC3</t>
  </si>
  <si>
    <t>FTI is emailed incorrectly inside the agency</t>
  </si>
  <si>
    <t>HSC4</t>
  </si>
  <si>
    <t>VOIP system not implemented correctly</t>
  </si>
  <si>
    <t>HSC5</t>
  </si>
  <si>
    <t>No DMZ exists for the network</t>
  </si>
  <si>
    <t>HSC6</t>
  </si>
  <si>
    <t>Not all connections to FTI systems are monitored</t>
  </si>
  <si>
    <t>HSC7</t>
  </si>
  <si>
    <t>NAT is not implemented for internal IP addresses</t>
  </si>
  <si>
    <t>HSC8</t>
  </si>
  <si>
    <t>Network architecture is flat</t>
  </si>
  <si>
    <t>HSC9</t>
  </si>
  <si>
    <t>Database listener is not properly configured</t>
  </si>
  <si>
    <t>HSC10</t>
  </si>
  <si>
    <t>FTI is not properly deleted / destroyed</t>
  </si>
  <si>
    <t>HSC100</t>
  </si>
  <si>
    <t>HSC11</t>
  </si>
  <si>
    <t>No backup plan exists to remove failed data loads in the data warehouse</t>
  </si>
  <si>
    <t>HSC12</t>
  </si>
  <si>
    <t>Original FTI extracts are not protected after ETL process</t>
  </si>
  <si>
    <t>HSC13</t>
  </si>
  <si>
    <t>FTI is transmitted incorrectly using an MFD</t>
  </si>
  <si>
    <t>HSC14</t>
  </si>
  <si>
    <t>VM to VM communication exists using VMCI</t>
  </si>
  <si>
    <t>Encryption capabilities do not meet FIPS 140-2 requirements</t>
  </si>
  <si>
    <t>HSC16</t>
  </si>
  <si>
    <t>System does not meet common criteria requirements</t>
  </si>
  <si>
    <t>HSC17</t>
  </si>
  <si>
    <t>Denial of Service protection settings are not configured</t>
  </si>
  <si>
    <t>HSC18</t>
  </si>
  <si>
    <t>System communication authenticity is not guaranteed</t>
  </si>
  <si>
    <t>HSC19</t>
  </si>
  <si>
    <t>Network perimeter devices do not properly restrict traffic</t>
  </si>
  <si>
    <t>HSC20</t>
  </si>
  <si>
    <t>Publicly available systems contain FTI</t>
  </si>
  <si>
    <t>Number of logon sessions are not managed appropriately</t>
  </si>
  <si>
    <t>HSC22</t>
  </si>
  <si>
    <t>VPN termination point is not sufficient</t>
  </si>
  <si>
    <t>HSC23</t>
  </si>
  <si>
    <t>Site survey has not been performed</t>
  </si>
  <si>
    <t>HSC24</t>
  </si>
  <si>
    <t>Digital Signatures or PKI certificates are expired or revoked</t>
  </si>
  <si>
    <t>Network sessions do not timeout per Publication 1075 requirements</t>
  </si>
  <si>
    <t>HSC26</t>
  </si>
  <si>
    <t>Email policy is not sufficient</t>
  </si>
  <si>
    <t>HSC27</t>
  </si>
  <si>
    <t>Traffic inspection is not sufficient</t>
  </si>
  <si>
    <t>HSC28</t>
  </si>
  <si>
    <t>The network is not properly segmented</t>
  </si>
  <si>
    <t>HSC29</t>
  </si>
  <si>
    <t xml:space="preserve">Cryptographic key pairs are not properly managed </t>
  </si>
  <si>
    <t>HSC30</t>
  </si>
  <si>
    <t>VLAN configurations do not utilize networking best practices</t>
  </si>
  <si>
    <t>HSC31</t>
  </si>
  <si>
    <t>Collaborative computing devices are not deployed securely</t>
  </si>
  <si>
    <t>HSC32</t>
  </si>
  <si>
    <t>PKI certificates are not issued from an approved authority</t>
  </si>
  <si>
    <t>HSC33</t>
  </si>
  <si>
    <t>Datawarehouse has insecure connections</t>
  </si>
  <si>
    <t>HSC34</t>
  </si>
  <si>
    <t>The production and development environments are not properly separated</t>
  </si>
  <si>
    <t>HSC35</t>
  </si>
  <si>
    <t>Procedures stored in the database are not encrypted</t>
  </si>
  <si>
    <t>System is configured to accept unwanted network connections</t>
  </si>
  <si>
    <t>HSC37</t>
  </si>
  <si>
    <t>Network connection to third party system is not properly configured</t>
  </si>
  <si>
    <t>HSC38</t>
  </si>
  <si>
    <t>SSL inspection has not been implemented</t>
  </si>
  <si>
    <t>HSC39</t>
  </si>
  <si>
    <t xml:space="preserve">The communications protocol is not NIST 800-52 compliant </t>
  </si>
  <si>
    <t>HSC40</t>
  </si>
  <si>
    <t>Unencrypted management sessions over the internal network</t>
  </si>
  <si>
    <t>HSC41</t>
  </si>
  <si>
    <t>Data at rest is not encrypted using the latest FIPS approved encryption</t>
  </si>
  <si>
    <t>Encryption capabilities do not meet the latest FIPS 140 requirements</t>
  </si>
  <si>
    <t>HSC43</t>
  </si>
  <si>
    <t>The version of TLS is not using the latest NIST 800-52 approved protocols</t>
  </si>
  <si>
    <t>HSC44</t>
  </si>
  <si>
    <t>DNSSEC has not been implemented</t>
  </si>
  <si>
    <t>HSC45</t>
  </si>
  <si>
    <t>DNSSEC has not been configured securely</t>
  </si>
  <si>
    <t>HSI1</t>
  </si>
  <si>
    <t>System configured to load or run removable media automatically</t>
  </si>
  <si>
    <t>System patch level is insufficient</t>
  </si>
  <si>
    <t>HSI3</t>
  </si>
  <si>
    <t>System is not monitored for threats</t>
  </si>
  <si>
    <t>HSI4</t>
  </si>
  <si>
    <t>No intrusion detection system exists</t>
  </si>
  <si>
    <t>OS files are not hashed to detect inappropriate changes</t>
  </si>
  <si>
    <t>HSI6</t>
  </si>
  <si>
    <t>Intrusion detection system not implemented correctly</t>
  </si>
  <si>
    <t>HSI7</t>
  </si>
  <si>
    <t>FTI can move via covert channels (e.g., VM isolation tools)</t>
  </si>
  <si>
    <t>HSI8</t>
  </si>
  <si>
    <t>All VM moves are being tracked in the virtual environment</t>
  </si>
  <si>
    <t>HSI9</t>
  </si>
  <si>
    <t>Network device configuration files are not kept offline</t>
  </si>
  <si>
    <t>HSI10</t>
  </si>
  <si>
    <t>Hash sums of ISO images are not maintained in the virtual environment</t>
  </si>
  <si>
    <t>HSI100</t>
  </si>
  <si>
    <t>HSI11</t>
  </si>
  <si>
    <t>Antivirus is not configured to automatically scan removable media</t>
  </si>
  <si>
    <t>HSI12</t>
  </si>
  <si>
    <t>No antivirus is configured on the system</t>
  </si>
  <si>
    <t>HSI13</t>
  </si>
  <si>
    <t>Antivirus does not exist on an internet-facing endpoint</t>
  </si>
  <si>
    <t>HSI14</t>
  </si>
  <si>
    <t>The system's automatic update feature is not configured appropriately</t>
  </si>
  <si>
    <t>HSI15</t>
  </si>
  <si>
    <t>Alerts are not acknowledged and/or logged</t>
  </si>
  <si>
    <t>HSI16</t>
  </si>
  <si>
    <t>Agency network not properly protected from spam email</t>
  </si>
  <si>
    <t>HSI17</t>
  </si>
  <si>
    <t>Antivirus is not configured appropriately</t>
  </si>
  <si>
    <t>HSI18</t>
  </si>
  <si>
    <t>VM rollbacks are conducted while connected to the network</t>
  </si>
  <si>
    <t>HSI19</t>
  </si>
  <si>
    <t>Data inputs are not being validated</t>
  </si>
  <si>
    <t>HSI20</t>
  </si>
  <si>
    <t xml:space="preserve">Agency does not receive security alerts, advisories, or directives </t>
  </si>
  <si>
    <t>HSI21</t>
  </si>
  <si>
    <t>FTI is inappropriately moved and shared with non-FTI virtual machines</t>
  </si>
  <si>
    <t>HSI22</t>
  </si>
  <si>
    <t>Data remanence is not properly handled</t>
  </si>
  <si>
    <t>HSI23</t>
  </si>
  <si>
    <t>Agency has not defined an authorized list of software</t>
  </si>
  <si>
    <t>HSI24</t>
  </si>
  <si>
    <t>Agency does not monitor for unauthorized software on the network</t>
  </si>
  <si>
    <t>HSI25</t>
  </si>
  <si>
    <t>Agency does not monitor for unauthorized hosts on the network</t>
  </si>
  <si>
    <t>HSI26</t>
  </si>
  <si>
    <t>No host intrusion detection/prevention system exists</t>
  </si>
  <si>
    <t>HSI27</t>
  </si>
  <si>
    <t xml:space="preserve">Critical security patches have not been applied </t>
  </si>
  <si>
    <t>HSI28</t>
  </si>
  <si>
    <t>Security alerts are not disseminated to agency personnel</t>
  </si>
  <si>
    <t>HSI29</t>
  </si>
  <si>
    <t>Data inputs are from external sources</t>
  </si>
  <si>
    <t>HSI30</t>
  </si>
  <si>
    <t>System output is not secured in accordance with Publication 1075</t>
  </si>
  <si>
    <t>HSI31</t>
  </si>
  <si>
    <t>Agency does not properly retire or remove unneeded source code from production</t>
  </si>
  <si>
    <t>HSI32</t>
  </si>
  <si>
    <t>Virtual Switch (Vswitch) security parameters are set incorrectly</t>
  </si>
  <si>
    <t>Memory protection mechanisms are not sufficient</t>
  </si>
  <si>
    <t>A file integrity checking mechanism does not exist</t>
  </si>
  <si>
    <t>HSI35</t>
  </si>
  <si>
    <t>Failover is not properly configured</t>
  </si>
  <si>
    <t>HSI36</t>
  </si>
  <si>
    <t>Malware analysis is not being performed</t>
  </si>
  <si>
    <t>HTW1</t>
  </si>
  <si>
    <t>Tumbleweed client is not configured properly</t>
  </si>
  <si>
    <t>HTW100</t>
  </si>
  <si>
    <t>HTW2</t>
  </si>
  <si>
    <t>Tumbleweed certificate is assigned to the wrong person</t>
  </si>
  <si>
    <t>HTW3</t>
  </si>
  <si>
    <t>No written procedures for using Tumbleweed</t>
  </si>
  <si>
    <t>HTW4</t>
  </si>
  <si>
    <t>FTI is left on the device running the Tumbleweed application</t>
  </si>
  <si>
    <t>HTW5</t>
  </si>
  <si>
    <t xml:space="preserve">Axway does not run on a dedicated platform </t>
  </si>
  <si>
    <t>HTW6</t>
  </si>
  <si>
    <t>The data transfer agreement is not in place</t>
  </si>
  <si>
    <t>HMP1</t>
  </si>
  <si>
    <t>Media sanitization is not sufficient</t>
  </si>
  <si>
    <t>HPE1</t>
  </si>
  <si>
    <t>Printer does not lock and prevent access to the hard drive</t>
  </si>
  <si>
    <t>HPM1</t>
  </si>
  <si>
    <t xml:space="preserve">A senior information officer does not exist </t>
  </si>
  <si>
    <t>HTC1</t>
  </si>
  <si>
    <t>The Windows 2000 server is unsupported</t>
  </si>
  <si>
    <t>HTC10</t>
  </si>
  <si>
    <t>The ASA firewall is not configured securely</t>
  </si>
  <si>
    <t>HTC100</t>
  </si>
  <si>
    <t>HTC101</t>
  </si>
  <si>
    <t>The Palo Alto 7.1 firewall is not configured securely</t>
  </si>
  <si>
    <t>HTC102</t>
  </si>
  <si>
    <t>The Palo Alto 8.0 firewall is not configured securely</t>
  </si>
  <si>
    <t>HTC103</t>
  </si>
  <si>
    <t>The Palo Alto 8.1 firewall is not configured securely</t>
  </si>
  <si>
    <t>HTC104</t>
  </si>
  <si>
    <t>The MacOS 10.12 operating system is not configured securely</t>
  </si>
  <si>
    <t>HTC105</t>
  </si>
  <si>
    <t>The MacOS 10.13 operating system is not configured securely</t>
  </si>
  <si>
    <t>HTC106</t>
  </si>
  <si>
    <t>The MacOS 10.14 operating system is not configured securely</t>
  </si>
  <si>
    <t>HTC107</t>
  </si>
  <si>
    <t>The Windows 2019 Server is not configured securely</t>
  </si>
  <si>
    <t>HTC108</t>
  </si>
  <si>
    <t>The SQL Server 2016 database is not configured securely</t>
  </si>
  <si>
    <t>HTC109</t>
  </si>
  <si>
    <t>The IBM z/OS version 2.3.x is not configured securely</t>
  </si>
  <si>
    <t>HTC11</t>
  </si>
  <si>
    <t>The RACF Mainframe is not configured securely</t>
  </si>
  <si>
    <t>HTC110</t>
  </si>
  <si>
    <t>The SQL Server 2017 database is not configured securely</t>
  </si>
  <si>
    <t>HTC111</t>
  </si>
  <si>
    <t>The VMware ESXi 6.7 Hypervisor is not configured securely</t>
  </si>
  <si>
    <t>HTC112</t>
  </si>
  <si>
    <t>The Google Cloud environment is not configured securely</t>
  </si>
  <si>
    <t>HTC113</t>
  </si>
  <si>
    <t>The Azure Cloud environment is not configured securely</t>
  </si>
  <si>
    <t>HTC114</t>
  </si>
  <si>
    <t>The AWS Foundations environment is not configured securely</t>
  </si>
  <si>
    <t>HTC115</t>
  </si>
  <si>
    <t>The Cisco IOS v16.x is not configured securely</t>
  </si>
  <si>
    <t>HTC116</t>
  </si>
  <si>
    <t>The Red Hat Enterprise Linux 8 operating system is not configured securely</t>
  </si>
  <si>
    <t>HTC117</t>
  </si>
  <si>
    <t>The Oracle Enterprise Linux 8 operating system is not configured securely</t>
  </si>
  <si>
    <t>HTC118</t>
  </si>
  <si>
    <t>The CentOS 8 server is not configured securely</t>
  </si>
  <si>
    <t>HTC119</t>
  </si>
  <si>
    <t>The SQL Server 2019 instance is not configured securely</t>
  </si>
  <si>
    <t>HTC12</t>
  </si>
  <si>
    <t>The ACF2 Mainframe is not configured securely</t>
  </si>
  <si>
    <t>HTC120</t>
  </si>
  <si>
    <t>The IBM z/OS version 2.4.x is not configured securely</t>
  </si>
  <si>
    <t>HTC121</t>
  </si>
  <si>
    <t>The Palo Alto 9 firewall is not configured securely</t>
  </si>
  <si>
    <t>HTC122</t>
  </si>
  <si>
    <t>The IIS 10 web server is not configured securely</t>
  </si>
  <si>
    <t>HTC123</t>
  </si>
  <si>
    <t>The Debian 9 operating system is not configured securely</t>
  </si>
  <si>
    <t>HTC124</t>
  </si>
  <si>
    <t>The Debian 10 operating system is not configured securely</t>
  </si>
  <si>
    <t>HTC125</t>
  </si>
  <si>
    <t>The MacOS 10.15 operating system is not configured securely</t>
  </si>
  <si>
    <t>HTC126</t>
  </si>
  <si>
    <t>The Juniper operating system is not configured securely</t>
  </si>
  <si>
    <t>HTC127</t>
  </si>
  <si>
    <t>The IBM i7 operating system is not configured securely</t>
  </si>
  <si>
    <t>HTC128</t>
  </si>
  <si>
    <t>The MongoDB 3.6 database is not configured securely</t>
  </si>
  <si>
    <t>HTC129</t>
  </si>
  <si>
    <t>The MacOS 11.0 operating system is not configured securely</t>
  </si>
  <si>
    <t>HTC13</t>
  </si>
  <si>
    <t>The Top Secret Mainframe is not configured securely</t>
  </si>
  <si>
    <t>HTC130</t>
  </si>
  <si>
    <t>The Oracle 18c database is not configured securely</t>
  </si>
  <si>
    <t>HTC131</t>
  </si>
  <si>
    <t>The MySQL 8 database is not configured securely</t>
  </si>
  <si>
    <t>HTC132</t>
  </si>
  <si>
    <t>The IBM i7.x operating system is not configured securely</t>
  </si>
  <si>
    <t>HTC133</t>
  </si>
  <si>
    <t>The VMWare ESXi 7.0 Hypervisor is not configured securely</t>
  </si>
  <si>
    <t>HTC134</t>
  </si>
  <si>
    <t>HTC135</t>
  </si>
  <si>
    <t>The Palo Alto 9.1 firewall is not configured securely</t>
  </si>
  <si>
    <t>HTC136</t>
  </si>
  <si>
    <t xml:space="preserve">The SuSE 15 server is not configured securely </t>
  </si>
  <si>
    <t>HTC137</t>
  </si>
  <si>
    <t>The NXOS Operating System is not configured securely</t>
  </si>
  <si>
    <t>HTC138</t>
  </si>
  <si>
    <t>The Checkpoint R81 firewall is not configured securely</t>
  </si>
  <si>
    <t>HTC139</t>
  </si>
  <si>
    <t>The Checkpoint R82 firewall is not configured securely</t>
  </si>
  <si>
    <t>HTC14</t>
  </si>
  <si>
    <t>The Unisys Mainframe is not configured securely</t>
  </si>
  <si>
    <t>HTC15</t>
  </si>
  <si>
    <t>The i5OS Mainframe is not configured securely</t>
  </si>
  <si>
    <t>HTC16</t>
  </si>
  <si>
    <t>The VPN concentrator is not configured securely</t>
  </si>
  <si>
    <t>HTC17</t>
  </si>
  <si>
    <t>The Citrix Access Gateway is not configured securely</t>
  </si>
  <si>
    <t>HTC18</t>
  </si>
  <si>
    <t>The Windows XP Workstation is not configured securely</t>
  </si>
  <si>
    <t>HTC19</t>
  </si>
  <si>
    <t>The Windows 7 Workstation is not configured securely</t>
  </si>
  <si>
    <t>HTC2</t>
  </si>
  <si>
    <t>The Windows 2003 Server is not configured securely</t>
  </si>
  <si>
    <t>HTC20</t>
  </si>
  <si>
    <t>The Windows 8 Workstation is not configured securely</t>
  </si>
  <si>
    <t>HTC21</t>
  </si>
  <si>
    <t>Network protection capabilities are not configured securely</t>
  </si>
  <si>
    <t>HTC22</t>
  </si>
  <si>
    <t>The MFD is not configured securely</t>
  </si>
  <si>
    <t>HTC23</t>
  </si>
  <si>
    <t>The GenTax application is not configured securely</t>
  </si>
  <si>
    <t>HTC24</t>
  </si>
  <si>
    <t>The data warehouse is not configured securely</t>
  </si>
  <si>
    <t>HTC25</t>
  </si>
  <si>
    <t>The RSI data warehouse is not configured securely</t>
  </si>
  <si>
    <t>HTC26</t>
  </si>
  <si>
    <t>The Teradata data warehouse is not configured securely</t>
  </si>
  <si>
    <t>HTC27</t>
  </si>
  <si>
    <t>The DB2 database is not configured securely</t>
  </si>
  <si>
    <t>HTC28</t>
  </si>
  <si>
    <t>The Oracle 9g database is not configured securely</t>
  </si>
  <si>
    <t>HTC29</t>
  </si>
  <si>
    <t>The Oracle 10g database is not configured securely</t>
  </si>
  <si>
    <t>HTC3</t>
  </si>
  <si>
    <t>The Windows 2008 Standard Server is not configured securely</t>
  </si>
  <si>
    <t>HTC30</t>
  </si>
  <si>
    <t>The Oracle 11g database is not configured securely</t>
  </si>
  <si>
    <t>HTC31</t>
  </si>
  <si>
    <t>The SQL Server 2000 installation is unsupported</t>
  </si>
  <si>
    <t>HTC32</t>
  </si>
  <si>
    <t>The SQL Server 2005 installation is not configured securely</t>
  </si>
  <si>
    <t>HTC33</t>
  </si>
  <si>
    <t>The SQL Server 2008 installation is not configured securely</t>
  </si>
  <si>
    <t>HTC34</t>
  </si>
  <si>
    <t>The SQL Server 2012 installation is not configured securely</t>
  </si>
  <si>
    <t>HTC35</t>
  </si>
  <si>
    <t>The VMWare Hypervisor is not configured securely</t>
  </si>
  <si>
    <t>HTC36</t>
  </si>
  <si>
    <t>The Tumbleweed client is not configured securely</t>
  </si>
  <si>
    <t>HTC37</t>
  </si>
  <si>
    <t>The internet browser is not configured securely</t>
  </si>
  <si>
    <t>HTC38</t>
  </si>
  <si>
    <t>The storage area network device is not configured securely</t>
  </si>
  <si>
    <t>HTC39</t>
  </si>
  <si>
    <t>The voice-over IP network is not configured securely</t>
  </si>
  <si>
    <t>HTC4</t>
  </si>
  <si>
    <t>The Windows 2012 Standard Server is not configured securely</t>
  </si>
  <si>
    <t>HTC40</t>
  </si>
  <si>
    <t>The wireless network is not configured securely</t>
  </si>
  <si>
    <t>HTC41</t>
  </si>
  <si>
    <t>The custom web application is not configured securely</t>
  </si>
  <si>
    <t>HTC42</t>
  </si>
  <si>
    <t>The IVR system is not configured securely</t>
  </si>
  <si>
    <t>HTC43</t>
  </si>
  <si>
    <t>The web server is not configured securely</t>
  </si>
  <si>
    <t>HTC44</t>
  </si>
  <si>
    <t>The cloud computing environment is not configured securely</t>
  </si>
  <si>
    <t>HTC45</t>
  </si>
  <si>
    <t>The Apple iOS device is not configured securely</t>
  </si>
  <si>
    <t>HTC46</t>
  </si>
  <si>
    <t>The Google Android device is not configured securely</t>
  </si>
  <si>
    <t>HTC47</t>
  </si>
  <si>
    <t>The Blackberry OS device is not configured securely</t>
  </si>
  <si>
    <t>HTC48</t>
  </si>
  <si>
    <t>The Microsoft Windows RT device is not configured securely</t>
  </si>
  <si>
    <t>HTC49</t>
  </si>
  <si>
    <t>The mobile device is not configured securely</t>
  </si>
  <si>
    <t>HTC5</t>
  </si>
  <si>
    <t>The Solaris server is not configured securely</t>
  </si>
  <si>
    <t>HTC50</t>
  </si>
  <si>
    <t>Agency has not notified IRS of this technology</t>
  </si>
  <si>
    <t>HTC51</t>
  </si>
  <si>
    <t>Technology is not properly sanitized after use</t>
  </si>
  <si>
    <t>HTC52</t>
  </si>
  <si>
    <t>The AIX server is not configured securely</t>
  </si>
  <si>
    <t>HTC53</t>
  </si>
  <si>
    <t>The custom application is not configured securely</t>
  </si>
  <si>
    <t>HTC54</t>
  </si>
  <si>
    <t>The SuSE Linux server is not configured securely</t>
  </si>
  <si>
    <t>HTC55</t>
  </si>
  <si>
    <t>The Adabas database is not configured securely</t>
  </si>
  <si>
    <t>HTC56</t>
  </si>
  <si>
    <t>The Windows 10 operating system is not configured securely</t>
  </si>
  <si>
    <t>HTC57</t>
  </si>
  <si>
    <t>The Oracle 12c database is not configured securely</t>
  </si>
  <si>
    <t>HTC58</t>
  </si>
  <si>
    <t>The Red Hat Enterprise Linux 6 operating system is not configured securely</t>
  </si>
  <si>
    <t>HTC59</t>
  </si>
  <si>
    <t>The Red Hat Enterprise Linux 7 operating system is not configured securely</t>
  </si>
  <si>
    <t>HTC60</t>
  </si>
  <si>
    <t>The Windows 2016 Server is not configured securely</t>
  </si>
  <si>
    <t>HTC61</t>
  </si>
  <si>
    <t>The Windows 2012 R2 Server is not configured securely</t>
  </si>
  <si>
    <t>HTC62</t>
  </si>
  <si>
    <t>The SQL Server 2014 database is not configured securely</t>
  </si>
  <si>
    <t>HTC63</t>
  </si>
  <si>
    <t>The Windows 2008 R2 Server is not configured securely</t>
  </si>
  <si>
    <t>HTC64</t>
  </si>
  <si>
    <t>The High Volume Printer is not configured securely</t>
  </si>
  <si>
    <t>HTC65</t>
  </si>
  <si>
    <t>The system was not assessed during the onsite review</t>
  </si>
  <si>
    <t>HTC66</t>
  </si>
  <si>
    <t>The VMWare ESXi 5.5 Hypervisor is not configured securely</t>
  </si>
  <si>
    <t>HTC67</t>
  </si>
  <si>
    <t>The VMWare ESXi 6.0 Hypervisor is not configured securely</t>
  </si>
  <si>
    <t>HTC68</t>
  </si>
  <si>
    <t>The IBM z/OS version 1.13.x is not configured securely</t>
  </si>
  <si>
    <t>HTC69</t>
  </si>
  <si>
    <t>The IBM z/OS version 2.1.x is not configured securely</t>
  </si>
  <si>
    <t>HTC70</t>
  </si>
  <si>
    <t>The IBM z/OS version 2.2.x is not configured securely</t>
  </si>
  <si>
    <t>HTC71</t>
  </si>
  <si>
    <t>The Checkpoint R76 firewall is not configured securely</t>
  </si>
  <si>
    <t>HTC72</t>
  </si>
  <si>
    <t>The Checkpoint R77 firewall is not configured securely</t>
  </si>
  <si>
    <t>HTC73</t>
  </si>
  <si>
    <t>The Checkpoint R80 firewall is not configured securely</t>
  </si>
  <si>
    <t>HTC74</t>
  </si>
  <si>
    <t>The Oracle 11.2.0.4 database is not configured securely</t>
  </si>
  <si>
    <t>HTC75</t>
  </si>
  <si>
    <t>The Cisco IOS v12.x is not configured securely</t>
  </si>
  <si>
    <t>HTC76</t>
  </si>
  <si>
    <t>The Cisco IOS v15.x is not configured securely</t>
  </si>
  <si>
    <t>HTC77</t>
  </si>
  <si>
    <t>The AIX 6 server is not configured securely</t>
  </si>
  <si>
    <t>HTC78</t>
  </si>
  <si>
    <t>The AIX 7 server is not configured securely</t>
  </si>
  <si>
    <t>HTC79</t>
  </si>
  <si>
    <t xml:space="preserve">The CentOS 6 server is not configured securely </t>
  </si>
  <si>
    <t>HTC80</t>
  </si>
  <si>
    <t xml:space="preserve">The CentOS 7 server is not configured securely </t>
  </si>
  <si>
    <t>HTC81</t>
  </si>
  <si>
    <t xml:space="preserve">The OEL 6 server is not configured securely </t>
  </si>
  <si>
    <t>HTC82</t>
  </si>
  <si>
    <t>The OEL 7 server is not configured securely</t>
  </si>
  <si>
    <t>HTC83</t>
  </si>
  <si>
    <t xml:space="preserve">The Solaris 10 server is not configured securely </t>
  </si>
  <si>
    <t>HTC84</t>
  </si>
  <si>
    <t xml:space="preserve">The Solaris 11 server is not configured securely </t>
  </si>
  <si>
    <t>HTC85</t>
  </si>
  <si>
    <t xml:space="preserve">The SuSE 11 server is not configured securely </t>
  </si>
  <si>
    <t>HTC86</t>
  </si>
  <si>
    <t xml:space="preserve">The SuSE 12 server is not configured securely </t>
  </si>
  <si>
    <t>HTC87</t>
  </si>
  <si>
    <t>The VMWare Horizon 6 VDI solution is not configured securely</t>
  </si>
  <si>
    <t>HTC88</t>
  </si>
  <si>
    <t xml:space="preserve">The VMWare Horizon 7 VDI solution is not configured securely </t>
  </si>
  <si>
    <t>HTC89</t>
  </si>
  <si>
    <t>The Apache 2.2 web server is not configured securely</t>
  </si>
  <si>
    <t>HTC6</t>
  </si>
  <si>
    <t>The Red Hat Linux server is not configured securely</t>
  </si>
  <si>
    <t>HTC7</t>
  </si>
  <si>
    <t>The CentOS server is not configured securely</t>
  </si>
  <si>
    <t>HTC8</t>
  </si>
  <si>
    <t>The Cisco networking device is not configured securely</t>
  </si>
  <si>
    <t>HTC9</t>
  </si>
  <si>
    <t>The Cisco pix firewall is not configured securely</t>
  </si>
  <si>
    <t>HTC90</t>
  </si>
  <si>
    <t>The Apache 2.4 web server is not configured securely</t>
  </si>
  <si>
    <t>HTC92</t>
  </si>
  <si>
    <t>The ESXi 6.5 hypervisor is not configured securely</t>
  </si>
  <si>
    <t>HTC93</t>
  </si>
  <si>
    <t>The IIS 7.0 web server is not configured securely</t>
  </si>
  <si>
    <t>HTC94</t>
  </si>
  <si>
    <t>The IIS 7.5 web server is not configured securely</t>
  </si>
  <si>
    <t>HTC95</t>
  </si>
  <si>
    <t>The IIS 8.0 web server is not configured securely</t>
  </si>
  <si>
    <t>HTC96</t>
  </si>
  <si>
    <t>The IIS 8.5 web server is not configured securely</t>
  </si>
  <si>
    <t>HTC97</t>
  </si>
  <si>
    <t>The IBM DB2 v11 on z/OS is not configured securely</t>
  </si>
  <si>
    <t>HTC98</t>
  </si>
  <si>
    <t>The IBM DB2 v12 on z/OS is not configured securely</t>
  </si>
  <si>
    <t>HTC99</t>
  </si>
  <si>
    <t>The Cisco ASA 9.x (FW or VPN) is not configured securely</t>
  </si>
  <si>
    <t>HTC140</t>
  </si>
  <si>
    <t>The Windows 11 workstation has not been configured securely</t>
  </si>
  <si>
    <t>HTC141</t>
  </si>
  <si>
    <t>The Windows 2022 Server has not been configured securely</t>
  </si>
  <si>
    <t>HTC142</t>
  </si>
  <si>
    <t>The Kubernetes container has not been configured securely</t>
  </si>
  <si>
    <t>HTC143</t>
  </si>
  <si>
    <t>The Red Hat Open Shift container has not been configured securely</t>
  </si>
  <si>
    <t>HTC144</t>
  </si>
  <si>
    <t>The Docker container has not been configured securely</t>
  </si>
  <si>
    <t>HTC145</t>
  </si>
  <si>
    <t xml:space="preserve">The containerized technology has not been configured securely </t>
  </si>
  <si>
    <t>HTC146</t>
  </si>
  <si>
    <t>The DB2 v11 for LUW relational database management system (RDBMS) is not configured securely</t>
  </si>
  <si>
    <t>HTC147</t>
  </si>
  <si>
    <t>The DB2 v13 for Z/OS database management system is not configured securely</t>
  </si>
  <si>
    <t>HTC148</t>
  </si>
  <si>
    <t>The IBM z/OS 2.5 mainframe is not configured securely</t>
  </si>
  <si>
    <t>HTC149</t>
  </si>
  <si>
    <t>The Palo Alto Firewall running PanOS 10 is not configured securely</t>
  </si>
  <si>
    <t>HTC150</t>
  </si>
  <si>
    <t>The Cisco switch/router running iOS 17 is not configured securely</t>
  </si>
  <si>
    <t>HTC151</t>
  </si>
  <si>
    <t>The MacOS 12 operating system is not configured securely</t>
  </si>
  <si>
    <t>HTC152</t>
  </si>
  <si>
    <t>The OEL 9.0 Server is not configured securely</t>
  </si>
  <si>
    <t>HTC153</t>
  </si>
  <si>
    <t>The RHEL 9.0 Server is not configured securely</t>
  </si>
  <si>
    <t>HTC154</t>
  </si>
  <si>
    <t>The Rocky Linux 9 Server is not configured securely</t>
  </si>
  <si>
    <t>HTC155</t>
  </si>
  <si>
    <t>The MacOS 13 operating system is not configured securely</t>
  </si>
  <si>
    <t>HTC156</t>
  </si>
  <si>
    <t>The Palo Alto 11 firewall is not configured securely</t>
  </si>
  <si>
    <t>HTC157</t>
  </si>
  <si>
    <t>The FortiGate Firewall is not configured securely</t>
  </si>
  <si>
    <t>HTC158</t>
  </si>
  <si>
    <t>The NGNIX Web Server is not configured securely</t>
  </si>
  <si>
    <t>HTC159</t>
  </si>
  <si>
    <t>The SQL Server 2022 database is not configured securely</t>
  </si>
  <si>
    <t>HTC160</t>
  </si>
  <si>
    <t>The Debian 11 operating system is not configured securely</t>
  </si>
  <si>
    <t xml:space="preserve">Support for system components includes, for example, software patches, firmware updates, replacement parts and maintenance contracts. Unsupported components, for example, when vendors no longer provide critical software patches or product updates, provide an opportunity for adversaries to exploit weaknesses in the installed components. Exceptions to replacing unsupported system components may include, for example, systems that provide critical mission or business capability where newer technologies are not available or where the systems are so isolated that installing replacement components is not an option. 
Systems that no longer receive security patches or product updates may receive critical findings during Safeguards reviews. </t>
  </si>
  <si>
    <t>Examine:
- Review the system documentation, including inventories and support/lifecycle information.
- Identify all software and hardware components in use.
- Review vendor support status (e.g., end-of-life, end-of-support documentation).
- Verify that each component is currently supported; if not, confirm that documented justification and formal approval exist for continued use.
Interview:
- Interview the system administrator or relevant personnel responsible for system maintenance.
- Confirm awareness of unsupported components and whether plans, timelines, or justifications exist for their continued use or replacement.</t>
  </si>
  <si>
    <t>1. All system components are supported by the vendor or developer and receive timely security updates.
2. Any unsupported components have documented justification, formal approval, and defined mitigation measures in place.
3. System administrators are aware of support requirements and follow procedures to track and replace unsupported components.</t>
  </si>
  <si>
    <t>Amazon Linux 2023 (AL2023) will be supported until June 30, 2029.
https://docs.aws.amazon.com/linux/al2023/ug/release-cadence.html</t>
  </si>
  <si>
    <t>CommonSysTest-2</t>
  </si>
  <si>
    <t>CommonSysTest-1</t>
  </si>
  <si>
    <t>CommonSysTest-3</t>
  </si>
  <si>
    <t>CommonSysTest-4</t>
  </si>
  <si>
    <t>Ensure that the system under review is covered by the agency's account management policies and procedures and complies with them. Confirm that account creation, modification, disabling, and removal activities are performed in accordance with defined procedures and IRS 1075 requirements to reduce the risk of unauthorized access.</t>
  </si>
  <si>
    <t>Examine:
- Verify that the system being assessed is explicitly included in the scope of the agency’s access control and account management policies.
- Confirm that documented account management procedures are implemented for this system, including account creation, disabling, and removal.
- Review evidence that account actions align with personnel changes (e.g., terminations or transfers) and that account reviews are conducted as required.
Interview:
- Interview system administrators or personnel responsible for managing system accounts.
- Ask whether the agency’s account management policies and procedures are actively followed on this system.
- Confirm awareness of how account actions are handled in accordance with IRS 1075, including timelines and periodic reviews.</t>
  </si>
  <si>
    <t>1. The system is covered by documented account management policies and procedures.
2. Account actions (creation, modification, removal) follow defined processes and are properly authorized.
3. User accounts are updated promptly based on terminations or transfers.
4. Account reviews are performed as required, with records available.
5. Account management complies with IRS 1075 requirements.</t>
  </si>
  <si>
    <t>Ensure that login Pub1075 compliance login banners are used universally for consent/warning.</t>
  </si>
  <si>
    <t>Examine:
- Review system configuration and screenshots for login banners at the OS, application, database, and network device levels.
- Verify that the banner text includes all required IRS notices:
   • Accessing a U.S. Government System.
   • Usage may be monitored, recorded, and audited.
   • Unauthorized use is prohibited and subject to penalties.
   • Use indicates consent to monitoring and recording.
- Confirm that the banner remains until the user acknowledges it and takes explicit login action.
- For publicly accessible systems, verify that:
   • A warning banner is shown before further access.
   • Any references to monitoring are aligned with privacy guidance.
   • Authorized uses of the system are clearly described.
Interview:
- Interview system administrators and security personnel.
- Confirm awareness of the banner requirements at all system levels.
- Ask whether banners are tested and verified after system changes or deployments.
- Confirm procedures are in place to maintain banners consistently across all systems handling FTI.</t>
  </si>
  <si>
    <t>1. Login banners are displayed consistently across all tested systems during the login process.
2. Banners include clear consent or warning messages that comply with organizational policies and legal requirements.</t>
  </si>
  <si>
    <t>HAC14: Warning banner is insufficient
HAC38: Warning banner does not exist</t>
  </si>
  <si>
    <t>Allocate audit log storage capacity to accommodate the retention of audit records for the retention period.</t>
  </si>
  <si>
    <t>1. Review system and security logging configuration settings to identify allocated storage for audit logs.
2. Verify that the allocated storage capacity is sufficient to retain audit logs for 7 years and backup on separate server/SEIM etc.</t>
  </si>
  <si>
    <t>1. Audit log storage capacity is documented and configured to meet or exceed the organization’s defined audit log retention period.
2. Storage allocation is sufficient to retain audit records without data loss or forced deletion before the end of the retention period.</t>
  </si>
  <si>
    <t>HAU24
HAU10</t>
  </si>
  <si>
    <t>HAU24: Administrators are not notified when audit storage threshold is reached
HAU10: Audit logs are not properly protected</t>
  </si>
  <si>
    <t>CommonSysTest-5</t>
  </si>
  <si>
    <t>CommonSysTest-6</t>
  </si>
  <si>
    <t>AU-11</t>
  </si>
  <si>
    <t>Audit Record Retention</t>
  </si>
  <si>
    <t>Retain audit records for seven (7) years to provide support for after-the-fact investigations of incidents and to meet regulatory and organizational information retention requirements.</t>
  </si>
  <si>
    <t>Examine:
- Review the audit and accountability policy, audit retention policy, and related procedures.
- Verify that a log retention period of at least 7 years is defined, as required by IRS guidelines.
- Check archived audit logs or storage systems to confirm that logs are retained for the full 7-year period.
Interview:
- Interview system administrators and audit staff responsible for log retention.
- Verify that for how long audit logs are retained and how the 7-year requirement is enforced.
- Confirm awareness of retention policy and procedures for managing long-term audit log storage.</t>
  </si>
  <si>
    <t>1. Retention requirements for audit records, including applicable regulatory obligations, are clearly identified and documented.
2. System configurations, log management tools, or archival solutions provide evidence that audit records are retained for at least seven (7) years.</t>
  </si>
  <si>
    <t>HAU7: Audit records are not retained per Pub 1075</t>
  </si>
  <si>
    <t>CommonSysTest-7</t>
  </si>
  <si>
    <t>Ensure that the organization reviews audit records on a weekly basis and reports unusual or unauthorized activity to designated personnel, in accordance with IRS Publication 1075. This supports timely detection and response to potential security incidents.</t>
  </si>
  <si>
    <t>Examine:
- Verify that the system is included in the scope of the agency’s audit review and reporting procedures.
- Confirm that audit records are reviewed weekly for unusual or unauthorized activity.
- Review evidence of audit log reviews, findings, and reports to designated personnel.
Interview:
- Interview system administrators or audit reviewers.
- Ask how often audit logs are reviewed and whether reviews are documented.
- Confirm understanding of reporting procedures and responsibilities for detected issues.</t>
  </si>
  <si>
    <t>1. Audit logs for the system are reviewed weekly, with documented evidence of reviews and reporting of unusual activity to designated personnel.
2. Audit review and reporting procedures are implemented in practice and align with IRS Publication 1075 requirements.</t>
  </si>
  <si>
    <t>HAU8: Logs are not maintained on a centralized log server
HAU3: Audit logs are not being reviewed</t>
  </si>
  <si>
    <t>HAU8
HAU3</t>
  </si>
  <si>
    <t>CommonSysTest-8</t>
  </si>
  <si>
    <t>CM-2</t>
  </si>
  <si>
    <t>Baseline Configuration</t>
  </si>
  <si>
    <t>Ensure that the system under review is covered by the agency’s baseline configuration policy and procedures, and that those procedures are implemented in accordance with IRS Publication 1075 requirements, including the use of SCSEMs where applicable.</t>
  </si>
  <si>
    <t>Examine:
- Verify that the system being reviewed is covered by the agency’s baseline configuration policy and procedures.
- Confirm that the policy aligns with IRS 1075 requirements, including use of SCSEMs where applicable.
Interview:
- Interview system administrators or personnel responsible for configuration management.
- Ask whether baseline configuration procedures are followed on this system and if they reflect IRS requirements.</t>
  </si>
  <si>
    <t>1. Baseline configurations for all major system types are documented and approved.
2. Baselines reflect a secure state consistent with organizational security policies and industry best practices.</t>
  </si>
  <si>
    <t>CommonSysTest-9</t>
  </si>
  <si>
    <t>CM-3</t>
  </si>
  <si>
    <t>Configuration Change Control</t>
  </si>
  <si>
    <t>Ensure that the system under review follows the agency’s configuration change control procedures, including documentation, review, and approval of changes, in accordance with IRS Publication 1075 requirements.</t>
  </si>
  <si>
    <t>Examine:
- Review document and Verify that the system is covered under the agency’s configuration change control policy and procedures.
- Confirm that those procedures include documentation, review, approval, and retention requirements that align with IRS 1075.
Interview:
- Interview system administrators or change control personnel.
- Confirm that proposed changes to the system follow the documented change control process and include security and privacy impact reviews.
- Determine whether the Configuration Control Board is involved in change decisions related to this system.</t>
  </si>
  <si>
    <t>1. A documented change management policy exists and defines controls for authorization, testing, and approval of configuration changes.
2. Change logs, ticketing systems, or version control records provide evidence that all configuration changes are properly authorized and tracked.</t>
  </si>
  <si>
    <t>HCM27
HCM23
HCM1</t>
  </si>
  <si>
    <t>HCM27: Information system baseline does not exist 
HCM23: System is not monitored for changes from baseline
HCM1: Information system baseline is insufficient</t>
  </si>
  <si>
    <t>HCM7: Configuration management procedures do not exist</t>
  </si>
  <si>
    <t>CommonSysTest-10</t>
  </si>
  <si>
    <t>CommonSysTest-11</t>
  </si>
  <si>
    <t>CommonSysTest-12</t>
  </si>
  <si>
    <t>CommonSysTest-13</t>
  </si>
  <si>
    <t>RA-5</t>
  </si>
  <si>
    <t>Vulnerability Scanning</t>
  </si>
  <si>
    <t>1. Vulnerability scanning tools that is used for scanning the system
2. Scan reports are analyzed and remediation is tracked for confirmed vulnerabilities.</t>
  </si>
  <si>
    <t>HRA3
HRA5
HRA6
HRA10</t>
  </si>
  <si>
    <t>HRA3: Vulnerability assessments do not generate corrective action plans
HRA5: Vulnerabilities are not remediated in a timely manner
HRA6: Scope of vulnerability scanning is not sufficient
HRA10: Web Application is not scanned for Web Application Vulnerabilities</t>
  </si>
  <si>
    <t>1. Refer to the vendors support website and cross reference the latest security patch update with the systems current patch level. 
Run the following command and verify there are no updates or patches to install:
```
# dnf check-update</t>
  </si>
  <si>
    <t>HAC67</t>
  </si>
  <si>
    <t>Lock screen does not obscure or block potentially sensitive data</t>
  </si>
  <si>
    <t>HAC68</t>
  </si>
  <si>
    <t>Peer to peer or client to client access/filesharing is enabled</t>
  </si>
  <si>
    <t>HAC69</t>
  </si>
  <si>
    <t>Sensitive data about the FTI environment is shared</t>
  </si>
  <si>
    <t>HCM50</t>
  </si>
  <si>
    <t>Unauthorized hardware is not blocked</t>
  </si>
  <si>
    <t>HCP11</t>
  </si>
  <si>
    <t>System Recovery and Reconstitution process is not defined</t>
  </si>
  <si>
    <t>HPM2</t>
  </si>
  <si>
    <t>Key security or privacy program management leadership roles are not established.</t>
  </si>
  <si>
    <t>HPM3</t>
  </si>
  <si>
    <t>The agency has not developed a risk management strategy</t>
  </si>
  <si>
    <t>HRA10</t>
  </si>
  <si>
    <t>Web Application is not scanned for Web Application Vulnerabilities</t>
  </si>
  <si>
    <t>HSI37</t>
  </si>
  <si>
    <t>The agency does not require use of digitally signed software components</t>
  </si>
  <si>
    <t>HSR1</t>
  </si>
  <si>
    <t>Supply Chain Risk Management documentation is insufficient</t>
  </si>
  <si>
    <t>HSR100</t>
  </si>
  <si>
    <t>HSR2</t>
  </si>
  <si>
    <t>System/Application components are not inspected for potential supply chain issues</t>
  </si>
  <si>
    <t>HSR3</t>
  </si>
  <si>
    <t>SBOM is not produced for the system/application</t>
  </si>
  <si>
    <t>HTC161</t>
  </si>
  <si>
    <t>The Windows 2025 Server has not been configured securely</t>
  </si>
  <si>
    <t>HTC162</t>
  </si>
  <si>
    <t>The SQL Server 2025 Server has not been configured securely</t>
  </si>
  <si>
    <t>HTC163</t>
  </si>
  <si>
    <t>The RHEL 10.0 Server is not configured securely</t>
  </si>
  <si>
    <t>HTC164</t>
  </si>
  <si>
    <t>The Debian 12 operating system is not configured securely</t>
  </si>
  <si>
    <t>HTC165</t>
  </si>
  <si>
    <t>The Apple iOS 18 device is not configured securely</t>
  </si>
  <si>
    <t>HTC166</t>
  </si>
  <si>
    <t>The OEL 10 Server is not configured securely</t>
  </si>
  <si>
    <t>Note: There maybe multiple interfaces that allow access to the system. All such interface should have the right banner. To ensure compliance the test case may be duplicated in the technology specific test cases.</t>
  </si>
  <si>
    <t>Ensure that the caching timeout is no more than 5 minutes.
Example:
```
# grep -roP "timestamp_timeout=\K[0-9]*" /etc/sudoers*
```
If there is no `timestamp_timeout` configured in `/etc/sudoers*` then the default is 5 minutes. This default can be checked with:
```
# sudo -V | grep "Authentication timestamp timeout:"
```
**NOTE:** A value of `-1` means that the timeout is disabled. Depending on the configuration of the `timestamp_type`, this could mean for all terminals / processes of that user and not just that one single terminal session.</t>
  </si>
  <si>
    <t>Configure sudo authentication timeout. One method to achieve the recommended state is to execute the following command(s):
If the currently configured timeout is larger than 5 minutes, edit the file listed in the audit section with visudo -f &lt;PATH TO FILE&gt; and modify the entry timestamp_timeout= to 15 minutes or less as per your site policy. The value is in minutes. This entry may appear on its own, or on the same line as env_reset. See the following two examples:
Defaults env_reset, timestamp_timeout=5
Defaults timestamp_timeout=5
Defaults env_reset</t>
  </si>
  <si>
    <t>If the currently configured timeout is larger than 5 minutes, edit the file listed in the audit section with `visudo -f &lt;PATH TO FILE&gt;` and modify the entry `timestamp_timeout=` to 5 minutes or less as per your site policy. The value is in minutes. This particular entry may appear on its own, or on the same line as `env_reset`. See the following two examples:
```
Defaults env_reset, timestamp_timeout=5
```
```
Defaults timestamp_timeout=5
Defaults env_reset
```</t>
  </si>
  <si>
    <t xml:space="preserve">Verify that IPv6 is enabled or disabled accordance with system requirements and local site policy </t>
  </si>
  <si>
    <t xml:space="preserve">Verify that IPv6 is not enabled or disabled accordance with system requirements and local site policy </t>
  </si>
  <si>
    <t>Set SSH MaxAuthTries to 3 less. One method to achieve the recommended state is to execute the following command(s):
"Edit or create a file ending in `*.conf` in the `/etc/ssh/sshd_config.d/` directory or the `/etc/ssh/sshd_config` file and set the `MaxAuthTries` parameter as follows:
```
MaxAuthTries 3
```
Run the following command to comment out any `MaxAuthTries` parameter entries in files ending in `*.conf` in the `/etc/ssh/sshd_config.d/` directory or the `/etc/ssh/sshd_config` file that include any setting greater than `3`:
```
# grep -Pi '^\h*maxauthtries\h+([4-9]|[1-9][0-9]+)' /etc/ssh/sshd_config /etc/ssh/sshd_config.d/*.conf | while read -r l_out; do sed -ri ""/^\s*maxauthtries\s+([5-9]|[1-9][0-9]+)/s/^/# /"" ""$(awk -F: '{print $1}' &lt;&lt;&lt; $l_out)"";done
```"</t>
  </si>
  <si>
    <t>Edit or create a file ending in `*.conf` in the `/etc/ssh/sshd_config.d/` directory or the `/etc/ssh/sshd_config` file and set the `MaxAuthTries` parameter as follows:
```
MaxAuthTries 3
```
Run the following command to comment out any `MaxAuthTries` parameter entries in files ending in `*.conf` in the `/etc/ssh/sshd_config.d/` directory or the `/etc/ssh/sshd_config` file that include any setting greater than `3`:
```
# grep -Pi '^\h*maxauthtries\h+([5-9]|[1-9][0-9]+)' /etc/ssh/sshd_config /etc/ssh/sshd_config.d/*.conf | while read -r l_out; do sed -ri "/^\s*maxauthtries\s+([4-9]|[1-9][0-9]+)/s/^/# /" "$(awk -F: '{print $1}' &lt;&lt;&lt; $l_out)";done
```</t>
  </si>
  <si>
    <t>Run the following command and verify that output `MaxAuthTries` is 3 or less:
```
# sshd -T -C user=root -C host="$(hostname)" -C addr="$(grep $(hostname) /etc/hosts | awk '{print $1}')" | grep maxauthtries
maxauthtries 3
```
Run the following command and verify that the output:
```
# grep -Pi '^\h*maxauthtries\h+([4-9]|[1-9][0-9]+)' /etc/ssh/sshd_config /etc/ssh/sshd_config.d/*.conf
Nothing is returned
```</t>
  </si>
  <si>
    <t>If test case AMZLGEN-11 has passed, then password complexity requirements are N/A, but Password Length and Password retry requirements still apply.</t>
  </si>
  <si>
    <t>Run the following command and verify that the remembered password history is `24` or more
```
# grep -P '^\h*password\h+(requisite|sufficient)\h+(pam_pwhistory\.so|pam_unix\.so)\h+([^#\n\r]+\h+)?remember=(2[4-9]|[3-9][0-9]+)\h*(\h+.*)?$' /etc/pam.d/system-auth
```
The output should be similar to:
```
password requisite pam_pwhistory.so try_first_pass local_users_only enforce_for_root retry=3 remember=24
password sufficient pam_unix.so sha512 shadow try_first_pass use_authtok remember=24
```</t>
  </si>
  <si>
    <t>"Set remembered password history to conform to site policy. 
Run the following script to add or modify the `pam_pwhistory.so` and `pam_unix.so` lines to include the `remember` option:
```
#!/usr/bin/env bash
{
 file=""/etc/authselect/$(head -1 /etc/authselect/authselect.conf | grep 'custom/')/system-auth""
 if ! grep -Pq -- '^\h*password\h+(requisite|required|sufficient)\h+pam_pwhistory\.so\h+([^#\n\r]+\h+)?remember=(2[4-9]|[3-9][0-9]+)\b.*$' ""$file""; then
 if grep -Pq -- '^\h*password\h+(requisite|required|sufficient)\h+pam_pwhistory\.so\h+([^#\n\r]+\h+)?remember=\d+\b.*$' ""$file""; then
 sed -ri 's/^\s*(password\s+(requisite|required|sufficient)\s+pam_pwhistory\.so\s+([^#\n\r]+\s+)?)(remember=\S+\s*)(\s+.*)?$/\1 remember=24 \24/' $file
 elif grep -Pq -- '^\h*password\h+(requisite|required|sufficient)\h+pam_pwhistory\.so\h+([^#\n\r]+\h+)?.*$' ""$file""; then
 sed -ri '/^\s*password\s+(requisite|required|sufficient)\s+pam_pwhistory\.so/ s/$/ remember=24/' $file
 else
 sed -ri '/^\s*password\s+(requisite|required|sufficient)\s+pam_unix\.so/i password required pam_pwhistory.so remember=24 use_authtok' $file
 fi
 fi
 if ! grep -Pq -- '^\h*password\h+(requisite|required|sufficient)\h+pam_unix\.so\h+([^#\n\r]+\h+)?remember=(2[4-9]|[3-9][0-9]+)\b.*$' ""$file""; then
 if grep -Pq -- '^\h*password\h+(requisite|required|sufficient)\h+pam_unix\.so\h+([^#\n\r]+\h+)?remember=\d+\b.*$' ""$file""; then
 sed -ri 's/^\s*(password\s+(requisite|required|sufficient)\s+pam_unix\.so\s+([^#\n\r]+\s+)?)(remember=\S+\s*)(\s+.*)?$/\1 remember=24 \24/' $file
 else
 sed -ri '/^\s*password\s+(requisite|required|sufficient)\s+pam_unix\.so/ s/$/ remember=24/' $file
 fi
 fi
 authselect apply-changes
}
```"</t>
  </si>
  <si>
    <t>Limit password reuse. One method to achieve the recommended state is to execute the following command(s):
"Set remembered password history to conform to site policy. 
Run the following script to add or modify the `pam_pwhistory.so` and `pam_unix.so` lines to include the `remember` option:
```
#!/usr/bin/env bash
{
 file=""/etc/authselect/$(head -1 /etc/authselect/authselect.conf | grep 'custom/')/system-auth""
 if ! grep -Pq -- '^\h*password\h+(requisite|required|sufficient)\h+pam_pwhistory\.so\h+([^#\n\r]+\h+)?remember=(2[4-9]|[3-9][0-9]+)\b.*$' ""$file""; then
 if grep -Pq -- '^\h*password\h+(requisite|required|sufficient)\h+pam_pwhistory\.so\h+([^#\n\r]+\h+)?remember=\d+\b.*$' ""$file""; then
 sed -ri 's/^\s*(password\s+(requisite|required|sufficient)\s+pam_pwhistory\.so\s+([^#\n\r]+\s+)?)(remember=\S+\s*)(\s+.*)?$/\1 remember=24 \24/' $file
 elif grep -Pq -- '^\h*password\h+(requisite|required|sufficient)\h+pam_pwhistory\.so\h+([^#\n\r]+\h+)?.*$' ""$file""; then
 sed -ri '/^\s*password\s+(requisite|required|sufficient)\s+pam_pwhistory\.so/ s/$/ remember=24/' $file
 else
 sed -ri '/^\s*password\s+(requisite|required|sufficient)\s+pam_unix\.so/i password required pam_pwhistory.so remember=24 use_authtok' $file
 fi
 fi
 if ! grep -Pq -- '^\h*password\h+(requisite|required|sufficient)\h+pam_unix\.so\h+([^#\n\r]+\h+)?remember=(2[4-9]|[3-9][0-9]+)\b.*$' ""$file""; then
 if grep -Pq -- '^\h*password\h+(requisite|required|sufficient)\h+pam_unix\.so\h+([^#\n\r]+\h+)?remember=\d+\b.*$' ""$file""; then
 sed -ri 's/^\s*(password\s+(requisite|required|sufficient)\s+pam_unix\.so\s+([^#\n\r]+\s+)?)(remember=\S+\s*)(\s+.*)?$/\1 remember=24 \24/' $file
 else
 sed -ri '/^\s*password\s+(requisite|required|sufficient)\s+pam_unix\.so/ s/$/ remember=24/' $file
 fi
 fi
 authselect apply-changes
}
```"</t>
  </si>
  <si>
    <t>ICMP (Internet Control Message Protocol) Redirects are used to send routing information to other hosts. As a host itself does not act as a router (in a host only configuration), there is no need to send redirects.</t>
  </si>
  <si>
    <t>Ensure the  that system under review is scanned for vulnerabilities.</t>
  </si>
  <si>
    <t>1. Identify vulnerability scanning tools that is used for scanning the system
2. Obtain and Examine the last two scan reports to verify that scan reports are analyzed and remediation is tracked for confirmed vulnerabilities.</t>
  </si>
  <si>
    <t>Set the nodev option on /var/log/audit partition. One method to achieve the recommended state is to execute the following command(s):
Edit the `/etc/fstab` file and add `nodev` to the fourth field (mounting options) for the `/var/log/audit` partition.
Example:
```
&lt;device&gt; /var/log/audit &lt;fstype&gt; defaults,rw,nosuid,nodev,noexec,relatime 0 0
```
Run the following command to remount `/var/log/audit` with the configured options:
```
# mount -o remount /var/log/audit</t>
  </si>
  <si>
    <t>The nosuid option is set on /var/log/audit mount.</t>
  </si>
  <si>
    <t>Restrict access to cron to authorized users. One method to achieve the recommended state is to execute the following command(s):
"**-- IF --** Cron is being used to execute batch jobs on the system:
Run the following script to remove `/etc/cron.deny`, create `/etc/cron.allow`, and set the file mode on `/etc/cron.allow`:
```
#!/usr/bin/env bash
{
 if rpm -q cronie &gt;/dev/null; then
 [ -e /etc/cron.deny ] &amp;&amp; rm -f /etc/cron.deny
 [ ! -e /etc/cron.allow ] &amp;&amp; touch /etc/cron.allow
 chown root:root /etc/cron.allow
 chmod u-x,go-rwx /etc/cron.allow
 else
 echo ""cron is not installed on the system""
 fi
}
```
**OR** Run the following command to remove `cron`:
```
# dnf remove cronie
```"</t>
  </si>
  <si>
    <t>Restrict access to at to authorized users. One method to achieve the recommended state is to execute the following command(s):
"Run the following script to remove `/etc/at.deny`, create `/etc/at.allow`, and set the file mode for `/etc/at.allow`:
```
#!/usr/bin/env bash
{
 if rpm -q at &gt;/dev/null; then
 [ -e /etc/at.deny ] &amp;&amp; rm -f /etc/at.deny
 [ ! -e /etc/at.allow ] &amp;&amp; touch /etc/at.allow
 chown root:root /etc/at.allow
 chmod u-x,go-rwx /etc/at.allow
 else
 echo ""at is not installed on the system""
 fi
}
```
**OR** Run the following command to remove `at`:
```
# dnf remove at
```"</t>
  </si>
  <si>
    <t>Edit or create a file ending in `*.conf` in the `/etc/ssh/sshd_config.d/` directory or the `/etc/ssh/sshd_config` file and set the `ClientAliveInterval` and `ClientAliveCountMax` parameters according to site policy.
Example:
```
ClientAliveInterval 15
ClientAliveCountMax 3
```
Edit files ending in `*.conf` in the `/etc/ssh/sshd_config.d/` directory and the `/etc/ssh/sshd_config` file and remove occurrences of the `ClientAliveInterval` and `ClientAliveCountMax` parameters not in accordance with local site policy.
Run the following command to comment out any `ClientAliveCountMax` parameter entries in files ending in `*.conf` in the `/etc/ssh/sshd_config.d/` directory or the `/etc/ssh/sshd_config` file that include the setting of `0` "disabled":
```
# grep -Pi '^\h*ClientAliveCountMax\h+0\b' /etc/ssh/sshd_config /etc/ssh/sshd_config.d/*.conf | while read -r l_out; do sed -ri "/^\s*ClientAliveCountMax\s+0/s/^/# /" "$(awk -F: '{print $1}' &lt;&lt;&lt; $l_out)";done
```</t>
  </si>
  <si>
    <t>Configure SSH Idle Timeout Interval. One method to achieve the recommended state is to execute the following command(s):
"Edit or create a file ending in `*.conf` in the `/etc/ssh/sshd_config.d/` directory or the `/etc/ssh/sshd_config` file and set the `ClientAliveInterval` and `ClientAliveCountMax` parameters according to site policy.
Example:
```
ClientAliveInterval 15
ClientAliveCountMax 3
```
Edit files ending in `*.conf` in the `/etc/ssh/sshd_config.d/` directory and the `/etc/ssh/sshd_config` file and remove occurrences of the `ClientAliveInterval` and `ClientAliveCountMax` parameters not in accordance with local site policy.
Run the following command to comment out any `ClientAliveCountMax` parameter entries in files ending in `*.conf` in the `/etc/ssh/sshd_config.d/` directory or the `/etc/ssh/sshd_config` file that include the setting of `0` ""disabled"":
```
# grep -Pi '^\h*ClientAliveCountMax\h+0\b' /etc/ssh/sshd_config /etc/ssh/sshd_config.d/*.conf | while read -r l_out; do sed -ri ""/^\s*ClientAliveCountMax\s+0/s/^/# /"" ""$(awk -F: '{print $1}' &lt;&lt;&lt; $l_out)"";done
```"</t>
  </si>
  <si>
    <t>Set the password hashing algorithm to SHA-512 or yes crypt. One method to achieve the recommended state is to execute the following command(s):
"Set password hashing algorithm to sha512. 
Edit `/etc/libuser.conf` and edit of add the following line:
```
crypt_style = sha512
```
Edit `/etc/login.defs` and edit or add the following line:
```
ENCRYPT_METHOD SHA512
``
Run the following script to configure `pam_unix.so` to use the sha512 hashing algorithm:
```
#!/usr/bin/env bash
{
 for fn in system-auth password-auth; do
 file=""/etc/authselect/$(head -1 /etc/authselect/authselect.conf | grep 'custom/')/$fn""
 if ! grep -Pq -- '^\h*password\h+(requisite|required|sufficient)\h+pam_unix\.so(\h+[^#\n\r]+)?\h+sha512\b.*$' ""$file""; then
 if grep -Pq -- '^\h*password\h+(requisite|required|sufficient)\h+pam_unix\.so(\h+[^#\n\r]+)?\h+(md5|blowfish|bigcrypt|sha256)\b.*$' ""$file""; then
 sed -ri 's/(md5|blowfish|bigcrypt|sha256)/sha512/' ""$file""
 else
 sed -ri 's/(^\s*password\s+(requisite|required|sufficient)\s+pam_unix.so\s+)(.*)$/\1sha512 \3/' ""$file""
 fi
 fi
 done
 authselect apply-changes
}
```
**Note:** This only effects local users and passwords created after updating the files to use `sha512`. If it is determined that the password algorithm being used is not SHA-512, once it is changed, it is recommended that all user ID's be immediately expired and forced to change their passwords on next login."</t>
  </si>
  <si>
    <t>Set password hashing algorithm to sha512. 
Edit `/etc/libuser.conf` and edit of add the following line:
```
crypt_style = sha512
```
Edit `/etc/login.defs` and edit or add the following line:
```
ENCRYPT_METHOD SHA512
```
Run the following script to configure `pam_unix.so` to use the sha512 hashing algorithm:
```
#!/usr/bin/env bash
{
 for fn in system-auth password-auth; do
 file="/etc/authselect/$(head -1 /etc/authselect/authselect.conf | grep 'custom/')/$fn"
 if ! grep -Pq -- '^\h*password\h+(requisite|required|sufficient)\h+pam_unix\.so(\h+[^#\n\r]+)?\h+sha512\b.*$' "$file"; then
 if grep -Pq -- '^\h*password\h+(requisite|required|sufficient)\h+pam_unix\.so(\h+[^#\n\r]+)?\h+(md5|blowfish|bigcrypt|sha256)\b.*$' "$file"; then
 sed -ri 's/(md5|blowfish|bigcrypt|sha256)/sha512/' "$file"
 else
 sed -ri 's/(^\s*password\s+(requisite|required|sufficient)\s+pam_unix.so\s+)(.*)$/\1sha512 \3/' "$file"
 fi
 fi
 done
 authselect apply-changes
}
```
**Note:** This only effects local users and passwords created after updating the files to use `sha512`. If it is determined that the password algorithm being used is not SHA-512, once it is changed, it is recommended that all user ID's be immediately expired and forced to change their passwords on next login.</t>
  </si>
  <si>
    <t>The password hashing algorithm is not set to SHA-512.</t>
  </si>
  <si>
    <t>The password hashing algorithm is set to SHA-512.</t>
  </si>
  <si>
    <t>Verify password hashing algorithm is sha512:
Run the following command to verify the hashing algorithm is sha512 in `/etc/libuser.conf`:
```
# grep -Ei '^\s*crypt_style\s*=\s*(sha512)\b' /etc/libuser.conf
crypt_style = sha512
```
Run the following command to verify the hashing algorithm is sha512 in `/etc/login.defs`:
```
# grep -Ei '^\s*ENCRYPT_METHOD\s+(SHA512)\b' /etc/login.defs
ENCRYPT_METHOD SHA512
```
Run the following command to verify the hashing algorithm is configured with `pam_unix.so` in `/etc/pam.d/system-auth` and `/etc/pam.d/password-auth`:
```
# grep -P -- '^\h*password\h+(requisite|required|sufficient)\h+pam_unix\.so(\h+[^#\n\r]+)?\h+(sha512)\b.*$' /etc/pam.d/password-auth /etc/pam.d/system-auth
```
The output should be similar to:
```
/etc/pam.d/password-auth:password sufficient pam_unix.so sha512 shadow try_first_pass use_authtok remember=5
/etc/pam.d/system-auth:password sufficient pam_unix.so sha512 shadow try_first_pass use_authtok remember=5
```</t>
  </si>
  <si>
    <t xml:space="preserve"> ▪ SCSEM Release Date: September 30, 2025</t>
  </si>
  <si>
    <t xml:space="preserve"> YESCRYPT was removed from acceptable as it is not FIPS 140 validated.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</si>
</sst>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m/d/yyyy;@"/>
    <numFmt numFmtId="165" formatCode="[&lt;=9999999]###\-####;\(###\)\ ###\-####"/>
    <numFmt numFmtId="166" formatCode="0.0"/>
  </numFmts>
  <fonts count="31" x14ac:knownFonts="1">
    <font>
      <sz val="11"/>
      <color indexed="8"/>
      <name val="Calibri"/>
    </font>
    <font>
      <sz val="11"/>
      <color theme="1"/>
      <name val="Calibri"/>
      <family val="2"/>
      <scheme val="minor"/>
    </font>
    <font>
      <sz val="11"/>
      <color theme="1"/>
      <name val="Calibri"/>
      <family val="2"/>
      <scheme val="minor"/>
    </font>
    <font>
      <sz val="11"/>
      <color indexed="8"/>
      <name val="Calibri"/>
      <family val="2"/>
    </font>
    <font>
      <b/>
      <sz val="12"/>
      <name val="Arial"/>
      <family val="2"/>
    </font>
    <font>
      <sz val="10"/>
      <name val="Arial"/>
      <family val="2"/>
    </font>
    <font>
      <sz val="12"/>
      <name val="Arial"/>
      <family val="2"/>
    </font>
    <font>
      <sz val="10"/>
      <color indexed="8"/>
      <name val="Arial"/>
      <family val="2"/>
    </font>
    <font>
      <b/>
      <sz val="10"/>
      <name val="Arial"/>
      <family val="2"/>
    </font>
    <font>
      <i/>
      <sz val="10"/>
      <name val="Arial"/>
      <family val="2"/>
    </font>
    <font>
      <i/>
      <sz val="9"/>
      <name val="Arial"/>
      <family val="2"/>
    </font>
    <font>
      <b/>
      <i/>
      <sz val="10"/>
      <name val="Arial"/>
      <family val="2"/>
    </font>
    <font>
      <sz val="10"/>
      <name val="Arial"/>
      <family val="2"/>
    </font>
    <font>
      <u/>
      <sz val="10"/>
      <color theme="10"/>
      <name val="Arial"/>
      <family val="2"/>
    </font>
    <font>
      <sz val="11"/>
      <color theme="1"/>
      <name val="Calibri"/>
      <family val="2"/>
      <scheme val="minor"/>
    </font>
    <font>
      <sz val="10"/>
      <color theme="1"/>
      <name val="Arial"/>
      <family val="2"/>
    </font>
    <font>
      <b/>
      <sz val="10"/>
      <color theme="1"/>
      <name val="Arial"/>
      <family val="2"/>
    </font>
    <font>
      <sz val="10"/>
      <color theme="0"/>
      <name val="Arial"/>
      <family val="2"/>
    </font>
    <font>
      <b/>
      <sz val="10"/>
      <color rgb="FFFF0000"/>
      <name val="Arial"/>
      <family val="2"/>
    </font>
    <font>
      <sz val="10"/>
      <color theme="1" tint="4.9989318521683403E-2"/>
      <name val="Arial"/>
      <family val="2"/>
    </font>
    <font>
      <sz val="11"/>
      <color theme="1" tint="4.9989318521683403E-2"/>
      <name val="Arial"/>
      <family val="2"/>
    </font>
    <font>
      <sz val="8"/>
      <name val="Calibri"/>
      <family val="2"/>
    </font>
    <font>
      <sz val="10"/>
      <color rgb="FF000000"/>
      <name val="Arial"/>
      <family val="2"/>
    </font>
    <font>
      <sz val="10"/>
      <name val="Arial"/>
      <family val="2"/>
    </font>
    <font>
      <sz val="12"/>
      <color rgb="FF000000"/>
      <name val="Calibri"/>
      <family val="2"/>
    </font>
    <font>
      <sz val="8"/>
      <name val="Calibri"/>
      <family val="2"/>
    </font>
    <font>
      <sz val="11"/>
      <color theme="1"/>
      <name val="Calibri"/>
      <family val="2"/>
    </font>
    <font>
      <b/>
      <sz val="10"/>
      <color rgb="FFFFFFFF"/>
      <name val="Arial"/>
      <family val="2"/>
    </font>
    <font>
      <b/>
      <sz val="11"/>
      <color rgb="FFFFFFFF"/>
      <name val="Calibri"/>
      <family val="2"/>
    </font>
    <font>
      <b/>
      <sz val="11"/>
      <color theme="1"/>
      <name val="Calibri"/>
      <family val="2"/>
      <scheme val="minor"/>
    </font>
    <font>
      <sz val="10"/>
      <name val="Arial"/>
      <family val="2"/>
    </font>
  </fonts>
  <fills count="16">
    <fill>
      <patternFill patternType="none"/>
    </fill>
    <fill>
      <patternFill patternType="gray125"/>
    </fill>
    <fill>
      <patternFill patternType="solid">
        <fgColor indexed="44"/>
        <bgColor indexed="64"/>
      </patternFill>
    </fill>
    <fill>
      <patternFill patternType="solid">
        <fgColor indexed="22"/>
        <bgColor indexed="64"/>
      </patternFill>
    </fill>
    <fill>
      <patternFill patternType="solid">
        <fgColor indexed="55"/>
        <bgColor indexed="64"/>
      </patternFill>
    </fill>
    <fill>
      <patternFill patternType="solid">
        <fgColor rgb="FFAFD7FF"/>
        <bgColor indexed="64"/>
      </patternFill>
    </fill>
    <fill>
      <patternFill patternType="solid">
        <fgColor rgb="FFB2B2B2"/>
        <bgColor indexed="64"/>
      </patternFill>
    </fill>
    <fill>
      <patternFill patternType="solid">
        <fgColor theme="0"/>
        <bgColor indexed="64"/>
      </patternFill>
    </fill>
    <fill>
      <patternFill patternType="solid">
        <fgColor theme="0" tint="-0.249977111117893"/>
        <bgColor indexed="64"/>
      </patternFill>
    </fill>
    <fill>
      <patternFill patternType="solid">
        <fgColor theme="0"/>
        <bgColor indexed="8"/>
      </patternFill>
    </fill>
    <fill>
      <patternFill patternType="solid">
        <fgColor rgb="FFFFFFFF"/>
        <bgColor rgb="FF000000"/>
      </patternFill>
    </fill>
    <fill>
      <patternFill patternType="solid">
        <fgColor theme="4" tint="0.79998168889431442"/>
        <bgColor theme="4" tint="0.79998168889431442"/>
      </patternFill>
    </fill>
    <fill>
      <patternFill patternType="solid">
        <fgColor rgb="FF4F81BD"/>
        <bgColor indexed="64"/>
      </patternFill>
    </fill>
    <fill>
      <patternFill patternType="solid">
        <fgColor rgb="FF4F81BD"/>
        <bgColor theme="4"/>
      </patternFill>
    </fill>
    <fill>
      <patternFill patternType="solid">
        <fgColor rgb="FFFF0000"/>
        <bgColor theme="4"/>
      </patternFill>
    </fill>
    <fill>
      <patternFill patternType="solid">
        <fgColor theme="2" tint="-9.9978637043366805E-2"/>
        <bgColor indexed="64"/>
      </patternFill>
    </fill>
  </fills>
  <borders count="67">
    <border>
      <left/>
      <right/>
      <top/>
      <bottom/>
      <diagonal/>
    </border>
    <border>
      <left style="thin">
        <color indexed="63"/>
      </left>
      <right/>
      <top/>
      <bottom/>
      <diagonal/>
    </border>
    <border>
      <left/>
      <right style="thin">
        <color indexed="64"/>
      </right>
      <top/>
      <bottom/>
      <diagonal/>
    </border>
    <border>
      <left style="thin">
        <color indexed="63"/>
      </left>
      <right/>
      <top/>
      <bottom style="thin">
        <color indexed="63"/>
      </bottom>
      <diagonal/>
    </border>
    <border>
      <left/>
      <right/>
      <top/>
      <bottom style="thin">
        <color indexed="63"/>
      </bottom>
      <diagonal/>
    </border>
    <border>
      <left/>
      <right style="thin">
        <color indexed="64"/>
      </right>
      <top/>
      <bottom style="thin">
        <color indexed="63"/>
      </bottom>
      <diagonal/>
    </border>
    <border>
      <left/>
      <right style="thin">
        <color indexed="63"/>
      </right>
      <top/>
      <bottom style="thin">
        <color indexed="63"/>
      </bottom>
      <diagonal/>
    </border>
    <border>
      <left/>
      <right style="thin">
        <color indexed="63"/>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theme="1" tint="0.24994659260841701"/>
      </left>
      <right/>
      <top style="thin">
        <color theme="1" tint="0.24994659260841701"/>
      </top>
      <bottom style="thin">
        <color theme="1" tint="0.24994659260841701"/>
      </bottom>
      <diagonal/>
    </border>
    <border>
      <left style="thin">
        <color indexed="64"/>
      </left>
      <right/>
      <top style="thin">
        <color indexed="64"/>
      </top>
      <bottom style="thin">
        <color indexed="64"/>
      </bottom>
      <diagonal/>
    </border>
    <border>
      <left style="thin">
        <color indexed="64"/>
      </left>
      <right style="thin">
        <color indexed="63"/>
      </right>
      <top style="thin">
        <color indexed="64"/>
      </top>
      <bottom style="thin">
        <color indexed="64"/>
      </bottom>
      <diagonal/>
    </border>
    <border>
      <left style="thin">
        <color indexed="63"/>
      </left>
      <right style="thin">
        <color indexed="63"/>
      </right>
      <top style="thin">
        <color indexed="64"/>
      </top>
      <bottom style="thin">
        <color indexed="64"/>
      </bottom>
      <diagonal/>
    </border>
    <border>
      <left style="thin">
        <color indexed="63"/>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3"/>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3"/>
      </bottom>
      <diagonal/>
    </border>
    <border>
      <left/>
      <right/>
      <top style="thin">
        <color indexed="64"/>
      </top>
      <bottom style="thin">
        <color indexed="63"/>
      </bottom>
      <diagonal/>
    </border>
    <border>
      <left/>
      <right style="thin">
        <color indexed="64"/>
      </right>
      <top style="thin">
        <color indexed="64"/>
      </top>
      <bottom style="thin">
        <color indexed="63"/>
      </bottom>
      <diagonal/>
    </border>
    <border>
      <left style="thin">
        <color indexed="64"/>
      </left>
      <right/>
      <top style="thin">
        <color indexed="63"/>
      </top>
      <bottom style="thin">
        <color indexed="63"/>
      </bottom>
      <diagonal/>
    </border>
    <border>
      <left/>
      <right style="thin">
        <color indexed="63"/>
      </right>
      <top style="thin">
        <color indexed="63"/>
      </top>
      <bottom style="thin">
        <color indexed="63"/>
      </bottom>
      <diagonal/>
    </border>
    <border>
      <left style="thin">
        <color indexed="63"/>
      </left>
      <right style="thin">
        <color indexed="63"/>
      </right>
      <top style="thin">
        <color indexed="63"/>
      </top>
      <bottom style="thin">
        <color indexed="63"/>
      </bottom>
      <diagonal/>
    </border>
    <border>
      <left style="thin">
        <color indexed="63"/>
      </left>
      <right style="thin">
        <color indexed="64"/>
      </right>
      <top style="thin">
        <color indexed="63"/>
      </top>
      <bottom style="thin">
        <color indexed="63"/>
      </bottom>
      <diagonal/>
    </border>
    <border>
      <left style="thin">
        <color indexed="64"/>
      </left>
      <right/>
      <top style="thin">
        <color indexed="63"/>
      </top>
      <bottom style="thin">
        <color indexed="64"/>
      </bottom>
      <diagonal/>
    </border>
    <border>
      <left/>
      <right style="thin">
        <color indexed="63"/>
      </right>
      <top style="thin">
        <color indexed="63"/>
      </top>
      <bottom style="thin">
        <color indexed="64"/>
      </bottom>
      <diagonal/>
    </border>
    <border>
      <left style="thin">
        <color indexed="63"/>
      </left>
      <right style="thin">
        <color indexed="63"/>
      </right>
      <top style="thin">
        <color indexed="63"/>
      </top>
      <bottom style="thin">
        <color indexed="64"/>
      </bottom>
      <diagonal/>
    </border>
    <border>
      <left style="thin">
        <color indexed="63"/>
      </left>
      <right style="thin">
        <color indexed="64"/>
      </right>
      <top style="thin">
        <color indexed="63"/>
      </top>
      <bottom style="thin">
        <color indexed="64"/>
      </bottom>
      <diagonal/>
    </border>
    <border>
      <left/>
      <right/>
      <top style="thin">
        <color indexed="63"/>
      </top>
      <bottom/>
      <diagonal/>
    </border>
    <border>
      <left/>
      <right style="thin">
        <color indexed="64"/>
      </right>
      <top style="thin">
        <color indexed="63"/>
      </top>
      <bottom/>
      <diagonal/>
    </border>
    <border>
      <left style="thin">
        <color indexed="63"/>
      </left>
      <right/>
      <top style="thin">
        <color indexed="63"/>
      </top>
      <bottom/>
      <diagonal/>
    </border>
    <border>
      <left style="thin">
        <color indexed="63"/>
      </left>
      <right/>
      <top style="thin">
        <color indexed="63"/>
      </top>
      <bottom style="thin">
        <color indexed="63"/>
      </bottom>
      <diagonal/>
    </border>
    <border>
      <left/>
      <right/>
      <top style="thin">
        <color indexed="63"/>
      </top>
      <bottom style="thin">
        <color indexed="63"/>
      </bottom>
      <diagonal/>
    </border>
    <border>
      <left/>
      <right style="thin">
        <color indexed="64"/>
      </right>
      <top style="thin">
        <color indexed="63"/>
      </top>
      <bottom style="thin">
        <color indexed="63"/>
      </bottom>
      <diagonal/>
    </border>
    <border>
      <left/>
      <right style="thin">
        <color indexed="63"/>
      </right>
      <top style="thin">
        <color indexed="63"/>
      </top>
      <bottom/>
      <diagonal/>
    </border>
    <border>
      <left/>
      <right style="thin">
        <color indexed="63"/>
      </right>
      <top style="thin">
        <color indexed="64"/>
      </top>
      <bottom style="thin">
        <color indexed="64"/>
      </bottom>
      <diagonal/>
    </border>
    <border>
      <left style="thin">
        <color indexed="63"/>
      </left>
      <right style="thin">
        <color indexed="63"/>
      </right>
      <top style="thin">
        <color indexed="63"/>
      </top>
      <bottom/>
      <diagonal/>
    </border>
    <border>
      <left style="thin">
        <color auto="1"/>
      </left>
      <right style="thin">
        <color auto="1"/>
      </right>
      <top style="thin">
        <color auto="1"/>
      </top>
      <bottom style="thin">
        <color auto="1"/>
      </bottom>
      <diagonal/>
    </border>
    <border>
      <left style="thin">
        <color indexed="64"/>
      </left>
      <right/>
      <top style="thin">
        <color indexed="63"/>
      </top>
      <bottom/>
      <diagonal/>
    </border>
    <border>
      <left style="thin">
        <color auto="1"/>
      </left>
      <right style="thin">
        <color auto="1"/>
      </right>
      <top style="thin">
        <color auto="1"/>
      </top>
      <bottom style="thin">
        <color auto="1"/>
      </bottom>
      <diagonal/>
    </border>
    <border>
      <left/>
      <right/>
      <top style="thin">
        <color theme="4" tint="0.39997558519241921"/>
      </top>
      <bottom style="thin">
        <color theme="4" tint="0.39997558519241921"/>
      </bottom>
      <diagonal/>
    </border>
    <border>
      <left style="thin">
        <color auto="1"/>
      </left>
      <right/>
      <top style="thin">
        <color auto="1"/>
      </top>
      <bottom/>
      <diagonal/>
    </border>
    <border>
      <left style="thin">
        <color auto="1"/>
      </left>
      <right/>
      <top style="thin">
        <color theme="4" tint="0.39997558519241921"/>
      </top>
      <bottom/>
      <diagonal/>
    </border>
    <border>
      <left style="thin">
        <color indexed="64"/>
      </left>
      <right style="thin">
        <color auto="1"/>
      </right>
      <top style="thin">
        <color indexed="64"/>
      </top>
      <bottom/>
      <diagonal/>
    </border>
    <border>
      <left style="thin">
        <color indexed="63"/>
      </left>
      <right/>
      <top style="thin">
        <color indexed="64"/>
      </top>
      <bottom/>
      <diagonal/>
    </border>
    <border>
      <left style="thin">
        <color auto="1"/>
      </left>
      <right/>
      <top style="thin">
        <color indexed="64"/>
      </top>
      <bottom/>
      <diagonal/>
    </border>
    <border>
      <left style="thin">
        <color indexed="63"/>
      </left>
      <right/>
      <top style="thin">
        <color theme="4" tint="0.39997558519241921"/>
      </top>
      <bottom/>
      <diagonal/>
    </border>
    <border>
      <left/>
      <right/>
      <top style="thin">
        <color theme="4" tint="0.39997558519241921"/>
      </top>
      <bottom/>
      <diagonal/>
    </border>
    <border>
      <left style="thin">
        <color indexed="63"/>
      </left>
      <right/>
      <top style="thin">
        <color auto="1"/>
      </top>
      <bottom/>
      <diagonal/>
    </border>
    <border>
      <left style="thin">
        <color indexed="64"/>
      </left>
      <right/>
      <top style="thin">
        <color indexed="64"/>
      </top>
      <bottom/>
      <diagonal/>
    </border>
    <border>
      <left style="thin">
        <color indexed="64"/>
      </left>
      <right/>
      <top style="thin">
        <color theme="4" tint="0.39997558519241921"/>
      </top>
      <bottom/>
      <diagonal/>
    </border>
    <border>
      <left style="thin">
        <color indexed="64"/>
      </left>
      <right style="thin">
        <color auto="1"/>
      </right>
      <top style="thin">
        <color indexed="64"/>
      </top>
      <bottom/>
      <diagonal/>
    </border>
    <border>
      <left style="thin">
        <color indexed="64"/>
      </left>
      <right/>
      <top style="thin">
        <color indexed="63"/>
      </top>
      <bottom/>
      <diagonal/>
    </border>
    <border>
      <left style="thin">
        <color indexed="63"/>
      </left>
      <right/>
      <top style="thin">
        <color indexed="63"/>
      </top>
      <bottom/>
      <diagonal/>
    </border>
    <border>
      <left/>
      <right/>
      <top style="thin">
        <color indexed="64"/>
      </top>
      <bottom/>
      <diagonal/>
    </border>
    <border>
      <left style="thin">
        <color indexed="64"/>
      </left>
      <right/>
      <top style="thin">
        <color indexed="64"/>
      </top>
      <bottom style="thin">
        <color indexed="64"/>
      </bottom>
      <diagonal/>
    </border>
    <border>
      <left style="thin">
        <color auto="1"/>
      </left>
      <right/>
      <top style="thin">
        <color theme="4" tint="0.39997558519241921"/>
      </top>
      <bottom style="thin">
        <color theme="4" tint="0.39997558519241921"/>
      </bottom>
      <diagonal/>
    </border>
    <border>
      <left/>
      <right/>
      <top style="thin">
        <color indexed="64"/>
      </top>
      <bottom style="thin">
        <color theme="4" tint="0.39997558519241921"/>
      </bottom>
      <diagonal/>
    </border>
  </borders>
  <cellStyleXfs count="18">
    <xf numFmtId="0" fontId="0" fillId="0" borderId="0" applyFill="0" applyProtection="0"/>
    <xf numFmtId="0" fontId="13" fillId="0" borderId="0" applyNumberFormat="0" applyFill="0" applyBorder="0" applyAlignment="0" applyProtection="0"/>
    <xf numFmtId="0" fontId="5" fillId="0" borderId="0"/>
    <xf numFmtId="0" fontId="5" fillId="0" borderId="0"/>
    <xf numFmtId="0" fontId="14" fillId="0" borderId="0"/>
    <xf numFmtId="0" fontId="5" fillId="0" borderId="0"/>
    <xf numFmtId="0" fontId="3" fillId="0" borderId="0" applyFill="0" applyProtection="0"/>
    <xf numFmtId="0" fontId="5" fillId="0" borderId="0"/>
    <xf numFmtId="0" fontId="5" fillId="0" borderId="0"/>
    <xf numFmtId="0" fontId="3" fillId="0" borderId="0" applyFill="0" applyProtection="0"/>
    <xf numFmtId="0" fontId="3" fillId="0" borderId="0" applyFill="0" applyProtection="0"/>
    <xf numFmtId="0" fontId="12" fillId="0" borderId="0"/>
    <xf numFmtId="0" fontId="5" fillId="0" borderId="0"/>
    <xf numFmtId="0" fontId="2" fillId="0" borderId="0"/>
    <xf numFmtId="0" fontId="3" fillId="0" borderId="0" applyFill="0" applyProtection="0"/>
    <xf numFmtId="0" fontId="5" fillId="0" borderId="0"/>
    <xf numFmtId="0" fontId="1" fillId="0" borderId="0"/>
    <xf numFmtId="0" fontId="30" fillId="0" borderId="0"/>
  </cellStyleXfs>
  <cellXfs count="412">
    <xf numFmtId="0" fontId="0" fillId="0" borderId="0" xfId="0" applyFill="1" applyProtection="1"/>
    <xf numFmtId="0" fontId="0" fillId="0" borderId="0" xfId="0" applyProtection="1"/>
    <xf numFmtId="0" fontId="4" fillId="2" borderId="1" xfId="0" applyFont="1" applyFill="1" applyBorder="1" applyProtection="1"/>
    <xf numFmtId="0" fontId="6" fillId="2" borderId="0" xfId="0" applyFont="1" applyFill="1" applyProtection="1"/>
    <xf numFmtId="0" fontId="6" fillId="2" borderId="2" xfId="0" applyFont="1" applyFill="1" applyBorder="1" applyProtection="1"/>
    <xf numFmtId="0" fontId="15" fillId="2" borderId="1" xfId="0" applyFont="1" applyFill="1" applyBorder="1" applyProtection="1"/>
    <xf numFmtId="0" fontId="5" fillId="2" borderId="0" xfId="0" applyFont="1" applyFill="1" applyProtection="1"/>
    <xf numFmtId="0" fontId="5" fillId="2" borderId="2" xfId="0" applyFont="1" applyFill="1" applyBorder="1" applyProtection="1"/>
    <xf numFmtId="0" fontId="0" fillId="2" borderId="3" xfId="0" applyFill="1" applyBorder="1" applyProtection="1"/>
    <xf numFmtId="0" fontId="5" fillId="2" borderId="4" xfId="0" applyFont="1" applyFill="1" applyBorder="1" applyProtection="1"/>
    <xf numFmtId="0" fontId="5" fillId="2" borderId="5" xfId="0" applyFont="1" applyFill="1" applyBorder="1" applyProtection="1"/>
    <xf numFmtId="0" fontId="5" fillId="3" borderId="1" xfId="0" applyFont="1" applyFill="1" applyBorder="1" applyAlignment="1" applyProtection="1">
      <alignment vertical="top"/>
    </xf>
    <xf numFmtId="0" fontId="0" fillId="3" borderId="0" xfId="0" applyFill="1" applyAlignment="1" applyProtection="1">
      <alignment vertical="top"/>
    </xf>
    <xf numFmtId="0" fontId="0" fillId="3" borderId="2" xfId="0" applyFill="1" applyBorder="1" applyAlignment="1" applyProtection="1">
      <alignment vertical="top"/>
    </xf>
    <xf numFmtId="0" fontId="0" fillId="3" borderId="3" xfId="0" applyFill="1" applyBorder="1" applyAlignment="1" applyProtection="1">
      <alignment vertical="top"/>
    </xf>
    <xf numFmtId="0" fontId="0" fillId="3" borderId="4" xfId="0" applyFill="1" applyBorder="1" applyAlignment="1" applyProtection="1">
      <alignment vertical="top"/>
    </xf>
    <xf numFmtId="0" fontId="0" fillId="3" borderId="5" xfId="0" applyFill="1" applyBorder="1" applyAlignment="1" applyProtection="1">
      <alignment vertical="top"/>
    </xf>
    <xf numFmtId="0" fontId="0" fillId="0" borderId="0" xfId="0"/>
    <xf numFmtId="0" fontId="8" fillId="6" borderId="3" xfId="0" applyFont="1" applyFill="1" applyBorder="1" applyAlignment="1" applyProtection="1">
      <alignment vertical="top"/>
    </xf>
    <xf numFmtId="0" fontId="8" fillId="6" borderId="4" xfId="0" applyFont="1" applyFill="1" applyBorder="1" applyAlignment="1" applyProtection="1">
      <alignment vertical="top"/>
    </xf>
    <xf numFmtId="0" fontId="8" fillId="6" borderId="6" xfId="0" applyFont="1" applyFill="1" applyBorder="1" applyAlignment="1" applyProtection="1">
      <alignment vertical="top"/>
    </xf>
    <xf numFmtId="0" fontId="8" fillId="6" borderId="1" xfId="0" applyFont="1" applyFill="1" applyBorder="1" applyAlignment="1" applyProtection="1">
      <alignment vertical="top"/>
    </xf>
    <xf numFmtId="0" fontId="8" fillId="6" borderId="0" xfId="0" applyFont="1" applyFill="1" applyAlignment="1" applyProtection="1">
      <alignment vertical="top"/>
    </xf>
    <xf numFmtId="0" fontId="8" fillId="6" borderId="7" xfId="0" applyFont="1" applyFill="1" applyBorder="1" applyAlignment="1" applyProtection="1">
      <alignment vertical="top"/>
    </xf>
    <xf numFmtId="0" fontId="5" fillId="5" borderId="3" xfId="0" applyFont="1" applyFill="1" applyBorder="1" applyAlignment="1">
      <alignment vertical="center"/>
    </xf>
    <xf numFmtId="0" fontId="5" fillId="5" borderId="4" xfId="0" applyFont="1" applyFill="1" applyBorder="1" applyAlignment="1">
      <alignment vertical="center"/>
    </xf>
    <xf numFmtId="0" fontId="7" fillId="0" borderId="0" xfId="0" applyFont="1" applyProtection="1"/>
    <xf numFmtId="0" fontId="0" fillId="7" borderId="0" xfId="0" applyFill="1" applyProtection="1"/>
    <xf numFmtId="0" fontId="0" fillId="7" borderId="0" xfId="0" applyFill="1"/>
    <xf numFmtId="0" fontId="5" fillId="7" borderId="1" xfId="0" applyFont="1" applyFill="1" applyBorder="1" applyAlignment="1">
      <alignment vertical="top"/>
    </xf>
    <xf numFmtId="0" fontId="5" fillId="7" borderId="0" xfId="0" applyFont="1" applyFill="1" applyAlignment="1">
      <alignment vertical="top"/>
    </xf>
    <xf numFmtId="0" fontId="5" fillId="7" borderId="3" xfId="0" applyFont="1" applyFill="1" applyBorder="1" applyAlignment="1">
      <alignment vertical="top"/>
    </xf>
    <xf numFmtId="0" fontId="5" fillId="7" borderId="4" xfId="0" applyFont="1" applyFill="1" applyBorder="1" applyAlignment="1">
      <alignment vertical="top"/>
    </xf>
    <xf numFmtId="0" fontId="0" fillId="7" borderId="8" xfId="0" applyFill="1" applyBorder="1"/>
    <xf numFmtId="0" fontId="9" fillId="7" borderId="8" xfId="0" applyFont="1" applyFill="1" applyBorder="1" applyAlignment="1">
      <alignment vertical="top"/>
    </xf>
    <xf numFmtId="0" fontId="9" fillId="7" borderId="0" xfId="0" applyFont="1" applyFill="1" applyAlignment="1">
      <alignment vertical="top"/>
    </xf>
    <xf numFmtId="0" fontId="9" fillId="7" borderId="0" xfId="0" applyFont="1" applyFill="1" applyAlignment="1">
      <alignment vertical="top" wrapText="1"/>
    </xf>
    <xf numFmtId="0" fontId="0" fillId="7" borderId="9" xfId="0" applyFill="1" applyBorder="1"/>
    <xf numFmtId="0" fontId="0" fillId="7" borderId="10" xfId="0" applyFill="1" applyBorder="1"/>
    <xf numFmtId="0" fontId="8" fillId="7" borderId="8" xfId="0" applyFont="1" applyFill="1" applyBorder="1"/>
    <xf numFmtId="0" fontId="9" fillId="5" borderId="9" xfId="0" applyFont="1" applyFill="1" applyBorder="1"/>
    <xf numFmtId="0" fontId="8" fillId="5" borderId="10" xfId="0" applyFont="1" applyFill="1" applyBorder="1"/>
    <xf numFmtId="0" fontId="8" fillId="5" borderId="11" xfId="0" applyFont="1" applyFill="1" applyBorder="1"/>
    <xf numFmtId="0" fontId="0" fillId="8" borderId="10" xfId="0" applyFill="1" applyBorder="1"/>
    <xf numFmtId="0" fontId="0" fillId="8" borderId="11" xfId="0" applyFill="1" applyBorder="1"/>
    <xf numFmtId="0" fontId="8" fillId="7" borderId="0" xfId="0" applyFont="1" applyFill="1"/>
    <xf numFmtId="0" fontId="10" fillId="5" borderId="12" xfId="0" applyFont="1" applyFill="1" applyBorder="1" applyAlignment="1">
      <alignment horizontal="center" vertical="center"/>
    </xf>
    <xf numFmtId="0" fontId="10" fillId="7" borderId="0" xfId="0" applyFont="1" applyFill="1" applyAlignment="1">
      <alignment horizontal="center" vertical="center"/>
    </xf>
    <xf numFmtId="0" fontId="9" fillId="7" borderId="10" xfId="0" applyFont="1" applyFill="1" applyBorder="1" applyAlignment="1">
      <alignment vertical="top" wrapText="1"/>
    </xf>
    <xf numFmtId="0" fontId="8" fillId="6" borderId="8" xfId="0" applyFont="1" applyFill="1" applyBorder="1" applyAlignment="1" applyProtection="1">
      <alignment vertical="top"/>
    </xf>
    <xf numFmtId="0" fontId="8" fillId="6" borderId="2" xfId="0" applyFont="1" applyFill="1" applyBorder="1" applyAlignment="1" applyProtection="1">
      <alignment vertical="top"/>
    </xf>
    <xf numFmtId="0" fontId="0" fillId="0" borderId="0" xfId="0" applyProtection="1">
      <protection locked="0"/>
    </xf>
    <xf numFmtId="0" fontId="7" fillId="3" borderId="0" xfId="0" applyFont="1" applyFill="1" applyProtection="1">
      <protection locked="0"/>
    </xf>
    <xf numFmtId="0" fontId="7" fillId="0" borderId="0" xfId="0" applyFont="1" applyFill="1" applyProtection="1">
      <protection locked="0"/>
    </xf>
    <xf numFmtId="0" fontId="0" fillId="0" borderId="0" xfId="0" applyFill="1" applyProtection="1">
      <protection locked="0"/>
    </xf>
    <xf numFmtId="0" fontId="0" fillId="8" borderId="0" xfId="0" applyFill="1" applyProtection="1">
      <protection locked="0"/>
    </xf>
    <xf numFmtId="0" fontId="0" fillId="7" borderId="2" xfId="0" applyFill="1" applyBorder="1" applyProtection="1"/>
    <xf numFmtId="0" fontId="5" fillId="7" borderId="0" xfId="0" applyFont="1" applyFill="1" applyAlignment="1">
      <alignment vertical="center"/>
    </xf>
    <xf numFmtId="0" fontId="5" fillId="7" borderId="4" xfId="0" applyFont="1" applyFill="1" applyBorder="1" applyAlignment="1" applyProtection="1">
      <alignment horizontal="center" vertical="top"/>
    </xf>
    <xf numFmtId="0" fontId="5" fillId="7" borderId="0" xfId="0" applyFont="1" applyFill="1" applyProtection="1"/>
    <xf numFmtId="0" fontId="5" fillId="7" borderId="3" xfId="0" applyFont="1" applyFill="1" applyBorder="1" applyAlignment="1" applyProtection="1">
      <alignment vertical="top"/>
    </xf>
    <xf numFmtId="0" fontId="5" fillId="7" borderId="4" xfId="0" applyFont="1" applyFill="1" applyBorder="1" applyAlignment="1" applyProtection="1">
      <alignment vertical="top"/>
    </xf>
    <xf numFmtId="0" fontId="5" fillId="7" borderId="6" xfId="0" applyFont="1" applyFill="1" applyBorder="1" applyAlignment="1" applyProtection="1">
      <alignment vertical="top"/>
    </xf>
    <xf numFmtId="0" fontId="5" fillId="7" borderId="1" xfId="0" applyFont="1" applyFill="1" applyBorder="1" applyAlignment="1" applyProtection="1">
      <alignment vertical="top"/>
    </xf>
    <xf numFmtId="0" fontId="5" fillId="7" borderId="0" xfId="0" applyFont="1" applyFill="1" applyAlignment="1" applyProtection="1">
      <alignment vertical="top"/>
    </xf>
    <xf numFmtId="0" fontId="5" fillId="7" borderId="7" xfId="0" applyFont="1" applyFill="1" applyBorder="1" applyAlignment="1" applyProtection="1">
      <alignment vertical="top"/>
    </xf>
    <xf numFmtId="0" fontId="3" fillId="7" borderId="0" xfId="0" applyFont="1" applyFill="1" applyProtection="1"/>
    <xf numFmtId="0" fontId="8" fillId="6" borderId="9" xfId="0" applyFont="1" applyFill="1" applyBorder="1" applyAlignment="1" applyProtection="1">
      <alignment vertical="top"/>
    </xf>
    <xf numFmtId="0" fontId="8" fillId="6" borderId="10" xfId="0" applyFont="1" applyFill="1" applyBorder="1" applyAlignment="1" applyProtection="1">
      <alignment vertical="top"/>
    </xf>
    <xf numFmtId="0" fontId="8" fillId="6" borderId="11" xfId="0" applyFont="1" applyFill="1" applyBorder="1" applyAlignment="1" applyProtection="1">
      <alignment vertical="top"/>
    </xf>
    <xf numFmtId="0" fontId="8" fillId="4" borderId="0" xfId="0" applyFont="1" applyFill="1" applyProtection="1">
      <protection locked="0"/>
    </xf>
    <xf numFmtId="0" fontId="8" fillId="0" borderId="0" xfId="0" applyFont="1" applyFill="1" applyProtection="1">
      <protection locked="0"/>
    </xf>
    <xf numFmtId="0" fontId="5" fillId="7" borderId="8" xfId="0" applyFont="1" applyFill="1" applyBorder="1" applyAlignment="1">
      <alignment vertical="top"/>
    </xf>
    <xf numFmtId="0" fontId="5" fillId="7" borderId="2" xfId="0" applyFont="1" applyFill="1" applyBorder="1" applyAlignment="1">
      <alignment vertical="top"/>
    </xf>
    <xf numFmtId="0" fontId="5" fillId="7" borderId="9" xfId="0" applyFont="1" applyFill="1" applyBorder="1" applyAlignment="1">
      <alignment vertical="top"/>
    </xf>
    <xf numFmtId="0" fontId="5" fillId="7" borderId="10" xfId="0" applyFont="1" applyFill="1" applyBorder="1" applyAlignment="1">
      <alignment vertical="top"/>
    </xf>
    <xf numFmtId="0" fontId="5" fillId="7" borderId="11" xfId="0" applyFont="1" applyFill="1" applyBorder="1" applyAlignment="1">
      <alignment vertical="top"/>
    </xf>
    <xf numFmtId="0" fontId="5" fillId="5" borderId="5" xfId="0" applyFont="1" applyFill="1" applyBorder="1" applyAlignment="1">
      <alignment vertical="center"/>
    </xf>
    <xf numFmtId="0" fontId="5" fillId="7" borderId="5" xfId="0" applyFont="1" applyFill="1" applyBorder="1" applyAlignment="1">
      <alignment vertical="top"/>
    </xf>
    <xf numFmtId="0" fontId="7" fillId="0" borderId="0" xfId="0" applyFont="1" applyFill="1" applyProtection="1"/>
    <xf numFmtId="0" fontId="0" fillId="7" borderId="11" xfId="0" applyFill="1" applyBorder="1"/>
    <xf numFmtId="0" fontId="0" fillId="7" borderId="2" xfId="0" applyFill="1" applyBorder="1"/>
    <xf numFmtId="0" fontId="17" fillId="7" borderId="0" xfId="0" applyFont="1" applyFill="1"/>
    <xf numFmtId="0" fontId="18" fillId="7" borderId="0" xfId="0" applyFont="1" applyFill="1"/>
    <xf numFmtId="0" fontId="8" fillId="8" borderId="10" xfId="0" applyFont="1" applyFill="1" applyBorder="1"/>
    <xf numFmtId="0" fontId="8" fillId="8" borderId="9" xfId="0" applyFont="1" applyFill="1" applyBorder="1"/>
    <xf numFmtId="49" fontId="0" fillId="7" borderId="0" xfId="0" applyNumberFormat="1" applyFill="1"/>
    <xf numFmtId="10" fontId="7" fillId="0" borderId="0" xfId="0" applyNumberFormat="1" applyFont="1" applyFill="1" applyAlignment="1" applyProtection="1">
      <alignment wrapText="1"/>
    </xf>
    <xf numFmtId="0" fontId="5" fillId="0" borderId="0" xfId="15"/>
    <xf numFmtId="0" fontId="8" fillId="4" borderId="0" xfId="0" applyFont="1" applyFill="1" applyAlignment="1" applyProtection="1">
      <alignment wrapText="1"/>
      <protection locked="0"/>
    </xf>
    <xf numFmtId="0" fontId="7" fillId="8" borderId="0" xfId="0" applyFont="1" applyFill="1" applyProtection="1"/>
    <xf numFmtId="0" fontId="5" fillId="0" borderId="0" xfId="0" applyFont="1" applyFill="1" applyAlignment="1" applyProtection="1">
      <alignment horizontal="left" vertical="top" wrapText="1"/>
    </xf>
    <xf numFmtId="0" fontId="19" fillId="0" borderId="0" xfId="0" applyFont="1" applyFill="1" applyAlignment="1" applyProtection="1">
      <alignment horizontal="left" vertical="top" wrapText="1"/>
    </xf>
    <xf numFmtId="0" fontId="7" fillId="7" borderId="0" xfId="0" applyFont="1" applyFill="1" applyProtection="1"/>
    <xf numFmtId="0" fontId="7" fillId="8" borderId="0" xfId="0" applyFont="1" applyFill="1" applyAlignment="1" applyProtection="1">
      <alignment wrapText="1"/>
      <protection locked="0"/>
    </xf>
    <xf numFmtId="0" fontId="7" fillId="0" borderId="0" xfId="0" applyFont="1" applyAlignment="1" applyProtection="1">
      <alignment wrapText="1"/>
      <protection locked="0"/>
    </xf>
    <xf numFmtId="0" fontId="8" fillId="4" borderId="15" xfId="0" applyFont="1" applyFill="1" applyBorder="1"/>
    <xf numFmtId="0" fontId="10" fillId="5" borderId="16" xfId="0" applyFont="1" applyFill="1" applyBorder="1" applyAlignment="1">
      <alignment horizontal="center" vertical="center" wrapText="1"/>
    </xf>
    <xf numFmtId="0" fontId="10" fillId="5" borderId="17" xfId="0" applyFont="1" applyFill="1" applyBorder="1" applyAlignment="1">
      <alignment horizontal="center" vertical="center" wrapText="1"/>
    </xf>
    <xf numFmtId="0" fontId="10" fillId="5" borderId="18" xfId="0" applyFont="1" applyFill="1" applyBorder="1" applyAlignment="1">
      <alignment horizontal="center" vertical="center" wrapText="1"/>
    </xf>
    <xf numFmtId="0" fontId="11" fillId="7" borderId="19" xfId="0" applyFont="1" applyFill="1" applyBorder="1" applyAlignment="1">
      <alignment horizontal="center" vertical="center"/>
    </xf>
    <xf numFmtId="9" fontId="11" fillId="7" borderId="19" xfId="0" applyNumberFormat="1" applyFont="1" applyFill="1" applyBorder="1" applyAlignment="1">
      <alignment horizontal="center" vertical="center"/>
    </xf>
    <xf numFmtId="0" fontId="8" fillId="8" borderId="15" xfId="0" applyFont="1" applyFill="1" applyBorder="1"/>
    <xf numFmtId="0" fontId="5" fillId="7" borderId="19" xfId="0" applyFont="1" applyFill="1" applyBorder="1" applyAlignment="1">
      <alignment horizontal="center" vertical="center"/>
    </xf>
    <xf numFmtId="0" fontId="9" fillId="7" borderId="19" xfId="0" applyFont="1" applyFill="1" applyBorder="1" applyAlignment="1">
      <alignment horizontal="center" vertical="center" wrapText="1"/>
    </xf>
    <xf numFmtId="0" fontId="9" fillId="7" borderId="19" xfId="0" applyFont="1" applyFill="1" applyBorder="1" applyAlignment="1">
      <alignment horizontal="center" vertical="center"/>
    </xf>
    <xf numFmtId="0" fontId="5" fillId="7" borderId="19" xfId="0" applyFont="1" applyFill="1" applyBorder="1" applyAlignment="1">
      <alignment horizontal="center" vertical="center" wrapText="1"/>
    </xf>
    <xf numFmtId="0" fontId="5" fillId="7" borderId="15" xfId="0" applyFont="1" applyFill="1" applyBorder="1"/>
    <xf numFmtId="0" fontId="8" fillId="6" borderId="15" xfId="0" applyFont="1" applyFill="1" applyBorder="1" applyAlignment="1" applyProtection="1">
      <alignment vertical="top"/>
    </xf>
    <xf numFmtId="0" fontId="5" fillId="7" borderId="20" xfId="0" applyFont="1" applyFill="1" applyBorder="1" applyAlignment="1" applyProtection="1">
      <alignment horizontal="left" vertical="top"/>
    </xf>
    <xf numFmtId="0" fontId="16" fillId="6" borderId="15" xfId="0" applyFont="1" applyFill="1" applyBorder="1" applyAlignment="1" applyProtection="1">
      <alignment vertical="top"/>
    </xf>
    <xf numFmtId="0" fontId="5" fillId="0" borderId="19" xfId="0" applyFont="1" applyFill="1" applyBorder="1" applyAlignment="1">
      <alignment horizontal="left" vertical="top" wrapText="1"/>
    </xf>
    <xf numFmtId="0" fontId="5" fillId="0" borderId="19" xfId="2" applyBorder="1" applyAlignment="1">
      <alignment horizontal="center" vertical="top"/>
    </xf>
    <xf numFmtId="0" fontId="5" fillId="0" borderId="19" xfId="0" applyFont="1" applyFill="1" applyBorder="1" applyAlignment="1">
      <alignment vertical="top" wrapText="1"/>
    </xf>
    <xf numFmtId="0" fontId="7" fillId="0" borderId="19" xfId="0" applyFont="1" applyFill="1" applyBorder="1" applyProtection="1"/>
    <xf numFmtId="0" fontId="5" fillId="0" borderId="19" xfId="0" applyFont="1" applyBorder="1" applyAlignment="1">
      <alignment horizontal="left" vertical="top"/>
    </xf>
    <xf numFmtId="0" fontId="5" fillId="0" borderId="19" xfId="0" applyFont="1" applyBorder="1" applyAlignment="1">
      <alignment horizontal="left" vertical="top" wrapText="1"/>
    </xf>
    <xf numFmtId="0" fontId="7" fillId="0" borderId="19" xfId="0" applyFont="1" applyFill="1" applyBorder="1" applyAlignment="1" applyProtection="1">
      <alignment vertical="top" wrapText="1"/>
      <protection locked="0"/>
    </xf>
    <xf numFmtId="0" fontId="8" fillId="4" borderId="19" xfId="0" applyFont="1" applyFill="1" applyBorder="1" applyAlignment="1">
      <alignment vertical="top"/>
    </xf>
    <xf numFmtId="49" fontId="8" fillId="4" borderId="19" xfId="0" applyNumberFormat="1" applyFont="1" applyFill="1" applyBorder="1" applyAlignment="1">
      <alignment vertical="top"/>
    </xf>
    <xf numFmtId="0" fontId="8" fillId="5" borderId="19" xfId="0" applyFont="1" applyFill="1" applyBorder="1" applyAlignment="1">
      <alignment horizontal="left" vertical="top" wrapText="1"/>
    </xf>
    <xf numFmtId="49" fontId="8" fillId="5" borderId="19" xfId="0" applyNumberFormat="1" applyFont="1" applyFill="1" applyBorder="1" applyAlignment="1">
      <alignment horizontal="left" vertical="top" wrapText="1"/>
    </xf>
    <xf numFmtId="166" fontId="5" fillId="0" borderId="19" xfId="2" applyNumberFormat="1" applyBorder="1" applyAlignment="1">
      <alignment horizontal="left" vertical="top" wrapText="1"/>
    </xf>
    <xf numFmtId="14" fontId="5" fillId="0" borderId="19" xfId="2" applyNumberFormat="1" applyBorder="1" applyAlignment="1">
      <alignment horizontal="left" vertical="top" wrapText="1"/>
    </xf>
    <xf numFmtId="49" fontId="5" fillId="0" borderId="19" xfId="2" applyNumberFormat="1" applyBorder="1" applyAlignment="1">
      <alignment horizontal="left" vertical="top" wrapText="1"/>
    </xf>
    <xf numFmtId="0" fontId="5" fillId="0" borderId="19" xfId="2" applyBorder="1" applyAlignment="1">
      <alignment vertical="top" wrapText="1"/>
    </xf>
    <xf numFmtId="166" fontId="7" fillId="0" borderId="19" xfId="0" applyNumberFormat="1" applyFont="1" applyBorder="1" applyAlignment="1">
      <alignment horizontal="left" vertical="top"/>
    </xf>
    <xf numFmtId="14" fontId="7" fillId="0" borderId="19" xfId="0" applyNumberFormat="1" applyFont="1" applyBorder="1" applyAlignment="1">
      <alignment horizontal="left" vertical="top"/>
    </xf>
    <xf numFmtId="14" fontId="0" fillId="0" borderId="19" xfId="0" applyNumberFormat="1" applyBorder="1" applyAlignment="1">
      <alignment horizontal="left" vertical="top" wrapText="1"/>
    </xf>
    <xf numFmtId="0" fontId="8" fillId="7" borderId="23" xfId="0" applyFont="1" applyFill="1" applyBorder="1" applyAlignment="1">
      <alignment vertical="center"/>
    </xf>
    <xf numFmtId="0" fontId="8" fillId="7" borderId="24" xfId="0" applyFont="1" applyFill="1" applyBorder="1" applyAlignment="1">
      <alignment vertical="center"/>
    </xf>
    <xf numFmtId="0" fontId="0" fillId="7" borderId="25" xfId="0" applyFill="1" applyBorder="1"/>
    <xf numFmtId="0" fontId="0" fillId="7" borderId="23" xfId="0" applyFill="1" applyBorder="1"/>
    <xf numFmtId="0" fontId="0" fillId="7" borderId="24" xfId="0" applyFill="1" applyBorder="1"/>
    <xf numFmtId="0" fontId="5" fillId="5" borderId="29" xfId="0" applyFont="1" applyFill="1" applyBorder="1" applyAlignment="1">
      <alignment vertical="center"/>
    </xf>
    <xf numFmtId="0" fontId="0" fillId="5" borderId="30" xfId="0" applyFill="1" applyBorder="1" applyAlignment="1">
      <alignment vertical="center"/>
    </xf>
    <xf numFmtId="0" fontId="10" fillId="5" borderId="31" xfId="0" applyFont="1" applyFill="1" applyBorder="1" applyAlignment="1">
      <alignment horizontal="center" vertical="center"/>
    </xf>
    <xf numFmtId="0" fontId="10" fillId="5" borderId="32" xfId="0" applyFont="1" applyFill="1" applyBorder="1" applyAlignment="1">
      <alignment horizontal="center" vertical="center"/>
    </xf>
    <xf numFmtId="0" fontId="8" fillId="7" borderId="33" xfId="0" applyFont="1" applyFill="1" applyBorder="1" applyAlignment="1">
      <alignment vertical="center"/>
    </xf>
    <xf numFmtId="0" fontId="8" fillId="7" borderId="34" xfId="0" applyFont="1" applyFill="1" applyBorder="1" applyAlignment="1">
      <alignment vertical="center"/>
    </xf>
    <xf numFmtId="0" fontId="5" fillId="7" borderId="21" xfId="0" applyFont="1" applyFill="1" applyBorder="1"/>
    <xf numFmtId="2" fontId="8" fillId="7" borderId="22" xfId="0" applyNumberFormat="1" applyFont="1" applyFill="1" applyBorder="1" applyAlignment="1">
      <alignment horizontal="center" vertical="center"/>
    </xf>
    <xf numFmtId="0" fontId="5" fillId="0" borderId="31" xfId="0" applyFont="1" applyFill="1" applyBorder="1" applyAlignment="1" applyProtection="1">
      <alignment vertical="top" wrapText="1"/>
      <protection locked="0"/>
    </xf>
    <xf numFmtId="0" fontId="5" fillId="0" borderId="30" xfId="0" applyFont="1" applyFill="1" applyBorder="1" applyAlignment="1" applyProtection="1">
      <alignment horizontal="left" vertical="top" wrapText="1"/>
      <protection locked="0"/>
    </xf>
    <xf numFmtId="0" fontId="5" fillId="2" borderId="37" xfId="0" applyFont="1" applyFill="1" applyBorder="1" applyProtection="1"/>
    <xf numFmtId="0" fontId="5" fillId="2" borderId="38" xfId="0" applyFont="1" applyFill="1" applyBorder="1" applyProtection="1"/>
    <xf numFmtId="0" fontId="8" fillId="3" borderId="39" xfId="0" applyFont="1" applyFill="1" applyBorder="1" applyAlignment="1" applyProtection="1">
      <alignment vertical="center"/>
    </xf>
    <xf numFmtId="0" fontId="8" fillId="3" borderId="37" xfId="0" applyFont="1" applyFill="1" applyBorder="1" applyAlignment="1" applyProtection="1">
      <alignment vertical="center"/>
    </xf>
    <xf numFmtId="0" fontId="8" fillId="3" borderId="38" xfId="0" applyFont="1" applyFill="1" applyBorder="1" applyAlignment="1" applyProtection="1">
      <alignment vertical="center"/>
    </xf>
    <xf numFmtId="0" fontId="8" fillId="4" borderId="40" xfId="0" applyFont="1" applyFill="1" applyBorder="1" applyAlignment="1" applyProtection="1">
      <alignment vertical="center"/>
    </xf>
    <xf numFmtId="0" fontId="8" fillId="4" borderId="41" xfId="0" applyFont="1" applyFill="1" applyBorder="1" applyAlignment="1" applyProtection="1">
      <alignment vertical="center"/>
    </xf>
    <xf numFmtId="0" fontId="8" fillId="4" borderId="42" xfId="0" applyFont="1" applyFill="1" applyBorder="1" applyAlignment="1" applyProtection="1">
      <alignment vertical="center"/>
    </xf>
    <xf numFmtId="0" fontId="8" fillId="0" borderId="40" xfId="0" applyFont="1" applyBorder="1" applyAlignment="1" applyProtection="1">
      <alignment vertical="center"/>
    </xf>
    <xf numFmtId="0" fontId="8" fillId="0" borderId="30" xfId="0" applyFont="1" applyBorder="1" applyAlignment="1" applyProtection="1">
      <alignment vertical="center"/>
    </xf>
    <xf numFmtId="0" fontId="5" fillId="0" borderId="32" xfId="0" applyFont="1" applyBorder="1" applyAlignment="1" applyProtection="1">
      <alignment horizontal="left" vertical="top" wrapText="1"/>
      <protection locked="0"/>
    </xf>
    <xf numFmtId="0" fontId="8" fillId="7" borderId="40" xfId="0" applyFont="1" applyFill="1" applyBorder="1" applyAlignment="1" applyProtection="1">
      <alignment vertical="center"/>
    </xf>
    <xf numFmtId="0" fontId="8" fillId="7" borderId="30" xfId="0" applyFont="1" applyFill="1" applyBorder="1" applyAlignment="1" applyProtection="1">
      <alignment vertical="center"/>
    </xf>
    <xf numFmtId="14" fontId="5" fillId="0" borderId="32" xfId="0" quotePrefix="1" applyNumberFormat="1" applyFont="1" applyBorder="1" applyAlignment="1" applyProtection="1">
      <alignment horizontal="left" vertical="top" wrapText="1"/>
      <protection locked="0"/>
    </xf>
    <xf numFmtId="164" fontId="5" fillId="0" borderId="32" xfId="0" applyNumberFormat="1" applyFont="1" applyBorder="1" applyAlignment="1" applyProtection="1">
      <alignment horizontal="left" vertical="top" wrapText="1"/>
      <protection locked="0"/>
    </xf>
    <xf numFmtId="0" fontId="8" fillId="0" borderId="40" xfId="0" applyFont="1" applyBorder="1" applyAlignment="1" applyProtection="1">
      <alignment horizontal="left" vertical="center"/>
    </xf>
    <xf numFmtId="0" fontId="0" fillId="5" borderId="40" xfId="0" applyFill="1" applyBorder="1" applyAlignment="1" applyProtection="1">
      <alignment vertical="center"/>
    </xf>
    <xf numFmtId="0" fontId="0" fillId="5" borderId="41" xfId="0" applyFill="1" applyBorder="1" applyAlignment="1" applyProtection="1">
      <alignment vertical="center"/>
    </xf>
    <xf numFmtId="0" fontId="0" fillId="5" borderId="42" xfId="0" applyFill="1" applyBorder="1" applyAlignment="1" applyProtection="1">
      <alignment vertical="center"/>
    </xf>
    <xf numFmtId="0" fontId="15" fillId="7" borderId="42" xfId="0" applyFont="1" applyFill="1" applyBorder="1" applyAlignment="1" applyProtection="1">
      <alignment vertical="center" wrapText="1"/>
    </xf>
    <xf numFmtId="0" fontId="15" fillId="0" borderId="42" xfId="0" applyFont="1" applyBorder="1" applyAlignment="1" applyProtection="1">
      <alignment horizontal="left" vertical="top" wrapText="1"/>
      <protection locked="0"/>
    </xf>
    <xf numFmtId="165" fontId="15" fillId="7" borderId="42" xfId="0" applyNumberFormat="1" applyFont="1" applyFill="1" applyBorder="1" applyAlignment="1" applyProtection="1">
      <alignment vertical="center" wrapText="1"/>
    </xf>
    <xf numFmtId="165" fontId="15" fillId="0" borderId="42" xfId="0" applyNumberFormat="1" applyFont="1" applyBorder="1" applyAlignment="1" applyProtection="1">
      <alignment horizontal="left" vertical="top" wrapText="1"/>
      <protection locked="0"/>
    </xf>
    <xf numFmtId="0" fontId="8" fillId="4" borderId="21" xfId="0" applyFont="1" applyFill="1" applyBorder="1"/>
    <xf numFmtId="0" fontId="8" fillId="4" borderId="22" xfId="0" applyFont="1" applyFill="1" applyBorder="1"/>
    <xf numFmtId="0" fontId="8" fillId="5" borderId="23" xfId="0" applyFont="1" applyFill="1" applyBorder="1"/>
    <xf numFmtId="0" fontId="8" fillId="5" borderId="24" xfId="0" applyFont="1" applyFill="1" applyBorder="1"/>
    <xf numFmtId="0" fontId="8" fillId="5" borderId="25" xfId="0" applyFont="1" applyFill="1" applyBorder="1"/>
    <xf numFmtId="0" fontId="8" fillId="8" borderId="26" xfId="0" applyFont="1" applyFill="1" applyBorder="1"/>
    <xf numFmtId="0" fontId="8" fillId="8" borderId="27" xfId="0" applyFont="1" applyFill="1" applyBorder="1"/>
    <xf numFmtId="0" fontId="8" fillId="8" borderId="28" xfId="0" applyFont="1" applyFill="1" applyBorder="1"/>
    <xf numFmtId="0" fontId="5" fillId="7" borderId="35" xfId="0" applyFont="1" applyFill="1" applyBorder="1" applyAlignment="1">
      <alignment horizontal="center" vertical="center"/>
    </xf>
    <xf numFmtId="0" fontId="5" fillId="7" borderId="36" xfId="0" applyFont="1" applyFill="1" applyBorder="1" applyAlignment="1">
      <alignment horizontal="center" vertical="center"/>
    </xf>
    <xf numFmtId="0" fontId="8" fillId="8" borderId="21" xfId="0" applyFont="1" applyFill="1" applyBorder="1"/>
    <xf numFmtId="0" fontId="8" fillId="8" borderId="22" xfId="0" applyFont="1" applyFill="1" applyBorder="1"/>
    <xf numFmtId="0" fontId="8" fillId="4" borderId="40" xfId="0" applyFont="1" applyFill="1" applyBorder="1" applyProtection="1"/>
    <xf numFmtId="0" fontId="8" fillId="4" borderId="41" xfId="0" applyFont="1" applyFill="1" applyBorder="1" applyProtection="1"/>
    <xf numFmtId="0" fontId="8" fillId="4" borderId="30" xfId="0" applyFont="1" applyFill="1" applyBorder="1" applyProtection="1"/>
    <xf numFmtId="0" fontId="8" fillId="5" borderId="39" xfId="0" applyFont="1" applyFill="1" applyBorder="1" applyAlignment="1" applyProtection="1">
      <alignment vertical="center"/>
    </xf>
    <xf numFmtId="0" fontId="8" fillId="5" borderId="37" xfId="0" applyFont="1" applyFill="1" applyBorder="1" applyAlignment="1" applyProtection="1">
      <alignment vertical="center"/>
    </xf>
    <xf numFmtId="0" fontId="8" fillId="5" borderId="43" xfId="0" applyFont="1" applyFill="1" applyBorder="1" applyAlignment="1" applyProtection="1">
      <alignment vertical="center"/>
    </xf>
    <xf numFmtId="0" fontId="8" fillId="5" borderId="40" xfId="0" applyFont="1" applyFill="1" applyBorder="1" applyAlignment="1" applyProtection="1">
      <alignment vertical="center"/>
    </xf>
    <xf numFmtId="0" fontId="8" fillId="5" borderId="41" xfId="0" applyFont="1" applyFill="1" applyBorder="1" applyAlignment="1" applyProtection="1">
      <alignment vertical="center"/>
    </xf>
    <xf numFmtId="0" fontId="8" fillId="5" borderId="30" xfId="0" applyFont="1" applyFill="1" applyBorder="1" applyAlignment="1" applyProtection="1">
      <alignment vertical="center"/>
    </xf>
    <xf numFmtId="0" fontId="8" fillId="6" borderId="39" xfId="0" applyFont="1" applyFill="1" applyBorder="1" applyAlignment="1" applyProtection="1">
      <alignment vertical="top"/>
    </xf>
    <xf numFmtId="0" fontId="8" fillId="6" borderId="37" xfId="0" applyFont="1" applyFill="1" applyBorder="1" applyAlignment="1" applyProtection="1">
      <alignment vertical="top"/>
    </xf>
    <xf numFmtId="0" fontId="8" fillId="6" borderId="43" xfId="0" applyFont="1" applyFill="1" applyBorder="1" applyAlignment="1" applyProtection="1">
      <alignment vertical="top"/>
    </xf>
    <xf numFmtId="0" fontId="5" fillId="7" borderId="39" xfId="0" applyFont="1" applyFill="1" applyBorder="1" applyAlignment="1" applyProtection="1">
      <alignment vertical="top"/>
    </xf>
    <xf numFmtId="0" fontId="5" fillId="7" borderId="37" xfId="0" applyFont="1" applyFill="1" applyBorder="1" applyAlignment="1" applyProtection="1">
      <alignment vertical="top"/>
    </xf>
    <xf numFmtId="0" fontId="5" fillId="7" borderId="43" xfId="0" applyFont="1" applyFill="1" applyBorder="1" applyAlignment="1" applyProtection="1">
      <alignment vertical="top"/>
    </xf>
    <xf numFmtId="0" fontId="8" fillId="6" borderId="40" xfId="0" applyFont="1" applyFill="1" applyBorder="1" applyAlignment="1" applyProtection="1">
      <alignment vertical="top"/>
    </xf>
    <xf numFmtId="0" fontId="8" fillId="6" borderId="41" xfId="0" applyFont="1" applyFill="1" applyBorder="1" applyAlignment="1" applyProtection="1">
      <alignment vertical="top"/>
    </xf>
    <xf numFmtId="0" fontId="8" fillId="6" borderId="30" xfId="0" applyFont="1" applyFill="1" applyBorder="1" applyAlignment="1" applyProtection="1">
      <alignment vertical="top"/>
    </xf>
    <xf numFmtId="0" fontId="5" fillId="7" borderId="40" xfId="0" applyFont="1" applyFill="1" applyBorder="1" applyAlignment="1" applyProtection="1">
      <alignment vertical="top"/>
    </xf>
    <xf numFmtId="0" fontId="5" fillId="7" borderId="41" xfId="0" applyFont="1" applyFill="1" applyBorder="1" applyAlignment="1" applyProtection="1">
      <alignment vertical="top"/>
    </xf>
    <xf numFmtId="0" fontId="5" fillId="7" borderId="30" xfId="0" applyFont="1" applyFill="1" applyBorder="1" applyAlignment="1" applyProtection="1">
      <alignment vertical="top"/>
    </xf>
    <xf numFmtId="0" fontId="8" fillId="6" borderId="21" xfId="0" applyFont="1" applyFill="1" applyBorder="1" applyAlignment="1" applyProtection="1">
      <alignment vertical="top"/>
    </xf>
    <xf numFmtId="0" fontId="8" fillId="6" borderId="44" xfId="0" applyFont="1" applyFill="1" applyBorder="1" applyAlignment="1" applyProtection="1">
      <alignment vertical="top"/>
    </xf>
    <xf numFmtId="0" fontId="5" fillId="7" borderId="21" xfId="0" applyFont="1" applyFill="1" applyBorder="1" applyAlignment="1" applyProtection="1">
      <alignment horizontal="left" vertical="top"/>
    </xf>
    <xf numFmtId="0" fontId="5" fillId="7" borderId="22" xfId="0" applyFont="1" applyFill="1" applyBorder="1" applyAlignment="1" applyProtection="1">
      <alignment horizontal="left" vertical="top"/>
    </xf>
    <xf numFmtId="0" fontId="16" fillId="6" borderId="23" xfId="0" applyFont="1" applyFill="1" applyBorder="1" applyAlignment="1" applyProtection="1">
      <alignment vertical="top"/>
    </xf>
    <xf numFmtId="0" fontId="8" fillId="6" borderId="24" xfId="0" applyFont="1" applyFill="1" applyBorder="1" applyAlignment="1" applyProtection="1">
      <alignment vertical="top"/>
    </xf>
    <xf numFmtId="0" fontId="8" fillId="6" borderId="25" xfId="0" applyFont="1" applyFill="1" applyBorder="1" applyAlignment="1" applyProtection="1">
      <alignment vertical="top"/>
    </xf>
    <xf numFmtId="0" fontId="8" fillId="6" borderId="22" xfId="0" applyFont="1" applyFill="1" applyBorder="1" applyAlignment="1" applyProtection="1">
      <alignment vertical="top"/>
    </xf>
    <xf numFmtId="0" fontId="8" fillId="4" borderId="22" xfId="0" applyFont="1" applyFill="1" applyBorder="1" applyProtection="1">
      <protection locked="0"/>
    </xf>
    <xf numFmtId="0" fontId="7" fillId="3" borderId="43" xfId="0" applyFont="1" applyFill="1" applyBorder="1" applyAlignment="1" applyProtection="1">
      <alignment vertical="center"/>
    </xf>
    <xf numFmtId="0" fontId="8" fillId="4" borderId="26" xfId="0" applyFont="1" applyFill="1" applyBorder="1"/>
    <xf numFmtId="0" fontId="8" fillId="4" borderId="27" xfId="0" applyFont="1" applyFill="1" applyBorder="1"/>
    <xf numFmtId="0" fontId="8" fillId="4" borderId="28" xfId="0" applyFont="1" applyFill="1" applyBorder="1"/>
    <xf numFmtId="0" fontId="8" fillId="5" borderId="29" xfId="0" applyFont="1" applyFill="1" applyBorder="1" applyAlignment="1">
      <alignment vertical="center"/>
    </xf>
    <xf numFmtId="0" fontId="8" fillId="5" borderId="41" xfId="0" applyFont="1" applyFill="1" applyBorder="1" applyAlignment="1">
      <alignment vertical="center"/>
    </xf>
    <xf numFmtId="0" fontId="8" fillId="5" borderId="42" xfId="0" applyFont="1" applyFill="1" applyBorder="1" applyAlignment="1">
      <alignment vertical="center"/>
    </xf>
    <xf numFmtId="0" fontId="5" fillId="7" borderId="47" xfId="0" applyFont="1" applyFill="1" applyBorder="1" applyAlignment="1">
      <alignment vertical="top"/>
    </xf>
    <xf numFmtId="0" fontId="5" fillId="7" borderId="37" xfId="0" applyFont="1" applyFill="1" applyBorder="1" applyAlignment="1">
      <alignment vertical="top"/>
    </xf>
    <xf numFmtId="0" fontId="5" fillId="7" borderId="38" xfId="0" applyFont="1" applyFill="1" applyBorder="1" applyAlignment="1">
      <alignment vertical="top"/>
    </xf>
    <xf numFmtId="0" fontId="8" fillId="5" borderId="39" xfId="0" applyFont="1" applyFill="1" applyBorder="1" applyAlignment="1">
      <alignment vertical="center"/>
    </xf>
    <xf numFmtId="0" fontId="8" fillId="5" borderId="37" xfId="0" applyFont="1" applyFill="1" applyBorder="1" applyAlignment="1">
      <alignment vertical="center"/>
    </xf>
    <xf numFmtId="0" fontId="8" fillId="5" borderId="38" xfId="0" applyFont="1" applyFill="1" applyBorder="1" applyAlignment="1">
      <alignment vertical="center"/>
    </xf>
    <xf numFmtId="0" fontId="5" fillId="7" borderId="39" xfId="0" applyFont="1" applyFill="1" applyBorder="1" applyAlignment="1">
      <alignment vertical="top"/>
    </xf>
    <xf numFmtId="0" fontId="8" fillId="4" borderId="40" xfId="15" applyFont="1" applyFill="1" applyBorder="1"/>
    <xf numFmtId="0" fontId="8" fillId="4" borderId="41" xfId="15" applyFont="1" applyFill="1" applyBorder="1"/>
    <xf numFmtId="166" fontId="5" fillId="0" borderId="31" xfId="15" applyNumberFormat="1" applyBorder="1" applyAlignment="1">
      <alignment horizontal="left" vertical="top"/>
    </xf>
    <xf numFmtId="0" fontId="7" fillId="9" borderId="46" xfId="15" applyFont="1" applyFill="1" applyBorder="1" applyAlignment="1">
      <alignment horizontal="left" vertical="top" wrapText="1"/>
    </xf>
    <xf numFmtId="14" fontId="5" fillId="0" borderId="31" xfId="15" applyNumberFormat="1" applyBorder="1" applyAlignment="1">
      <alignment horizontal="left" vertical="top"/>
    </xf>
    <xf numFmtId="0" fontId="5" fillId="0" borderId="19" xfId="0" applyFont="1" applyFill="1" applyBorder="1" applyAlignment="1" applyProtection="1">
      <alignment vertical="top" wrapText="1"/>
      <protection locked="0"/>
    </xf>
    <xf numFmtId="0" fontId="5" fillId="0" borderId="19" xfId="0" applyFont="1" applyFill="1" applyBorder="1" applyAlignment="1" applyProtection="1">
      <alignment vertical="top" wrapText="1"/>
    </xf>
    <xf numFmtId="0" fontId="5" fillId="0" borderId="19" xfId="2" applyFill="1" applyBorder="1" applyAlignment="1">
      <alignment horizontal="center" vertical="top"/>
    </xf>
    <xf numFmtId="0" fontId="5" fillId="0" borderId="19" xfId="0" applyFont="1" applyFill="1" applyBorder="1" applyAlignment="1" applyProtection="1">
      <alignment horizontal="left" vertical="top" wrapText="1"/>
      <protection locked="0"/>
    </xf>
    <xf numFmtId="0" fontId="7" fillId="0" borderId="19" xfId="0" applyFont="1" applyFill="1" applyBorder="1" applyAlignment="1" applyProtection="1">
      <alignment vertical="top"/>
      <protection locked="0"/>
    </xf>
    <xf numFmtId="0" fontId="5" fillId="11" borderId="23" xfId="0" applyFont="1" applyFill="1" applyBorder="1" applyAlignment="1">
      <alignment horizontal="left" vertical="top" wrapText="1"/>
    </xf>
    <xf numFmtId="0" fontId="5" fillId="11" borderId="23" xfId="10" applyNumberFormat="1" applyFont="1" applyFill="1" applyBorder="1" applyAlignment="1">
      <alignment horizontal="left" vertical="top" wrapText="1"/>
    </xf>
    <xf numFmtId="10" fontId="5" fillId="11" borderId="23" xfId="10" applyNumberFormat="1" applyFont="1" applyFill="1" applyBorder="1" applyAlignment="1">
      <alignment horizontal="left" vertical="top" wrapText="1"/>
    </xf>
    <xf numFmtId="0" fontId="15" fillId="11" borderId="23" xfId="0" applyFont="1" applyFill="1" applyBorder="1" applyAlignment="1">
      <alignment horizontal="left" vertical="top" wrapText="1"/>
    </xf>
    <xf numFmtId="0" fontId="5" fillId="11" borderId="47" xfId="0" applyFont="1" applyFill="1" applyBorder="1" applyAlignment="1">
      <alignment vertical="top" wrapText="1"/>
    </xf>
    <xf numFmtId="0" fontId="19" fillId="11" borderId="23" xfId="0" applyFont="1" applyFill="1" applyBorder="1" applyAlignment="1">
      <alignment horizontal="left" vertical="top" wrapText="1"/>
    </xf>
    <xf numFmtId="0" fontId="15" fillId="11" borderId="23" xfId="0" applyFont="1" applyFill="1" applyBorder="1" applyAlignment="1">
      <alignment vertical="top" wrapText="1"/>
    </xf>
    <xf numFmtId="0" fontId="15" fillId="11" borderId="51" xfId="0" applyFont="1" applyFill="1" applyBorder="1" applyAlignment="1">
      <alignment vertical="top"/>
    </xf>
    <xf numFmtId="0" fontId="5" fillId="11" borderId="52" xfId="0" applyFont="1" applyFill="1" applyBorder="1" applyAlignment="1">
      <alignment horizontal="left" vertical="top" wrapText="1"/>
    </xf>
    <xf numFmtId="0" fontId="5" fillId="0" borderId="23" xfId="0" applyFont="1" applyBorder="1" applyAlignment="1">
      <alignment horizontal="left" vertical="top" wrapText="1"/>
    </xf>
    <xf numFmtId="10" fontId="5" fillId="0" borderId="23" xfId="0" applyNumberFormat="1" applyFont="1" applyBorder="1" applyAlignment="1">
      <alignment horizontal="left" vertical="top" wrapText="1"/>
    </xf>
    <xf numFmtId="0" fontId="15" fillId="0" borderId="23" xfId="0" applyFont="1" applyBorder="1" applyAlignment="1">
      <alignment horizontal="left" vertical="top" wrapText="1"/>
    </xf>
    <xf numFmtId="0" fontId="5" fillId="0" borderId="47" xfId="0" applyFont="1" applyBorder="1" applyAlignment="1">
      <alignment vertical="top" wrapText="1"/>
    </xf>
    <xf numFmtId="0" fontId="19" fillId="0" borderId="23" xfId="0" applyFont="1" applyBorder="1" applyAlignment="1">
      <alignment horizontal="left" vertical="top" wrapText="1"/>
    </xf>
    <xf numFmtId="0" fontId="5" fillId="0" borderId="47" xfId="0" applyFont="1" applyBorder="1" applyAlignment="1">
      <alignment horizontal="left" vertical="top" wrapText="1"/>
    </xf>
    <xf numFmtId="0" fontId="15" fillId="0" borderId="23" xfId="0" applyFont="1" applyBorder="1" applyAlignment="1">
      <alignment vertical="top" wrapText="1"/>
    </xf>
    <xf numFmtId="0" fontId="15" fillId="0" borderId="51" xfId="0" applyFont="1" applyBorder="1" applyAlignment="1">
      <alignment vertical="top"/>
    </xf>
    <xf numFmtId="0" fontId="5" fillId="0" borderId="52" xfId="0" applyFont="1" applyBorder="1" applyAlignment="1">
      <alignment horizontal="left" vertical="top" wrapText="1"/>
    </xf>
    <xf numFmtId="10" fontId="5" fillId="11" borderId="23" xfId="0" applyNumberFormat="1" applyFont="1" applyFill="1" applyBorder="1" applyAlignment="1">
      <alignment horizontal="left" vertical="top" wrapText="1"/>
    </xf>
    <xf numFmtId="0" fontId="5" fillId="11" borderId="47" xfId="0" applyFont="1" applyFill="1" applyBorder="1" applyAlignment="1">
      <alignment horizontal="left" vertical="top" wrapText="1"/>
    </xf>
    <xf numFmtId="0" fontId="15" fillId="0" borderId="23" xfId="0" applyFont="1" applyBorder="1" applyAlignment="1">
      <alignment vertical="top"/>
    </xf>
    <xf numFmtId="0" fontId="5" fillId="0" borderId="23" xfId="10" applyNumberFormat="1" applyFont="1" applyBorder="1" applyAlignment="1">
      <alignment horizontal="left" vertical="top" wrapText="1"/>
    </xf>
    <xf numFmtId="10" fontId="5" fillId="0" borderId="23" xfId="10" applyNumberFormat="1" applyFont="1" applyBorder="1" applyAlignment="1">
      <alignment horizontal="left" vertical="top" wrapText="1"/>
    </xf>
    <xf numFmtId="0" fontId="15" fillId="11" borderId="23" xfId="0" applyFont="1" applyFill="1" applyBorder="1" applyAlignment="1">
      <alignment vertical="top"/>
    </xf>
    <xf numFmtId="0" fontId="22" fillId="0" borderId="23" xfId="0" applyFont="1" applyBorder="1" applyAlignment="1">
      <alignment vertical="top" wrapText="1"/>
    </xf>
    <xf numFmtId="49" fontId="15" fillId="0" borderId="23" xfId="0" applyNumberFormat="1" applyFont="1" applyBorder="1" applyAlignment="1">
      <alignment horizontal="left" vertical="top" wrapText="1"/>
    </xf>
    <xf numFmtId="0" fontId="5" fillId="0" borderId="23" xfId="0" applyFont="1" applyBorder="1" applyAlignment="1">
      <alignment horizontal="left" vertical="top"/>
    </xf>
    <xf numFmtId="0" fontId="5" fillId="11" borderId="23" xfId="0" applyFont="1" applyFill="1" applyBorder="1" applyAlignment="1">
      <alignment horizontal="left" vertical="top"/>
    </xf>
    <xf numFmtId="0" fontId="5" fillId="0" borderId="23" xfId="5" applyNumberFormat="1" applyFont="1" applyBorder="1" applyAlignment="1">
      <alignment horizontal="left" vertical="top" wrapText="1"/>
    </xf>
    <xf numFmtId="0" fontId="5" fillId="0" borderId="53" xfId="5" applyNumberFormat="1" applyFont="1" applyBorder="1" applyAlignment="1">
      <alignment horizontal="left" vertical="top" wrapText="1"/>
    </xf>
    <xf numFmtId="0" fontId="5" fillId="0" borderId="23" xfId="0" applyFont="1" applyBorder="1" applyAlignment="1">
      <alignment vertical="top" wrapText="1"/>
    </xf>
    <xf numFmtId="0" fontId="15" fillId="11" borderId="50" xfId="0" applyFont="1" applyFill="1" applyBorder="1" applyAlignment="1">
      <alignment vertical="top" wrapText="1"/>
    </xf>
    <xf numFmtId="0" fontId="5" fillId="11" borderId="50" xfId="0" applyFont="1" applyFill="1" applyBorder="1" applyAlignment="1">
      <alignment vertical="top" wrapText="1"/>
    </xf>
    <xf numFmtId="0" fontId="15" fillId="0" borderId="50" xfId="0" applyFont="1" applyBorder="1" applyAlignment="1">
      <alignment vertical="top" wrapText="1"/>
    </xf>
    <xf numFmtId="0" fontId="5" fillId="0" borderId="50" xfId="0" applyFont="1" applyBorder="1" applyAlignment="1">
      <alignment vertical="top" wrapText="1"/>
    </xf>
    <xf numFmtId="0" fontId="15" fillId="0" borderId="50" xfId="0" applyFont="1" applyBorder="1" applyAlignment="1">
      <alignment horizontal="left" vertical="top" wrapText="1"/>
    </xf>
    <xf numFmtId="0" fontId="5" fillId="0" borderId="50" xfId="0" applyFont="1" applyBorder="1" applyAlignment="1">
      <alignment horizontal="left" vertical="top" wrapText="1"/>
    </xf>
    <xf numFmtId="0" fontId="5" fillId="11" borderId="50" xfId="0" applyFont="1" applyFill="1" applyBorder="1" applyAlignment="1">
      <alignment horizontal="left" vertical="top" wrapText="1"/>
    </xf>
    <xf numFmtId="0" fontId="5" fillId="11" borderId="50" xfId="10" applyNumberFormat="1" applyFont="1" applyFill="1" applyBorder="1" applyAlignment="1">
      <alignment horizontal="left" vertical="top" wrapText="1"/>
    </xf>
    <xf numFmtId="10" fontId="5" fillId="11" borderId="50" xfId="10" applyNumberFormat="1" applyFont="1" applyFill="1" applyBorder="1" applyAlignment="1">
      <alignment horizontal="left" vertical="top" wrapText="1"/>
    </xf>
    <xf numFmtId="0" fontId="15" fillId="11" borderId="50" xfId="0" applyFont="1" applyFill="1" applyBorder="1" applyAlignment="1">
      <alignment horizontal="left" vertical="top" wrapText="1"/>
    </xf>
    <xf numFmtId="0" fontId="5" fillId="11" borderId="23" xfId="0" applyFont="1" applyFill="1" applyBorder="1" applyAlignment="1">
      <alignment vertical="top" wrapText="1"/>
    </xf>
    <xf numFmtId="0" fontId="26" fillId="0" borderId="23" xfId="0" applyFont="1" applyBorder="1" applyAlignment="1">
      <alignment vertical="top"/>
    </xf>
    <xf numFmtId="0" fontId="26" fillId="0" borderId="51" xfId="0" applyFont="1" applyBorder="1"/>
    <xf numFmtId="0" fontId="5" fillId="11" borderId="23" xfId="5" applyNumberFormat="1" applyFont="1" applyFill="1" applyBorder="1" applyAlignment="1">
      <alignment horizontal="left" vertical="top" wrapText="1"/>
    </xf>
    <xf numFmtId="0" fontId="22" fillId="11" borderId="23" xfId="0" applyFont="1" applyFill="1" applyBorder="1" applyAlignment="1">
      <alignment vertical="top" wrapText="1"/>
    </xf>
    <xf numFmtId="0" fontId="5" fillId="11" borderId="53" xfId="0" applyFont="1" applyFill="1" applyBorder="1" applyAlignment="1">
      <alignment horizontal="left" vertical="top" wrapText="1"/>
    </xf>
    <xf numFmtId="0" fontId="15" fillId="11" borderId="54" xfId="0" applyFont="1" applyFill="1" applyBorder="1" applyAlignment="1">
      <alignment vertical="top" wrapText="1"/>
    </xf>
    <xf numFmtId="0" fontId="5" fillId="11" borderId="54" xfId="0" applyFont="1" applyFill="1" applyBorder="1" applyAlignment="1">
      <alignment vertical="top" wrapText="1"/>
    </xf>
    <xf numFmtId="0" fontId="26" fillId="0" borderId="23" xfId="0" applyFont="1" applyBorder="1" applyAlignment="1">
      <alignment horizontal="left" vertical="top" wrapText="1"/>
    </xf>
    <xf numFmtId="0" fontId="5" fillId="11" borderId="53" xfId="5" applyNumberFormat="1" applyFont="1" applyFill="1" applyBorder="1" applyAlignment="1">
      <alignment horizontal="left" vertical="top" wrapText="1"/>
    </xf>
    <xf numFmtId="0" fontId="20" fillId="11" borderId="52" xfId="0" applyFont="1" applyFill="1" applyBorder="1" applyAlignment="1">
      <alignment horizontal="left" vertical="top" wrapText="1"/>
    </xf>
    <xf numFmtId="0" fontId="5" fillId="11" borderId="24" xfId="0" applyFont="1" applyFill="1" applyBorder="1" applyAlignment="1">
      <alignment horizontal="left" vertical="top" wrapText="1"/>
    </xf>
    <xf numFmtId="0" fontId="5" fillId="11" borderId="37" xfId="0" applyFont="1" applyFill="1" applyBorder="1" applyAlignment="1">
      <alignment vertical="top" wrapText="1"/>
    </xf>
    <xf numFmtId="0" fontId="5" fillId="11" borderId="37" xfId="0" applyFont="1" applyFill="1" applyBorder="1" applyAlignment="1">
      <alignment horizontal="left" vertical="top" wrapText="1"/>
    </xf>
    <xf numFmtId="0" fontId="15" fillId="11" borderId="24" xfId="0" applyFont="1" applyFill="1" applyBorder="1" applyAlignment="1">
      <alignment horizontal="left" vertical="top" wrapText="1"/>
    </xf>
    <xf numFmtId="0" fontId="5" fillId="0" borderId="47" xfId="5" applyNumberFormat="1" applyFont="1" applyBorder="1" applyAlignment="1">
      <alignment horizontal="left" vertical="top" wrapText="1"/>
    </xf>
    <xf numFmtId="0" fontId="5" fillId="0" borderId="39" xfId="5" applyNumberFormat="1" applyFont="1" applyBorder="1" applyAlignment="1">
      <alignment horizontal="left" vertical="top" wrapText="1"/>
    </xf>
    <xf numFmtId="0" fontId="5" fillId="0" borderId="55" xfId="0" applyFont="1" applyBorder="1" applyAlignment="1">
      <alignment horizontal="left" vertical="top" wrapText="1"/>
    </xf>
    <xf numFmtId="0" fontId="5" fillId="0" borderId="56" xfId="0" applyFont="1" applyBorder="1" applyAlignment="1">
      <alignment horizontal="left" vertical="top" wrapText="1"/>
    </xf>
    <xf numFmtId="0" fontId="15" fillId="0" borderId="51" xfId="0" applyFont="1" applyBorder="1" applyAlignment="1">
      <alignment horizontal="left" vertical="top" wrapText="1"/>
    </xf>
    <xf numFmtId="0" fontId="5" fillId="0" borderId="56" xfId="0" applyFont="1" applyBorder="1" applyAlignment="1">
      <alignment vertical="top" wrapText="1"/>
    </xf>
    <xf numFmtId="0" fontId="15" fillId="0" borderId="56" xfId="0" applyFont="1" applyBorder="1" applyAlignment="1">
      <alignment horizontal="left" vertical="top" wrapText="1"/>
    </xf>
    <xf numFmtId="0" fontId="5" fillId="11" borderId="51" xfId="0" applyFont="1" applyFill="1" applyBorder="1" applyAlignment="1">
      <alignment horizontal="left" vertical="top" wrapText="1"/>
    </xf>
    <xf numFmtId="0" fontId="5" fillId="11" borderId="56" xfId="0" applyFont="1" applyFill="1" applyBorder="1" applyAlignment="1">
      <alignment horizontal="left" vertical="top" wrapText="1"/>
    </xf>
    <xf numFmtId="0" fontId="15" fillId="11" borderId="51" xfId="0" applyFont="1" applyFill="1" applyBorder="1" applyAlignment="1">
      <alignment horizontal="left" vertical="top" wrapText="1"/>
    </xf>
    <xf numFmtId="0" fontId="5" fillId="11" borderId="56" xfId="0" applyFont="1" applyFill="1" applyBorder="1" applyAlignment="1">
      <alignment vertical="top" wrapText="1"/>
    </xf>
    <xf numFmtId="0" fontId="15" fillId="11" borderId="56" xfId="0" applyFont="1" applyFill="1" applyBorder="1" applyAlignment="1">
      <alignment horizontal="left" vertical="top" wrapText="1"/>
    </xf>
    <xf numFmtId="0" fontId="5" fillId="0" borderId="57" xfId="5" applyNumberFormat="1" applyFont="1" applyBorder="1" applyAlignment="1">
      <alignment horizontal="left" vertical="top" wrapText="1"/>
    </xf>
    <xf numFmtId="0" fontId="5" fillId="0" borderId="58" xfId="0" applyFont="1" applyBorder="1" applyAlignment="1">
      <alignment horizontal="left" vertical="top" wrapText="1"/>
    </xf>
    <xf numFmtId="0" fontId="15" fillId="0" borderId="59" xfId="0" applyFont="1" applyBorder="1" applyAlignment="1">
      <alignment horizontal="left" vertical="top" wrapText="1"/>
    </xf>
    <xf numFmtId="0" fontId="19" fillId="0" borderId="58" xfId="0" applyFont="1" applyBorder="1" applyAlignment="1">
      <alignment horizontal="left" vertical="top" wrapText="1"/>
    </xf>
    <xf numFmtId="0" fontId="15" fillId="0" borderId="58" xfId="0" applyFont="1" applyBorder="1" applyAlignment="1">
      <alignment vertical="top" wrapText="1"/>
    </xf>
    <xf numFmtId="0" fontId="15" fillId="0" borderId="59" xfId="0" applyFont="1" applyBorder="1" applyAlignment="1">
      <alignment vertical="top"/>
    </xf>
    <xf numFmtId="0" fontId="5" fillId="0" borderId="60" xfId="0" applyFont="1" applyBorder="1" applyAlignment="1">
      <alignment horizontal="left" vertical="top" wrapText="1"/>
    </xf>
    <xf numFmtId="0" fontId="5" fillId="11" borderId="58" xfId="0" applyFont="1" applyFill="1" applyBorder="1" applyAlignment="1">
      <alignment horizontal="left" vertical="top" wrapText="1"/>
    </xf>
    <xf numFmtId="0" fontId="5" fillId="11" borderId="61" xfId="5" applyNumberFormat="1" applyFont="1" applyFill="1" applyBorder="1" applyAlignment="1">
      <alignment horizontal="left" vertical="top" wrapText="1"/>
    </xf>
    <xf numFmtId="0" fontId="5" fillId="11" borderId="62" xfId="5" applyNumberFormat="1" applyFont="1" applyFill="1" applyBorder="1" applyAlignment="1">
      <alignment horizontal="left" vertical="top" wrapText="1"/>
    </xf>
    <xf numFmtId="0" fontId="5" fillId="11" borderId="55" xfId="0" applyFont="1" applyFill="1" applyBorder="1" applyAlignment="1">
      <alignment horizontal="left" vertical="top" wrapText="1"/>
    </xf>
    <xf numFmtId="0" fontId="15" fillId="11" borderId="59" xfId="0" applyFont="1" applyFill="1" applyBorder="1" applyAlignment="1">
      <alignment horizontal="left" vertical="top" wrapText="1"/>
    </xf>
    <xf numFmtId="0" fontId="19" fillId="11" borderId="58" xfId="0" applyFont="1" applyFill="1" applyBorder="1" applyAlignment="1">
      <alignment horizontal="left" vertical="top" wrapText="1"/>
    </xf>
    <xf numFmtId="0" fontId="15" fillId="11" borderId="58" xfId="0" applyFont="1" applyFill="1" applyBorder="1" applyAlignment="1">
      <alignment vertical="top" wrapText="1"/>
    </xf>
    <xf numFmtId="0" fontId="15" fillId="11" borderId="59" xfId="0" applyFont="1" applyFill="1" applyBorder="1" applyAlignment="1">
      <alignment vertical="top"/>
    </xf>
    <xf numFmtId="0" fontId="5" fillId="11" borderId="60" xfId="0" applyFont="1" applyFill="1" applyBorder="1" applyAlignment="1">
      <alignment horizontal="left" vertical="top" wrapText="1"/>
    </xf>
    <xf numFmtId="0" fontId="5" fillId="0" borderId="61" xfId="5" applyNumberFormat="1" applyFont="1" applyBorder="1" applyAlignment="1">
      <alignment horizontal="left" vertical="top" wrapText="1"/>
    </xf>
    <xf numFmtId="0" fontId="5" fillId="0" borderId="62" xfId="5" applyNumberFormat="1" applyFont="1" applyBorder="1" applyAlignment="1">
      <alignment horizontal="left" vertical="top" wrapText="1"/>
    </xf>
    <xf numFmtId="10" fontId="5" fillId="0" borderId="58" xfId="0" applyNumberFormat="1" applyFont="1" applyBorder="1" applyAlignment="1">
      <alignment horizontal="left" vertical="top" wrapText="1"/>
    </xf>
    <xf numFmtId="0" fontId="5" fillId="0" borderId="59" xfId="0" applyFont="1" applyBorder="1" applyAlignment="1">
      <alignment horizontal="left" vertical="top" wrapText="1"/>
    </xf>
    <xf numFmtId="10" fontId="5" fillId="11" borderId="58" xfId="0" applyNumberFormat="1" applyFont="1" applyFill="1" applyBorder="1" applyAlignment="1">
      <alignment horizontal="left" vertical="top" wrapText="1"/>
    </xf>
    <xf numFmtId="0" fontId="5" fillId="11" borderId="59" xfId="0" applyFont="1" applyFill="1" applyBorder="1" applyAlignment="1">
      <alignment horizontal="left" vertical="top" wrapText="1"/>
    </xf>
    <xf numFmtId="0" fontId="20" fillId="11" borderId="60" xfId="0" applyFont="1" applyFill="1" applyBorder="1" applyAlignment="1">
      <alignment horizontal="left" vertical="top" wrapText="1"/>
    </xf>
    <xf numFmtId="0" fontId="20" fillId="0" borderId="60" xfId="0" applyFont="1" applyBorder="1" applyAlignment="1">
      <alignment horizontal="left" vertical="top" wrapText="1"/>
    </xf>
    <xf numFmtId="0" fontId="5" fillId="11" borderId="63" xfId="0" applyFont="1" applyFill="1" applyBorder="1" applyAlignment="1">
      <alignment horizontal="left" vertical="top" wrapText="1"/>
    </xf>
    <xf numFmtId="0" fontId="5" fillId="11" borderId="58" xfId="10" applyNumberFormat="1" applyFont="1" applyFill="1" applyBorder="1" applyAlignment="1">
      <alignment horizontal="left" vertical="top" wrapText="1"/>
    </xf>
    <xf numFmtId="10" fontId="5" fillId="11" borderId="58" xfId="10" applyNumberFormat="1" applyFont="1" applyFill="1" applyBorder="1" applyAlignment="1">
      <alignment horizontal="left" vertical="top" wrapText="1"/>
    </xf>
    <xf numFmtId="0" fontId="5" fillId="0" borderId="58" xfId="10" applyNumberFormat="1" applyFont="1" applyBorder="1" applyAlignment="1">
      <alignment horizontal="left" vertical="top" wrapText="1"/>
    </xf>
    <xf numFmtId="10" fontId="5" fillId="0" borderId="58" xfId="10" applyNumberFormat="1" applyFont="1" applyBorder="1" applyAlignment="1">
      <alignment horizontal="left" vertical="top" wrapText="1"/>
    </xf>
    <xf numFmtId="0" fontId="5" fillId="11" borderId="58" xfId="0" applyFont="1" applyFill="1" applyBorder="1" applyAlignment="1">
      <alignment vertical="top" wrapText="1"/>
    </xf>
    <xf numFmtId="0" fontId="5" fillId="0" borderId="58" xfId="0" applyFont="1" applyBorder="1" applyAlignment="1">
      <alignment vertical="top" wrapText="1"/>
    </xf>
    <xf numFmtId="0" fontId="5" fillId="0" borderId="64" xfId="0" applyFont="1" applyBorder="1" applyAlignment="1">
      <alignment horizontal="left" vertical="top" wrapText="1"/>
    </xf>
    <xf numFmtId="10" fontId="5" fillId="0" borderId="64" xfId="0" applyNumberFormat="1" applyFont="1" applyBorder="1" applyAlignment="1">
      <alignment horizontal="left" vertical="top" wrapText="1"/>
    </xf>
    <xf numFmtId="0" fontId="5" fillId="0" borderId="65" xfId="0" applyFont="1" applyBorder="1" applyAlignment="1">
      <alignment horizontal="left" vertical="top" wrapText="1"/>
    </xf>
    <xf numFmtId="0" fontId="5" fillId="0" borderId="49" xfId="0" applyFont="1" applyBorder="1" applyAlignment="1">
      <alignment horizontal="left" vertical="top" wrapText="1"/>
    </xf>
    <xf numFmtId="0" fontId="15" fillId="0" borderId="65" xfId="0" applyFont="1" applyBorder="1" applyAlignment="1">
      <alignment horizontal="left" vertical="top" wrapText="1"/>
    </xf>
    <xf numFmtId="0" fontId="5" fillId="0" borderId="49" xfId="0" applyFont="1" applyBorder="1" applyAlignment="1">
      <alignment vertical="top" wrapText="1"/>
    </xf>
    <xf numFmtId="0" fontId="5" fillId="0" borderId="66" xfId="0" applyFont="1" applyBorder="1" applyAlignment="1">
      <alignment horizontal="left" vertical="top" wrapText="1"/>
    </xf>
    <xf numFmtId="0" fontId="15" fillId="0" borderId="49" xfId="0" applyFont="1" applyBorder="1" applyAlignment="1">
      <alignment horizontal="left" vertical="top" wrapText="1"/>
    </xf>
    <xf numFmtId="0" fontId="15" fillId="0" borderId="64" xfId="0" applyFont="1" applyBorder="1" applyAlignment="1">
      <alignment vertical="top" wrapText="1"/>
    </xf>
    <xf numFmtId="0" fontId="15" fillId="0" borderId="65" xfId="0" applyFont="1" applyBorder="1" applyAlignment="1">
      <alignment vertical="top"/>
    </xf>
    <xf numFmtId="0" fontId="19" fillId="0" borderId="64" xfId="0" applyFont="1" applyBorder="1" applyAlignment="1">
      <alignment horizontal="left" vertical="top" wrapText="1"/>
    </xf>
    <xf numFmtId="0" fontId="20" fillId="0" borderId="48" xfId="0" applyFont="1" applyBorder="1" applyAlignment="1">
      <alignment horizontal="left" vertical="top" wrapText="1"/>
    </xf>
    <xf numFmtId="0" fontId="5" fillId="0" borderId="46" xfId="0" applyFont="1" applyFill="1" applyBorder="1" applyAlignment="1">
      <alignment horizontal="left" vertical="top" wrapText="1"/>
    </xf>
    <xf numFmtId="0" fontId="5" fillId="0" borderId="19" xfId="2" applyFill="1" applyBorder="1" applyAlignment="1">
      <alignment horizontal="left" vertical="top" wrapText="1"/>
    </xf>
    <xf numFmtId="0" fontId="5" fillId="0" borderId="19" xfId="2" applyFill="1" applyBorder="1" applyAlignment="1" applyProtection="1">
      <alignment vertical="top" wrapText="1"/>
      <protection locked="0"/>
    </xf>
    <xf numFmtId="0" fontId="5" fillId="0" borderId="19" xfId="5" applyFill="1" applyBorder="1" applyAlignment="1">
      <alignment horizontal="left" vertical="top" wrapText="1"/>
    </xf>
    <xf numFmtId="0" fontId="5" fillId="0" borderId="19" xfId="5" applyFill="1" applyBorder="1" applyAlignment="1" applyProtection="1">
      <alignment vertical="top" wrapText="1"/>
      <protection locked="0"/>
    </xf>
    <xf numFmtId="0" fontId="5" fillId="0" borderId="31" xfId="0" applyFont="1" applyFill="1" applyBorder="1" applyAlignment="1" applyProtection="1">
      <alignment horizontal="left" vertical="top" wrapText="1"/>
      <protection locked="0"/>
    </xf>
    <xf numFmtId="0" fontId="5" fillId="0" borderId="19" xfId="0" applyFont="1" applyFill="1" applyBorder="1" applyAlignment="1">
      <alignment horizontal="left" vertical="top"/>
    </xf>
    <xf numFmtId="0" fontId="5" fillId="0" borderId="14" xfId="4" applyFont="1" applyFill="1" applyBorder="1" applyAlignment="1">
      <alignment vertical="top" wrapText="1"/>
    </xf>
    <xf numFmtId="0" fontId="23" fillId="0" borderId="19" xfId="0" applyFont="1" applyFill="1" applyBorder="1" applyAlignment="1" applyProtection="1">
      <alignment horizontal="left" vertical="top" wrapText="1"/>
      <protection locked="0"/>
    </xf>
    <xf numFmtId="0" fontId="7" fillId="0" borderId="19" xfId="0" applyFont="1" applyFill="1" applyBorder="1"/>
    <xf numFmtId="0" fontId="5" fillId="0" borderId="0" xfId="16" applyFont="1" applyFill="1" applyAlignment="1">
      <alignment vertical="top" wrapText="1"/>
    </xf>
    <xf numFmtId="0" fontId="5" fillId="0" borderId="15" xfId="0" applyFont="1" applyFill="1" applyBorder="1" applyAlignment="1">
      <alignment horizontal="left" vertical="top" wrapText="1"/>
    </xf>
    <xf numFmtId="0" fontId="5" fillId="0" borderId="60" xfId="0" applyFont="1" applyFill="1" applyBorder="1" applyAlignment="1">
      <alignment horizontal="left" vertical="top" wrapText="1"/>
    </xf>
    <xf numFmtId="0" fontId="5" fillId="0" borderId="60" xfId="0" applyFont="1" applyFill="1" applyBorder="1" applyAlignment="1" applyProtection="1">
      <alignment vertical="top" wrapText="1"/>
      <protection locked="0"/>
    </xf>
    <xf numFmtId="0" fontId="5" fillId="0" borderId="60" xfId="0" applyFont="1" applyFill="1" applyBorder="1" applyAlignment="1" applyProtection="1">
      <alignment vertical="top" wrapText="1"/>
    </xf>
    <xf numFmtId="0" fontId="7" fillId="0" borderId="60" xfId="0" applyFont="1" applyFill="1" applyBorder="1" applyAlignment="1" applyProtection="1">
      <alignment vertical="top" wrapText="1"/>
      <protection locked="0"/>
    </xf>
    <xf numFmtId="0" fontId="5" fillId="0" borderId="58" xfId="0" applyFont="1" applyFill="1" applyBorder="1" applyAlignment="1">
      <alignment horizontal="left" vertical="top" wrapText="1"/>
    </xf>
    <xf numFmtId="0" fontId="27" fillId="12" borderId="45" xfId="0" applyFont="1" applyFill="1" applyBorder="1" applyAlignment="1" applyProtection="1">
      <alignment horizontal="center" vertical="center" wrapText="1"/>
    </xf>
    <xf numFmtId="10" fontId="27" fillId="12" borderId="45" xfId="0" applyNumberFormat="1" applyFont="1" applyFill="1" applyBorder="1" applyAlignment="1" applyProtection="1">
      <alignment horizontal="center" vertical="center" wrapText="1"/>
    </xf>
    <xf numFmtId="0" fontId="27" fillId="12" borderId="31" xfId="0" applyFont="1" applyFill="1" applyBorder="1" applyAlignment="1" applyProtection="1">
      <alignment horizontal="center" vertical="center" wrapText="1"/>
    </xf>
    <xf numFmtId="0" fontId="27" fillId="12" borderId="22" xfId="0" applyFont="1" applyFill="1" applyBorder="1" applyAlignment="1" applyProtection="1">
      <alignment horizontal="center" vertical="center" wrapText="1"/>
      <protection locked="0"/>
    </xf>
    <xf numFmtId="0" fontId="27" fillId="12" borderId="19" xfId="0" applyFont="1" applyFill="1" applyBorder="1" applyAlignment="1" applyProtection="1">
      <alignment horizontal="center" vertical="center" wrapText="1"/>
      <protection locked="0"/>
    </xf>
    <xf numFmtId="0" fontId="28" fillId="12" borderId="0" xfId="0" applyFont="1" applyFill="1" applyAlignment="1" applyProtection="1">
      <alignment horizontal="center" vertical="center" wrapText="1"/>
      <protection locked="0"/>
    </xf>
    <xf numFmtId="0" fontId="28" fillId="12" borderId="0" xfId="0" applyFont="1" applyFill="1" applyAlignment="1" applyProtection="1">
      <alignment horizontal="center" vertical="center" wrapText="1"/>
    </xf>
    <xf numFmtId="0" fontId="27" fillId="13" borderId="39" xfId="0" applyFont="1" applyFill="1" applyBorder="1" applyAlignment="1">
      <alignment horizontal="center" vertical="center" wrapText="1"/>
    </xf>
    <xf numFmtId="10" fontId="27" fillId="13" borderId="39" xfId="0" applyNumberFormat="1" applyFont="1" applyFill="1" applyBorder="1" applyAlignment="1">
      <alignment horizontal="center" vertical="center" wrapText="1"/>
    </xf>
    <xf numFmtId="0" fontId="27" fillId="13" borderId="50" xfId="0" applyFont="1" applyFill="1" applyBorder="1" applyAlignment="1">
      <alignment horizontal="center" vertical="center" wrapText="1"/>
    </xf>
    <xf numFmtId="0" fontId="27" fillId="13" borderId="51" xfId="0" applyFont="1" applyFill="1" applyBorder="1" applyAlignment="1">
      <alignment horizontal="center" vertical="center" wrapText="1"/>
    </xf>
    <xf numFmtId="0" fontId="27" fillId="14" borderId="39" xfId="0" applyFont="1" applyFill="1" applyBorder="1" applyAlignment="1">
      <alignment horizontal="center" vertical="center" wrapText="1"/>
    </xf>
    <xf numFmtId="0" fontId="27" fillId="14" borderId="23" xfId="0" applyFont="1" applyFill="1" applyBorder="1" applyAlignment="1">
      <alignment horizontal="center" vertical="center" wrapText="1"/>
    </xf>
    <xf numFmtId="0" fontId="27" fillId="14" borderId="52" xfId="12" applyNumberFormat="1" applyFont="1" applyFill="1" applyBorder="1" applyAlignment="1">
      <alignment horizontal="center" vertical="center" wrapText="1"/>
    </xf>
    <xf numFmtId="0" fontId="27" fillId="12" borderId="31" xfId="15" applyFont="1" applyFill="1" applyBorder="1" applyAlignment="1">
      <alignment horizontal="center" vertical="center" wrapText="1"/>
    </xf>
    <xf numFmtId="0" fontId="30" fillId="0" borderId="0" xfId="17"/>
    <xf numFmtId="0" fontId="24" fillId="10" borderId="12" xfId="17" applyFont="1" applyFill="1" applyBorder="1" applyAlignment="1">
      <alignment wrapText="1"/>
    </xf>
    <xf numFmtId="0" fontId="24" fillId="10" borderId="11" xfId="17" applyFont="1" applyFill="1" applyBorder="1" applyAlignment="1">
      <alignment wrapText="1"/>
    </xf>
    <xf numFmtId="14" fontId="30" fillId="0" borderId="0" xfId="17" applyNumberFormat="1" applyAlignment="1">
      <alignment horizontal="left"/>
    </xf>
    <xf numFmtId="0" fontId="29" fillId="15" borderId="48" xfId="17" applyFont="1" applyFill="1" applyBorder="1" applyAlignment="1">
      <alignment wrapText="1"/>
    </xf>
    <xf numFmtId="0" fontId="9" fillId="7" borderId="13" xfId="0" applyFont="1" applyFill="1" applyBorder="1" applyAlignment="1">
      <alignment horizontal="left" vertical="top" wrapText="1"/>
    </xf>
    <xf numFmtId="0" fontId="5" fillId="0" borderId="23" xfId="0" applyFont="1" applyFill="1" applyBorder="1" applyAlignment="1" applyProtection="1">
      <alignment horizontal="left" vertical="top" wrapText="1"/>
    </xf>
    <xf numFmtId="0" fontId="5" fillId="0" borderId="24" xfId="0" applyFont="1" applyFill="1" applyBorder="1" applyAlignment="1" applyProtection="1">
      <alignment horizontal="left" vertical="top" wrapText="1"/>
    </xf>
    <xf numFmtId="0" fontId="5" fillId="0" borderId="25" xfId="0" applyFont="1" applyFill="1" applyBorder="1" applyAlignment="1" applyProtection="1">
      <alignment horizontal="left" vertical="top" wrapText="1"/>
    </xf>
    <xf numFmtId="0" fontId="5" fillId="0" borderId="8" xfId="0" applyFont="1" applyFill="1" applyBorder="1" applyAlignment="1" applyProtection="1">
      <alignment horizontal="left" vertical="top" wrapText="1"/>
    </xf>
    <xf numFmtId="0" fontId="5" fillId="0" borderId="0" xfId="0" applyFont="1" applyFill="1" applyAlignment="1" applyProtection="1">
      <alignment horizontal="left" vertical="top" wrapText="1"/>
    </xf>
    <xf numFmtId="0" fontId="5" fillId="0" borderId="2" xfId="0" applyFont="1" applyFill="1" applyBorder="1" applyAlignment="1" applyProtection="1">
      <alignment horizontal="left" vertical="top" wrapText="1"/>
    </xf>
    <xf numFmtId="0" fontId="5" fillId="0" borderId="9" xfId="0" applyFont="1" applyFill="1" applyBorder="1" applyAlignment="1" applyProtection="1">
      <alignment horizontal="left" vertical="top" wrapText="1"/>
    </xf>
    <xf numFmtId="0" fontId="5" fillId="0" borderId="10" xfId="0" applyFont="1" applyFill="1" applyBorder="1" applyAlignment="1" applyProtection="1">
      <alignment horizontal="left" vertical="top" wrapText="1"/>
    </xf>
    <xf numFmtId="0" fontId="5" fillId="0" borderId="11" xfId="0" applyFont="1" applyFill="1" applyBorder="1" applyAlignment="1" applyProtection="1">
      <alignment horizontal="left" vertical="top" wrapText="1"/>
    </xf>
    <xf numFmtId="0" fontId="5" fillId="7" borderId="39" xfId="0" applyFont="1" applyFill="1" applyBorder="1" applyAlignment="1" applyProtection="1">
      <alignment horizontal="left" vertical="top" wrapText="1"/>
    </xf>
    <xf numFmtId="0" fontId="5" fillId="7" borderId="37" xfId="0" applyFont="1" applyFill="1" applyBorder="1" applyAlignment="1" applyProtection="1">
      <alignment horizontal="left" vertical="top"/>
    </xf>
    <xf numFmtId="0" fontId="5" fillId="7" borderId="43" xfId="0" applyFont="1" applyFill="1" applyBorder="1" applyAlignment="1" applyProtection="1">
      <alignment horizontal="left" vertical="top"/>
    </xf>
    <xf numFmtId="0" fontId="5" fillId="7" borderId="1" xfId="0" applyFont="1" applyFill="1" applyBorder="1" applyAlignment="1" applyProtection="1">
      <alignment horizontal="left" vertical="top"/>
    </xf>
    <xf numFmtId="0" fontId="5" fillId="7" borderId="0" xfId="0" applyFont="1" applyFill="1" applyAlignment="1" applyProtection="1">
      <alignment horizontal="left" vertical="top"/>
    </xf>
    <xf numFmtId="0" fontId="5" fillId="7" borderId="7" xfId="0" applyFont="1" applyFill="1" applyBorder="1" applyAlignment="1" applyProtection="1">
      <alignment horizontal="left" vertical="top"/>
    </xf>
    <xf numFmtId="0" fontId="5" fillId="7" borderId="23" xfId="0" applyFont="1" applyFill="1" applyBorder="1" applyAlignment="1" applyProtection="1">
      <alignment horizontal="left" vertical="top" wrapText="1"/>
    </xf>
    <xf numFmtId="0" fontId="5" fillId="7" borderId="24" xfId="0" applyFont="1" applyFill="1" applyBorder="1" applyAlignment="1" applyProtection="1">
      <alignment horizontal="left" vertical="top" wrapText="1"/>
    </xf>
    <xf numFmtId="0" fontId="5" fillId="7" borderId="25" xfId="0" applyFont="1" applyFill="1" applyBorder="1" applyAlignment="1" applyProtection="1">
      <alignment horizontal="left" vertical="top" wrapText="1"/>
    </xf>
    <xf numFmtId="0" fontId="5" fillId="7" borderId="8" xfId="0" applyFont="1" applyFill="1" applyBorder="1" applyAlignment="1" applyProtection="1">
      <alignment horizontal="left" vertical="top" wrapText="1"/>
    </xf>
    <xf numFmtId="0" fontId="5" fillId="7" borderId="0" xfId="0" applyFont="1" applyFill="1" applyAlignment="1" applyProtection="1">
      <alignment horizontal="left" vertical="top" wrapText="1"/>
    </xf>
    <xf numFmtId="0" fontId="5" fillId="7" borderId="2" xfId="0" applyFont="1" applyFill="1" applyBorder="1" applyAlignment="1" applyProtection="1">
      <alignment horizontal="left" vertical="top" wrapText="1"/>
    </xf>
    <xf numFmtId="0" fontId="8" fillId="6" borderId="23" xfId="0" applyFont="1" applyFill="1" applyBorder="1" applyAlignment="1" applyProtection="1">
      <alignment horizontal="left" vertical="top"/>
    </xf>
    <xf numFmtId="0" fontId="8" fillId="6" borderId="24" xfId="0" applyFont="1" applyFill="1" applyBorder="1" applyAlignment="1" applyProtection="1">
      <alignment horizontal="left" vertical="top"/>
    </xf>
    <xf numFmtId="0" fontId="8" fillId="6" borderId="25" xfId="0" applyFont="1" applyFill="1" applyBorder="1" applyAlignment="1" applyProtection="1">
      <alignment horizontal="left" vertical="top"/>
    </xf>
    <xf numFmtId="0" fontId="8" fillId="6" borderId="9" xfId="0" applyFont="1" applyFill="1" applyBorder="1" applyAlignment="1" applyProtection="1">
      <alignment horizontal="left" vertical="top"/>
    </xf>
    <xf numFmtId="0" fontId="8" fillId="6" borderId="10" xfId="0" applyFont="1" applyFill="1" applyBorder="1" applyAlignment="1" applyProtection="1">
      <alignment horizontal="left" vertical="top"/>
    </xf>
    <xf numFmtId="0" fontId="8" fillId="6" borderId="11" xfId="0" applyFont="1" applyFill="1" applyBorder="1" applyAlignment="1" applyProtection="1">
      <alignment horizontal="left" vertical="top"/>
    </xf>
    <xf numFmtId="0" fontId="5" fillId="7" borderId="9" xfId="0" applyFont="1" applyFill="1" applyBorder="1" applyAlignment="1" applyProtection="1">
      <alignment horizontal="left" vertical="top" wrapText="1"/>
    </xf>
    <xf numFmtId="0" fontId="5" fillId="7" borderId="10" xfId="0" applyFont="1" applyFill="1" applyBorder="1" applyAlignment="1" applyProtection="1">
      <alignment horizontal="left" vertical="top" wrapText="1"/>
    </xf>
    <xf numFmtId="0" fontId="5" fillId="7" borderId="11" xfId="0" applyFont="1" applyFill="1" applyBorder="1" applyAlignment="1" applyProtection="1">
      <alignment horizontal="left" vertical="top" wrapText="1"/>
    </xf>
  </cellXfs>
  <cellStyles count="18">
    <cellStyle name="Hyperlink 2" xfId="1" xr:uid="{00000000-0005-0000-0000-000000000000}"/>
    <cellStyle name="Normal" xfId="0" builtinId="0"/>
    <cellStyle name="Normal 2" xfId="2" xr:uid="{00000000-0005-0000-0000-000002000000}"/>
    <cellStyle name="Normal 2 2" xfId="3" xr:uid="{00000000-0005-0000-0000-000003000000}"/>
    <cellStyle name="Normal 2 3" xfId="14" xr:uid="{B2EC43C2-02DE-4BC0-9298-2CD008228C48}"/>
    <cellStyle name="Normal 2 4" xfId="17" xr:uid="{EE8B86C4-18F5-43A2-BCBC-3EC2D3841762}"/>
    <cellStyle name="Normal 257" xfId="4" xr:uid="{00000000-0005-0000-0000-000004000000}"/>
    <cellStyle name="Normal 257 2" xfId="16" xr:uid="{611193BD-B3FB-484E-80D9-5202EAF444C3}"/>
    <cellStyle name="Normal 3" xfId="5" xr:uid="{00000000-0005-0000-0000-000005000000}"/>
    <cellStyle name="Normal 3 2" xfId="6" xr:uid="{00000000-0005-0000-0000-000006000000}"/>
    <cellStyle name="Normal 4" xfId="7" xr:uid="{00000000-0005-0000-0000-000007000000}"/>
    <cellStyle name="Normal 4 2" xfId="8" xr:uid="{00000000-0005-0000-0000-000008000000}"/>
    <cellStyle name="Normal 4 3" xfId="9" xr:uid="{00000000-0005-0000-0000-000009000000}"/>
    <cellStyle name="Normal 5" xfId="10" xr:uid="{00000000-0005-0000-0000-00000A000000}"/>
    <cellStyle name="Normal 6" xfId="11" xr:uid="{00000000-0005-0000-0000-00000B000000}"/>
    <cellStyle name="Normal 6 2" xfId="12" xr:uid="{00000000-0005-0000-0000-00000C000000}"/>
    <cellStyle name="Normal 6 3" xfId="15" xr:uid="{3A9AF25E-1F95-4364-A5C0-B37C5305673D}"/>
    <cellStyle name="Normal 7" xfId="13" xr:uid="{0A324C61-B4FA-494A-B5F9-BAE780C99005}"/>
  </cellStyles>
  <dxfs count="34">
    <dxf>
      <fill>
        <patternFill>
          <bgColor rgb="FFFFFFFF"/>
        </patternFill>
      </fill>
    </dxf>
    <dxf>
      <fill>
        <patternFill>
          <bgColor rgb="FFDCE6F1"/>
        </patternFill>
      </fill>
    </dxf>
    <dxf>
      <font>
        <b/>
        <i val="0"/>
        <color rgb="FFFF0101"/>
      </font>
      <fill>
        <patternFill>
          <bgColor rgb="FFFFFF00"/>
        </patternFill>
      </fill>
    </dxf>
    <dxf>
      <font>
        <color rgb="FF800000"/>
      </font>
      <fill>
        <patternFill>
          <bgColor rgb="FFFFFF99"/>
        </patternFill>
      </fill>
    </dxf>
    <dxf>
      <font>
        <color rgb="FF333333"/>
      </font>
      <fill>
        <patternFill>
          <bgColor rgb="FFFF0000"/>
        </patternFill>
      </fill>
    </dxf>
    <dxf>
      <font>
        <color rgb="FFCCFFCC"/>
      </font>
      <fill>
        <patternFill>
          <bgColor rgb="FF008000"/>
        </patternFill>
      </fill>
    </dxf>
    <dxf>
      <fill>
        <patternFill>
          <bgColor rgb="FFFFFFFF"/>
        </patternFill>
      </fill>
    </dxf>
    <dxf>
      <fill>
        <patternFill>
          <bgColor rgb="FFDCE6F1"/>
        </patternFill>
      </fill>
    </dxf>
    <dxf>
      <font>
        <color rgb="FF9C5700"/>
      </font>
      <fill>
        <patternFill>
          <bgColor rgb="FFFFEB9C"/>
        </patternFill>
      </fill>
    </dxf>
    <dxf>
      <font>
        <b/>
        <i val="0"/>
        <color rgb="FFFF0101"/>
      </font>
      <fill>
        <patternFill>
          <bgColor rgb="FFFFFF00"/>
        </patternFill>
      </fill>
    </dxf>
    <dxf>
      <font>
        <color rgb="FF800000"/>
      </font>
      <fill>
        <patternFill>
          <bgColor rgb="FFFFFF99"/>
        </patternFill>
      </fill>
    </dxf>
    <dxf>
      <font>
        <color rgb="FF333333"/>
      </font>
      <fill>
        <patternFill>
          <bgColor rgb="FFFF0000"/>
        </patternFill>
      </fill>
    </dxf>
    <dxf>
      <font>
        <color rgb="FFCCFFCC"/>
      </font>
      <fill>
        <patternFill>
          <bgColor rgb="FF008000"/>
        </patternFill>
      </fill>
    </dxf>
    <dxf>
      <fill>
        <patternFill>
          <bgColor rgb="FFFFFFFF"/>
        </patternFill>
      </fill>
    </dxf>
    <dxf>
      <fill>
        <patternFill>
          <bgColor rgb="FFDCE6F1"/>
        </patternFill>
      </fill>
    </dxf>
    <dxf>
      <font>
        <color rgb="FF9C5700"/>
      </font>
      <fill>
        <patternFill>
          <bgColor rgb="FFFFEB9C"/>
        </patternFill>
      </fill>
    </dxf>
    <dxf>
      <font>
        <condense val="0"/>
        <extend val="0"/>
        <color indexed="10"/>
      </font>
      <fill>
        <patternFill>
          <bgColor indexed="43"/>
        </patternFill>
      </fill>
    </dxf>
    <dxf>
      <fill>
        <patternFill>
          <bgColor rgb="FFFFFF00"/>
        </patternFill>
      </fill>
    </dxf>
    <dxf>
      <font>
        <color theme="0"/>
      </font>
    </dxf>
    <dxf>
      <font>
        <b val="0"/>
        <i val="0"/>
        <strike val="0"/>
        <condense val="0"/>
        <extend val="0"/>
        <outline val="0"/>
        <shadow val="0"/>
        <u val="none"/>
        <vertAlign val="baseline"/>
        <sz val="10"/>
        <color auto="1"/>
        <name val="Arial"/>
        <family val="2"/>
        <scheme val="none"/>
      </font>
      <fill>
        <patternFill patternType="none">
          <fgColor indexed="64"/>
          <bgColor indexed="65"/>
        </patternFill>
      </fill>
      <alignment horizontal="left" vertical="top" textRotation="0" wrapText="1"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0"/>
        <color auto="1"/>
        <name val="Arial"/>
        <family val="2"/>
        <scheme val="none"/>
      </font>
      <fill>
        <patternFill patternType="none">
          <fgColor indexed="64"/>
          <bgColor indexed="65"/>
        </patternFill>
      </fill>
      <alignment horizontal="general" vertical="top" textRotation="0" wrapText="1" indent="0" justifyLastLine="0" shrinkToFit="0" readingOrder="0"/>
      <border diagonalUp="0" diagonalDown="0">
        <left style="thin">
          <color theme="1" tint="0.24994659260841701"/>
        </left>
        <right/>
        <top style="thin">
          <color theme="1" tint="0.24994659260841701"/>
        </top>
        <bottom style="thin">
          <color theme="1" tint="0.24994659260841701"/>
        </bottom>
        <vertical/>
        <horizontal/>
      </border>
    </dxf>
    <dxf>
      <font>
        <b val="0"/>
        <i val="0"/>
        <strike val="0"/>
        <condense val="0"/>
        <extend val="0"/>
        <outline val="0"/>
        <shadow val="0"/>
        <u val="none"/>
        <vertAlign val="baseline"/>
        <sz val="10"/>
        <color auto="1"/>
        <name val="Arial"/>
        <family val="2"/>
        <scheme val="none"/>
      </font>
      <fill>
        <patternFill patternType="none">
          <fgColor indexed="64"/>
          <bgColor indexed="65"/>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0"/>
        <color auto="1"/>
        <name val="Arial"/>
        <family val="2"/>
        <scheme val="none"/>
      </font>
      <fill>
        <patternFill patternType="none">
          <fgColor indexed="64"/>
          <bgColor indexed="6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Arial"/>
        <family val="2"/>
        <scheme val="none"/>
      </font>
      <fill>
        <patternFill patternType="none">
          <fgColor indexed="64"/>
          <bgColor indexed="65"/>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Arial"/>
        <family val="2"/>
        <scheme val="none"/>
      </font>
      <fill>
        <patternFill patternType="none">
          <fgColor indexed="64"/>
          <bgColor indexed="6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Arial"/>
        <family val="2"/>
        <scheme val="none"/>
      </font>
      <fill>
        <patternFill patternType="none">
          <fgColor indexed="64"/>
          <bgColor indexed="6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Arial"/>
        <family val="2"/>
        <scheme val="none"/>
      </font>
      <fill>
        <patternFill patternType="none">
          <fgColor indexed="64"/>
          <bgColor indexed="6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Arial"/>
        <family val="2"/>
        <scheme val="none"/>
      </font>
      <fill>
        <patternFill patternType="none">
          <fgColor indexed="64"/>
          <bgColor indexed="6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Arial"/>
        <family val="2"/>
        <scheme val="none"/>
      </font>
      <fill>
        <patternFill patternType="none">
          <fgColor indexed="64"/>
          <bgColor indexed="6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Arial"/>
        <family val="2"/>
        <scheme val="none"/>
      </font>
      <fill>
        <patternFill patternType="none">
          <fgColor indexed="64"/>
          <bgColor indexed="6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Arial"/>
        <family val="2"/>
        <scheme val="none"/>
      </font>
      <fill>
        <patternFill patternType="none">
          <fgColor indexed="64"/>
          <bgColor indexed="6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Arial"/>
        <family val="2"/>
        <scheme val="none"/>
      </font>
      <fill>
        <patternFill patternType="none">
          <fgColor indexed="64"/>
          <bgColor indexed="65"/>
        </patternFill>
      </fill>
      <alignment horizontal="left" vertical="top" textRotation="0" wrapText="1" indent="0" justifyLastLine="0" shrinkToFit="0" readingOrder="0"/>
      <border diagonalUp="0" diagonalDown="0">
        <left style="thin">
          <color auto="1"/>
        </left>
        <right style="thin">
          <color auto="1"/>
        </right>
        <top style="thin">
          <color auto="1"/>
        </top>
        <bottom style="thin">
          <color auto="1"/>
        </bottom>
        <vertical/>
        <horizontal/>
      </border>
    </dxf>
    <dxf>
      <border outline="0">
        <bottom style="thin">
          <color indexed="64"/>
        </bottom>
      </border>
    </dxf>
    <dxf>
      <font>
        <b/>
        <strike val="0"/>
        <outline val="0"/>
        <shadow val="0"/>
        <u val="none"/>
        <vertAlign val="baseline"/>
        <sz val="10"/>
        <color rgb="FFFFFFFF"/>
        <name val="Arial"/>
        <family val="2"/>
        <scheme val="none"/>
      </font>
      <fill>
        <patternFill patternType="solid">
          <fgColor indexed="64"/>
          <bgColor rgb="FF4F81BD"/>
        </patternFill>
      </fill>
      <alignment horizontal="center" vertical="center" textRotation="0" wrapText="1" indent="0" justifyLastLine="0" shrinkToFit="0" readingOrder="0"/>
    </dxf>
  </dxfs>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D1E5FE"/>
      <rgbColor rgb="00A4BED4"/>
      <rgbColor rgb="00E3EF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1452</xdr:colOff>
      <xdr:row>0</xdr:row>
      <xdr:rowOff>203200</xdr:rowOff>
    </xdr:from>
    <xdr:to>
      <xdr:col>3</xdr:col>
      <xdr:colOff>0</xdr:colOff>
      <xdr:row>7</xdr:row>
      <xdr:rowOff>38473</xdr:rowOff>
    </xdr:to>
    <xdr:pic>
      <xdr:nvPicPr>
        <xdr:cNvPr id="2" name="Picture 1" descr="The official logo of the IRS" title="IRS Logo">
          <a:extLst>
            <a:ext uri="{FF2B5EF4-FFF2-40B4-BE49-F238E27FC236}">
              <a16:creationId xmlns:a16="http://schemas.microsoft.com/office/drawing/2014/main" id="{143DDCAE-1FED-4055-9EB4-61912BCC62C3}"/>
            </a:ext>
          </a:extLst>
        </xdr:cNvPr>
        <xdr:cNvPicPr>
          <a:picLocks noChangeAspect="1"/>
        </xdr:cNvPicPr>
      </xdr:nvPicPr>
      <xdr:blipFill>
        <a:blip xmlns:r="http://schemas.openxmlformats.org/officeDocument/2006/relationships" r:embed="rId1"/>
        <a:srcRect/>
        <a:stretch>
          <a:fillRect/>
        </a:stretch>
      </xdr:blipFill>
      <xdr:spPr bwMode="auto">
        <a:xfrm>
          <a:off x="7077075" y="76200"/>
          <a:ext cx="1190625" cy="1152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A6CB7C25-1F8F-498B-AB9F-FF778170DA49}" name="Table2" displayName="Table2" ref="A2:M15" totalsRowShown="0" headerRowDxfId="33" tableBorderDxfId="32">
  <autoFilter ref="A2:M15" xr:uid="{A6CB7C25-1F8F-498B-AB9F-FF778170DA49}"/>
  <tableColumns count="13">
    <tableColumn id="1" xr3:uid="{4EA27019-B223-4CEF-8B8B-4DCF21AE1CDA}" name="Test ID" dataDxfId="31"/>
    <tableColumn id="2" xr3:uid="{5005B6B8-701D-4138-8494-A15E90F1A303}" name="NIST ID" dataDxfId="30"/>
    <tableColumn id="3" xr3:uid="{D41A0387-A33E-46C6-B1F8-526F73BD9AFA}" name="NIST Control Name" dataDxfId="29"/>
    <tableColumn id="4" xr3:uid="{63C7E0F9-F3FE-4869-8B94-0627C9A729BB}" name="Test Method" dataDxfId="28"/>
    <tableColumn id="5" xr3:uid="{B3B33434-44B6-462F-B1AA-41BC7506548F}" name="Description" dataDxfId="27"/>
    <tableColumn id="6" xr3:uid="{6F0DC082-5B1F-4536-B336-83B0D58A310B}" name="Test Procedures" dataDxfId="26"/>
    <tableColumn id="7" xr3:uid="{0DD68B71-9811-4BDB-BD30-4AE7D6329E60}" name="Expected Results" dataDxfId="25"/>
    <tableColumn id="8" xr3:uid="{57758C53-716F-4AEE-8160-5D67BF5EA440}" name="Actual Results" dataDxfId="24"/>
    <tableColumn id="9" xr3:uid="{059832C6-A3C5-43BC-A4D0-99D3852E1188}" name="Status" dataDxfId="23"/>
    <tableColumn id="10" xr3:uid="{450669E4-66EF-4E9F-A508-4AA40D85CBE1}" name="Notes/Evidence" dataDxfId="22"/>
    <tableColumn id="11" xr3:uid="{BE376343-3E1D-4A5D-A878-F3016DA64F5B}" name="Criticality" dataDxfId="21"/>
    <tableColumn id="12" xr3:uid="{320AB7D7-F37A-4DE4-8A79-F98C3CA820D5}" name="Issue Code Mapping" dataDxfId="20" dataCellStyle="Normal 257"/>
    <tableColumn id="13" xr3:uid="{F67B8A22-CF02-46A4-83B5-444CA8E61BAF}" name="Issue Code Description" dataDxfId="19"/>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C49"/>
  <sheetViews>
    <sheetView tabSelected="1" zoomScaleNormal="100" workbookViewId="0"/>
  </sheetViews>
  <sheetFormatPr defaultColWidth="0" defaultRowHeight="12.75" customHeight="1" zeroHeight="1" x14ac:dyDescent="0.35"/>
  <cols>
    <col min="1" max="1" width="9.26953125" style="27" customWidth="1"/>
    <col min="2" max="2" width="10" style="27" customWidth="1"/>
    <col min="3" max="3" width="113" style="27" customWidth="1"/>
    <col min="4" max="16384" width="0" style="27" hidden="1"/>
  </cols>
  <sheetData>
    <row r="1" spans="1:3" ht="14.5" x14ac:dyDescent="0.35">
      <c r="A1" s="144" t="s">
        <v>0</v>
      </c>
      <c r="B1" s="144"/>
      <c r="C1" s="145"/>
    </row>
    <row r="2" spans="1:3" ht="15.5" x14ac:dyDescent="0.35">
      <c r="A2" s="2" t="s">
        <v>1</v>
      </c>
      <c r="B2" s="3"/>
      <c r="C2" s="4"/>
    </row>
    <row r="3" spans="1:3" ht="14.5" x14ac:dyDescent="0.35">
      <c r="A3" s="5"/>
      <c r="B3" s="6"/>
      <c r="C3" s="7"/>
    </row>
    <row r="4" spans="1:3" ht="14.5" x14ac:dyDescent="0.35">
      <c r="A4" s="5" t="s">
        <v>2</v>
      </c>
      <c r="B4" s="6"/>
      <c r="C4" s="7"/>
    </row>
    <row r="5" spans="1:3" ht="14.5" x14ac:dyDescent="0.35">
      <c r="A5" s="5" t="s">
        <v>3</v>
      </c>
      <c r="B5" s="6"/>
      <c r="C5" s="7"/>
    </row>
    <row r="6" spans="1:3" ht="14.5" x14ac:dyDescent="0.35">
      <c r="A6" s="5" t="s">
        <v>3397</v>
      </c>
      <c r="B6" s="6"/>
      <c r="C6" s="7"/>
    </row>
    <row r="7" spans="1:3" ht="14.5" x14ac:dyDescent="0.35">
      <c r="A7" s="8"/>
      <c r="B7" s="9"/>
      <c r="C7" s="10"/>
    </row>
    <row r="8" spans="1:3" ht="18" customHeight="1" x14ac:dyDescent="0.35">
      <c r="A8" s="146" t="s">
        <v>4</v>
      </c>
      <c r="B8" s="147"/>
      <c r="C8" s="148"/>
    </row>
    <row r="9" spans="1:3" ht="12.75" customHeight="1" x14ac:dyDescent="0.35">
      <c r="A9" s="11" t="s">
        <v>5</v>
      </c>
      <c r="B9" s="12"/>
      <c r="C9" s="13"/>
    </row>
    <row r="10" spans="1:3" ht="14.5" x14ac:dyDescent="0.35">
      <c r="A10" s="11" t="s">
        <v>6</v>
      </c>
      <c r="B10" s="12"/>
      <c r="C10" s="13"/>
    </row>
    <row r="11" spans="1:3" ht="14.5" x14ac:dyDescent="0.35">
      <c r="A11" s="11" t="s">
        <v>7</v>
      </c>
      <c r="B11" s="12"/>
      <c r="C11" s="13"/>
    </row>
    <row r="12" spans="1:3" ht="14.5" x14ac:dyDescent="0.35">
      <c r="A12" s="11" t="s">
        <v>8</v>
      </c>
      <c r="B12" s="12"/>
      <c r="C12" s="13"/>
    </row>
    <row r="13" spans="1:3" ht="14.5" x14ac:dyDescent="0.35">
      <c r="A13" s="11" t="s">
        <v>9</v>
      </c>
      <c r="B13" s="12"/>
      <c r="C13" s="13"/>
    </row>
    <row r="14" spans="1:3" ht="4.5" customHeight="1" x14ac:dyDescent="0.35">
      <c r="A14" s="14"/>
      <c r="B14" s="15"/>
      <c r="C14" s="16"/>
    </row>
    <row r="15" spans="1:3" ht="14.5" x14ac:dyDescent="0.35">
      <c r="C15" s="56"/>
    </row>
    <row r="16" spans="1:3" ht="14.5" x14ac:dyDescent="0.35">
      <c r="A16" s="149" t="s">
        <v>10</v>
      </c>
      <c r="B16" s="150"/>
      <c r="C16" s="151"/>
    </row>
    <row r="17" spans="1:3" ht="14.5" x14ac:dyDescent="0.35">
      <c r="A17" s="152" t="s">
        <v>11</v>
      </c>
      <c r="B17" s="153"/>
      <c r="C17" s="154"/>
    </row>
    <row r="18" spans="1:3" ht="14.5" x14ac:dyDescent="0.35">
      <c r="A18" s="152" t="s">
        <v>12</v>
      </c>
      <c r="B18" s="153"/>
      <c r="C18" s="154"/>
    </row>
    <row r="19" spans="1:3" ht="14.5" x14ac:dyDescent="0.35">
      <c r="A19" s="152" t="s">
        <v>13</v>
      </c>
      <c r="B19" s="153"/>
      <c r="C19" s="154"/>
    </row>
    <row r="20" spans="1:3" ht="14.5" x14ac:dyDescent="0.35">
      <c r="A20" s="155" t="s">
        <v>14</v>
      </c>
      <c r="B20" s="156"/>
      <c r="C20" s="157"/>
    </row>
    <row r="21" spans="1:3" ht="14.5" x14ac:dyDescent="0.35">
      <c r="A21" s="152" t="s">
        <v>15</v>
      </c>
      <c r="B21" s="153"/>
      <c r="C21" s="158"/>
    </row>
    <row r="22" spans="1:3" ht="14.5" x14ac:dyDescent="0.35">
      <c r="A22" s="152" t="s">
        <v>16</v>
      </c>
      <c r="B22" s="153"/>
      <c r="C22" s="154"/>
    </row>
    <row r="23" spans="1:3" ht="14.5" x14ac:dyDescent="0.35">
      <c r="A23" s="152" t="s">
        <v>17</v>
      </c>
      <c r="B23" s="153"/>
      <c r="C23" s="154"/>
    </row>
    <row r="24" spans="1:3" ht="14.5" x14ac:dyDescent="0.35">
      <c r="A24" s="152" t="s">
        <v>18</v>
      </c>
      <c r="B24" s="153"/>
      <c r="C24" s="154"/>
    </row>
    <row r="25" spans="1:3" ht="14.5" x14ac:dyDescent="0.35">
      <c r="A25" s="152" t="s">
        <v>19</v>
      </c>
      <c r="B25" s="153"/>
      <c r="C25" s="154"/>
    </row>
    <row r="26" spans="1:3" ht="14.5" x14ac:dyDescent="0.35">
      <c r="A26" s="159" t="s">
        <v>20</v>
      </c>
      <c r="B26" s="156"/>
      <c r="C26" s="154"/>
    </row>
    <row r="27" spans="1:3" ht="14.5" x14ac:dyDescent="0.35">
      <c r="A27" s="159" t="s">
        <v>21</v>
      </c>
      <c r="B27" s="156"/>
      <c r="C27" s="154"/>
    </row>
    <row r="28" spans="1:3" ht="14.5" x14ac:dyDescent="0.35">
      <c r="C28" s="56"/>
    </row>
    <row r="29" spans="1:3" ht="14.5" x14ac:dyDescent="0.35">
      <c r="A29" s="149" t="s">
        <v>22</v>
      </c>
      <c r="B29" s="150"/>
      <c r="C29" s="151"/>
    </row>
    <row r="30" spans="1:3" ht="14.5" x14ac:dyDescent="0.35">
      <c r="A30" s="160"/>
      <c r="B30" s="161"/>
      <c r="C30" s="162"/>
    </row>
    <row r="31" spans="1:3" ht="14.5" x14ac:dyDescent="0.35">
      <c r="A31" s="155" t="s">
        <v>23</v>
      </c>
      <c r="B31" s="163"/>
      <c r="C31" s="164"/>
    </row>
    <row r="32" spans="1:3" ht="14.5" x14ac:dyDescent="0.35">
      <c r="A32" s="155" t="s">
        <v>24</v>
      </c>
      <c r="B32" s="163"/>
      <c r="C32" s="164"/>
    </row>
    <row r="33" spans="1:3" ht="12.75" customHeight="1" x14ac:dyDescent="0.35">
      <c r="A33" s="155" t="s">
        <v>25</v>
      </c>
      <c r="B33" s="163"/>
      <c r="C33" s="164"/>
    </row>
    <row r="34" spans="1:3" ht="12.75" customHeight="1" x14ac:dyDescent="0.35">
      <c r="A34" s="155" t="s">
        <v>26</v>
      </c>
      <c r="B34" s="165"/>
      <c r="C34" s="166"/>
    </row>
    <row r="35" spans="1:3" ht="14.5" x14ac:dyDescent="0.35">
      <c r="A35" s="155" t="s">
        <v>27</v>
      </c>
      <c r="B35" s="163"/>
      <c r="C35" s="164"/>
    </row>
    <row r="36" spans="1:3" ht="14.5" x14ac:dyDescent="0.35">
      <c r="A36" s="160"/>
      <c r="B36" s="161"/>
      <c r="C36" s="162"/>
    </row>
    <row r="37" spans="1:3" ht="14.5" x14ac:dyDescent="0.35">
      <c r="A37" s="155" t="s">
        <v>23</v>
      </c>
      <c r="B37" s="163"/>
      <c r="C37" s="164"/>
    </row>
    <row r="38" spans="1:3" ht="14.5" x14ac:dyDescent="0.35">
      <c r="A38" s="155" t="s">
        <v>24</v>
      </c>
      <c r="B38" s="163"/>
      <c r="C38" s="164"/>
    </row>
    <row r="39" spans="1:3" ht="14.5" x14ac:dyDescent="0.35">
      <c r="A39" s="155" t="s">
        <v>25</v>
      </c>
      <c r="B39" s="163"/>
      <c r="C39" s="164"/>
    </row>
    <row r="40" spans="1:3" ht="14.5" x14ac:dyDescent="0.35">
      <c r="A40" s="155" t="s">
        <v>26</v>
      </c>
      <c r="B40" s="165"/>
      <c r="C40" s="166"/>
    </row>
    <row r="41" spans="1:3" ht="14.5" x14ac:dyDescent="0.35">
      <c r="A41" s="155" t="s">
        <v>27</v>
      </c>
      <c r="B41" s="163"/>
      <c r="C41" s="164"/>
    </row>
    <row r="42" spans="1:3" ht="14.5" x14ac:dyDescent="0.35"/>
    <row r="43" spans="1:3" ht="14.5" x14ac:dyDescent="0.35">
      <c r="A43" s="57" t="s">
        <v>28</v>
      </c>
    </row>
    <row r="44" spans="1:3" ht="14.5" x14ac:dyDescent="0.35">
      <c r="A44" s="57" t="s">
        <v>29</v>
      </c>
    </row>
    <row r="45" spans="1:3" ht="14.5" x14ac:dyDescent="0.35">
      <c r="A45" s="57" t="s">
        <v>30</v>
      </c>
    </row>
    <row r="46" spans="1:3" ht="14.5" hidden="1" x14ac:dyDescent="0.35"/>
    <row r="47" spans="1:3" ht="12.75" hidden="1" customHeight="1" x14ac:dyDescent="0.35">
      <c r="A47" s="66" t="s">
        <v>31</v>
      </c>
    </row>
    <row r="48" spans="1:3" ht="12.75" hidden="1" customHeight="1" x14ac:dyDescent="0.35">
      <c r="A48" s="66" t="s">
        <v>32</v>
      </c>
    </row>
    <row r="49" spans="1:1" ht="12.75" hidden="1" customHeight="1" x14ac:dyDescent="0.35">
      <c r="A49" s="66" t="s">
        <v>33</v>
      </c>
    </row>
  </sheetData>
  <dataValidations count="11">
    <dataValidation allowBlank="1" showInputMessage="1" showErrorMessage="1" prompt="Insert tester name and organization" sqref="C23" xr:uid="{00000000-0002-0000-0000-000000000000}"/>
    <dataValidation type="list" allowBlank="1" showInputMessage="1" showErrorMessage="1" prompt="Select logical network location of device" sqref="C26" xr:uid="{00000000-0002-0000-0000-000001000000}">
      <formula1>$A$47:$A$49</formula1>
    </dataValidation>
    <dataValidation allowBlank="1" showInputMessage="1" showErrorMessage="1" prompt="Insert device function" sqref="C27" xr:uid="{00000000-0002-0000-0000-000002000000}"/>
    <dataValidation allowBlank="1" showInputMessage="1" showErrorMessage="1" prompt="Insert operating system version (major and minor release/version)" sqref="C25" xr:uid="{00000000-0002-0000-0000-000003000000}"/>
    <dataValidation allowBlank="1" showInputMessage="1" showErrorMessage="1" prompt="Insert device/host name" sqref="C24" xr:uid="{00000000-0002-0000-0000-000004000000}"/>
    <dataValidation allowBlank="1" showInputMessage="1" showErrorMessage="1" prompt="Insert agency code(s) for all shared agencies" sqref="C22" xr:uid="{00000000-0002-0000-0000-000005000000}"/>
    <dataValidation allowBlank="1" showInputMessage="1" showErrorMessage="1" prompt="Insert date of closing conference" sqref="C21" xr:uid="{00000000-0002-0000-0000-000006000000}"/>
    <dataValidation allowBlank="1" showInputMessage="1" showErrorMessage="1" prompt="Insert date testing occurred" sqref="C20" xr:uid="{00000000-0002-0000-0000-000007000000}"/>
    <dataValidation allowBlank="1" showInputMessage="1" showErrorMessage="1" prompt="Insert city, state and address or building number" sqref="C19" xr:uid="{00000000-0002-0000-0000-000008000000}"/>
    <dataValidation allowBlank="1" showInputMessage="1" showErrorMessage="1" prompt="Insert complete agency code" sqref="C18" xr:uid="{00000000-0002-0000-0000-000009000000}"/>
    <dataValidation allowBlank="1" showInputMessage="1" showErrorMessage="1" prompt="Insert complete agency name" sqref="C17" xr:uid="{00000000-0002-0000-0000-00000A000000}"/>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P26"/>
  <sheetViews>
    <sheetView zoomScaleNormal="100" workbookViewId="0"/>
  </sheetViews>
  <sheetFormatPr defaultColWidth="0" defaultRowHeight="12.75" customHeight="1" zeroHeight="1" x14ac:dyDescent="0.35"/>
  <cols>
    <col min="1" max="1" width="20.7265625" style="28" customWidth="1"/>
    <col min="2" max="2" width="12.54296875" style="28" customWidth="1"/>
    <col min="3" max="3" width="11.7265625" style="28" customWidth="1"/>
    <col min="4" max="4" width="12.26953125" style="28" customWidth="1"/>
    <col min="5" max="5" width="11.26953125" style="28" customWidth="1"/>
    <col min="6" max="6" width="13" style="28" customWidth="1"/>
    <col min="7" max="7" width="11.26953125" style="28" customWidth="1"/>
    <col min="8" max="9" width="14.26953125" style="28" hidden="1" customWidth="1"/>
    <col min="10" max="12" width="9.26953125" style="28" customWidth="1"/>
    <col min="13" max="15" width="10.26953125" style="28" customWidth="1"/>
    <col min="16" max="16" width="9.26953125" style="28" customWidth="1"/>
    <col min="17" max="16384" width="0" style="28" hidden="1"/>
  </cols>
  <sheetData>
    <row r="1" spans="1:16" ht="14.5" x14ac:dyDescent="0.35">
      <c r="A1" s="96" t="s">
        <v>34</v>
      </c>
      <c r="B1" s="167"/>
      <c r="C1" s="167"/>
      <c r="D1" s="167"/>
      <c r="E1" s="167"/>
      <c r="F1" s="167"/>
      <c r="G1" s="167"/>
      <c r="H1" s="167"/>
      <c r="I1" s="167"/>
      <c r="J1" s="167"/>
      <c r="K1" s="167"/>
      <c r="L1" s="167"/>
      <c r="M1" s="167"/>
      <c r="N1" s="167"/>
      <c r="O1" s="167"/>
      <c r="P1" s="168"/>
    </row>
    <row r="2" spans="1:16" ht="18" customHeight="1" x14ac:dyDescent="0.35">
      <c r="A2" s="129" t="s">
        <v>35</v>
      </c>
      <c r="B2" s="130"/>
      <c r="C2" s="130"/>
      <c r="D2" s="130"/>
      <c r="E2" s="130"/>
      <c r="F2" s="130"/>
      <c r="G2" s="130"/>
      <c r="H2" s="130"/>
      <c r="I2" s="130"/>
      <c r="J2" s="130"/>
      <c r="K2" s="130"/>
      <c r="L2" s="130"/>
      <c r="M2" s="130"/>
      <c r="N2" s="130"/>
      <c r="O2" s="130"/>
      <c r="P2" s="131"/>
    </row>
    <row r="3" spans="1:16" ht="12.75" customHeight="1" x14ac:dyDescent="0.35">
      <c r="A3" s="72" t="s">
        <v>36</v>
      </c>
      <c r="B3" s="30"/>
      <c r="C3" s="30"/>
      <c r="D3" s="30"/>
      <c r="E3" s="30"/>
      <c r="F3" s="30"/>
      <c r="G3" s="30"/>
      <c r="H3" s="30"/>
      <c r="I3" s="30"/>
      <c r="J3" s="30"/>
      <c r="K3" s="30"/>
      <c r="L3" s="30"/>
      <c r="M3" s="30"/>
      <c r="N3" s="30"/>
      <c r="O3" s="30"/>
      <c r="P3" s="81"/>
    </row>
    <row r="4" spans="1:16" ht="14.5" x14ac:dyDescent="0.35">
      <c r="A4" s="72"/>
      <c r="B4" s="30"/>
      <c r="C4" s="30"/>
      <c r="D4" s="30"/>
      <c r="E4" s="30"/>
      <c r="F4" s="30"/>
      <c r="G4" s="30"/>
      <c r="H4" s="30"/>
      <c r="I4" s="30"/>
      <c r="J4" s="30"/>
      <c r="K4" s="30"/>
      <c r="L4" s="30"/>
      <c r="M4" s="30"/>
      <c r="N4" s="30"/>
      <c r="O4" s="30"/>
      <c r="P4" s="81"/>
    </row>
    <row r="5" spans="1:16" ht="14.5" x14ac:dyDescent="0.35">
      <c r="A5" s="72" t="s">
        <v>37</v>
      </c>
      <c r="B5" s="30"/>
      <c r="C5" s="30"/>
      <c r="D5" s="30"/>
      <c r="E5" s="30"/>
      <c r="F5" s="30"/>
      <c r="G5" s="30"/>
      <c r="H5" s="30"/>
      <c r="I5" s="30"/>
      <c r="J5" s="30"/>
      <c r="K5" s="30"/>
      <c r="L5" s="30"/>
      <c r="M5" s="30"/>
      <c r="N5" s="30"/>
      <c r="O5" s="30"/>
      <c r="P5" s="81"/>
    </row>
    <row r="6" spans="1:16" ht="14.5" x14ac:dyDescent="0.35">
      <c r="A6" s="72" t="s">
        <v>38</v>
      </c>
      <c r="B6" s="30"/>
      <c r="C6" s="30"/>
      <c r="D6" s="30"/>
      <c r="E6" s="30"/>
      <c r="F6" s="30"/>
      <c r="G6" s="30"/>
      <c r="H6" s="30"/>
      <c r="I6" s="30"/>
      <c r="J6" s="30"/>
      <c r="K6" s="30"/>
      <c r="L6" s="30"/>
      <c r="M6" s="30"/>
      <c r="N6" s="30"/>
      <c r="O6" s="30"/>
      <c r="P6" s="81"/>
    </row>
    <row r="7" spans="1:16" ht="20.9" customHeight="1" x14ac:dyDescent="0.35">
      <c r="A7" s="74"/>
      <c r="B7" s="75"/>
      <c r="C7" s="75"/>
      <c r="D7" s="75"/>
      <c r="E7" s="75"/>
      <c r="F7" s="75"/>
      <c r="G7" s="75"/>
      <c r="H7" s="75"/>
      <c r="I7" s="75"/>
      <c r="J7" s="75"/>
      <c r="K7" s="75"/>
      <c r="L7" s="75"/>
      <c r="M7" s="75"/>
      <c r="N7" s="75"/>
      <c r="O7" s="75"/>
      <c r="P7" s="80"/>
    </row>
    <row r="8" spans="1:16" ht="12.75" customHeight="1" x14ac:dyDescent="0.35">
      <c r="A8" s="132"/>
      <c r="B8" s="133"/>
      <c r="C8" s="133"/>
      <c r="D8" s="133"/>
      <c r="E8" s="133"/>
      <c r="F8" s="133"/>
      <c r="G8" s="133"/>
      <c r="H8" s="133"/>
      <c r="I8" s="133"/>
      <c r="J8" s="133"/>
      <c r="K8" s="133"/>
      <c r="L8" s="133"/>
      <c r="M8" s="133"/>
      <c r="N8" s="133"/>
      <c r="O8" s="133"/>
      <c r="P8" s="131"/>
    </row>
    <row r="9" spans="1:16" ht="14.5" x14ac:dyDescent="0.35">
      <c r="A9" s="39"/>
      <c r="B9" s="169" t="s">
        <v>39</v>
      </c>
      <c r="C9" s="170"/>
      <c r="D9" s="170"/>
      <c r="E9" s="170"/>
      <c r="F9" s="170"/>
      <c r="G9" s="171"/>
      <c r="P9" s="81"/>
    </row>
    <row r="10" spans="1:16" ht="12.75" customHeight="1" x14ac:dyDescent="0.35">
      <c r="A10" s="39"/>
      <c r="B10" s="40" t="s">
        <v>40</v>
      </c>
      <c r="C10" s="41"/>
      <c r="D10" s="41"/>
      <c r="E10" s="41"/>
      <c r="F10" s="41"/>
      <c r="G10" s="42"/>
      <c r="P10" s="81"/>
    </row>
    <row r="11" spans="1:16" ht="14.5" x14ac:dyDescent="0.35">
      <c r="A11" s="381" t="s">
        <v>41</v>
      </c>
      <c r="B11" s="85" t="s">
        <v>42</v>
      </c>
      <c r="C11" s="43"/>
      <c r="D11" s="84"/>
      <c r="E11" s="84"/>
      <c r="F11" s="84"/>
      <c r="G11" s="44"/>
      <c r="K11" s="172" t="s">
        <v>43</v>
      </c>
      <c r="L11" s="173"/>
      <c r="M11" s="173"/>
      <c r="N11" s="173"/>
      <c r="O11" s="174"/>
      <c r="P11" s="81"/>
    </row>
    <row r="12" spans="1:16" ht="36" x14ac:dyDescent="0.35">
      <c r="A12" s="381"/>
      <c r="B12" s="97" t="s">
        <v>44</v>
      </c>
      <c r="C12" s="98" t="s">
        <v>45</v>
      </c>
      <c r="D12" s="98" t="s">
        <v>46</v>
      </c>
      <c r="E12" s="98" t="s">
        <v>47</v>
      </c>
      <c r="F12" s="98" t="s">
        <v>48</v>
      </c>
      <c r="G12" s="99" t="s">
        <v>49</v>
      </c>
      <c r="K12" s="134" t="s">
        <v>50</v>
      </c>
      <c r="L12" s="135"/>
      <c r="M12" s="136" t="s">
        <v>51</v>
      </c>
      <c r="N12" s="136" t="s">
        <v>52</v>
      </c>
      <c r="O12" s="137" t="s">
        <v>53</v>
      </c>
      <c r="P12" s="81"/>
    </row>
    <row r="13" spans="1:16" ht="14.5" x14ac:dyDescent="0.35">
      <c r="A13" s="34"/>
      <c r="B13" s="100">
        <f>COUNTIF('Common System Test Cases'!I3:I15,"Pass")+COUNTIF('Amazon Linux 23 Test Cases'!J3:J180,"Pass")</f>
        <v>0</v>
      </c>
      <c r="C13" s="100">
        <f>COUNTIF('Common System Test Cases'!I3:I15,"Fail")+COUNTIF('Amazon Linux 23 Test Cases'!J3:J180,"Fail")</f>
        <v>0</v>
      </c>
      <c r="D13" s="100">
        <f>COUNTIF('Common System Test Cases'!I3:I15,"Info")+COUNTIF('Amazon Linux 23 Test Cases'!J3:J180,"Info")</f>
        <v>0</v>
      </c>
      <c r="E13" s="100">
        <f>COUNTIF('Common System Test Cases'!$I$3:$I$15,"N/A")+COUNTIF('Amazon Linux 23 Test Cases'!J3:J180,"N/A")</f>
        <v>0</v>
      </c>
      <c r="F13" s="100">
        <f>B13+C13</f>
        <v>0</v>
      </c>
      <c r="G13" s="101">
        <f>D25/100</f>
        <v>0</v>
      </c>
      <c r="K13" s="138" t="s">
        <v>54</v>
      </c>
      <c r="L13" s="139"/>
      <c r="M13" s="175">
        <f>COUNTA('Common System Test Cases'!I3:I15)+COUNTA('Amazon Linux 23 Test Cases'!J3:J180)</f>
        <v>0</v>
      </c>
      <c r="N13" s="175">
        <f>O13-M13</f>
        <v>191</v>
      </c>
      <c r="O13" s="176">
        <f>COUNTA('Common System Test Cases'!A3:A15)+COUNTA('Amazon Linux 23 Test Cases'!A3:A180)</f>
        <v>191</v>
      </c>
      <c r="P13" s="81"/>
    </row>
    <row r="14" spans="1:16" ht="12.75" customHeight="1" x14ac:dyDescent="0.35">
      <c r="A14" s="34"/>
      <c r="B14" s="45"/>
      <c r="K14" s="35"/>
      <c r="L14" s="35"/>
      <c r="M14" s="35"/>
      <c r="N14" s="35"/>
      <c r="O14" s="35"/>
      <c r="P14" s="81"/>
    </row>
    <row r="15" spans="1:16" ht="12.75" customHeight="1" x14ac:dyDescent="0.35">
      <c r="A15" s="34"/>
      <c r="B15" s="102" t="s">
        <v>55</v>
      </c>
      <c r="C15" s="177"/>
      <c r="D15" s="177"/>
      <c r="E15" s="177"/>
      <c r="F15" s="177"/>
      <c r="G15" s="178"/>
      <c r="K15" s="35"/>
      <c r="L15" s="35"/>
      <c r="M15" s="35"/>
      <c r="N15" s="35"/>
      <c r="O15" s="35"/>
      <c r="P15" s="81"/>
    </row>
    <row r="16" spans="1:16" ht="12.75" customHeight="1" x14ac:dyDescent="0.35">
      <c r="A16" s="33"/>
      <c r="B16" s="46" t="s">
        <v>56</v>
      </c>
      <c r="C16" s="46" t="s">
        <v>57</v>
      </c>
      <c r="D16" s="46" t="s">
        <v>58</v>
      </c>
      <c r="E16" s="46" t="s">
        <v>59</v>
      </c>
      <c r="F16" s="46" t="s">
        <v>47</v>
      </c>
      <c r="G16" s="46" t="s">
        <v>60</v>
      </c>
      <c r="H16" s="47" t="s">
        <v>61</v>
      </c>
      <c r="I16" s="47" t="s">
        <v>62</v>
      </c>
      <c r="K16" s="36"/>
      <c r="L16" s="36"/>
      <c r="M16" s="36"/>
      <c r="N16" s="36"/>
      <c r="O16" s="36"/>
      <c r="P16" s="81"/>
    </row>
    <row r="17" spans="1:16" ht="12.75" customHeight="1" x14ac:dyDescent="0.35">
      <c r="A17" s="33"/>
      <c r="B17" s="103">
        <v>8</v>
      </c>
      <c r="C17" s="104">
        <f>COUNTIF('Common System Test Cases'!$AA:$AA,$B17)+COUNTIF('Amazon Linux 23 Test Cases'!AB:AB,$B17)</f>
        <v>0</v>
      </c>
      <c r="D17" s="105">
        <f>COUNTIFS('Common System Test Cases'!$AA:$AA,$B17,'Common System Test Cases'!$I:$I,D$16)+COUNTIFS('Amazon Linux 23 Test Cases'!AB:AB,$B17,'Amazon Linux 23 Test Cases'!$J:$J,D$16)</f>
        <v>0</v>
      </c>
      <c r="E17" s="105">
        <f>COUNTIFS('Common System Test Cases'!$AA:$AA,$B17,'Common System Test Cases'!$I:$I,E$16)+COUNTIFS('Amazon Linux 23 Test Cases'!AB:AB,$B17,'Amazon Linux 23 Test Cases'!$J:$J,E$16)</f>
        <v>0</v>
      </c>
      <c r="F17" s="105">
        <f>COUNTIFS('Common System Test Cases'!$AA:$AA,$B17,'Common System Test Cases'!$I:$I,F$16)+COUNTIFS('Amazon Linux 23 Test Cases'!AB:AB,$B17,'Amazon Linux 23 Test Cases'!$J:$J,F$16)</f>
        <v>0</v>
      </c>
      <c r="G17" s="106">
        <v>1500</v>
      </c>
      <c r="H17" s="28">
        <f>(C17-F17)*(G17)</f>
        <v>0</v>
      </c>
      <c r="I17" s="28">
        <f>D17*G17</f>
        <v>0</v>
      </c>
      <c r="J17" s="82">
        <f>D13+N13</f>
        <v>191</v>
      </c>
      <c r="K17" s="83" t="str">
        <f>"WARNING: THERE IS AT LEAST ONE TEST CASE WITH"</f>
        <v>WARNING: THERE IS AT LEAST ONE TEST CASE WITH</v>
      </c>
      <c r="P17" s="81"/>
    </row>
    <row r="18" spans="1:16" ht="12.75" customHeight="1" x14ac:dyDescent="0.35">
      <c r="A18" s="33"/>
      <c r="B18" s="103">
        <v>7</v>
      </c>
      <c r="C18" s="104">
        <f>COUNTIF('Common System Test Cases'!$AA:$AA,$B18)+COUNTIF('Amazon Linux 23 Test Cases'!AB:AB,$B18)</f>
        <v>0</v>
      </c>
      <c r="D18" s="105">
        <f>COUNTIFS('Common System Test Cases'!$AA:$AA,$B18,'Common System Test Cases'!$I:$I,D$16)+COUNTIFS('Amazon Linux 23 Test Cases'!AB:AB,$B18,'Amazon Linux 23 Test Cases'!$J:$J,D$16)</f>
        <v>0</v>
      </c>
      <c r="E18" s="105">
        <f>COUNTIFS('Common System Test Cases'!$AA:$AA,$B18,'Common System Test Cases'!$I:$I,E$16)+COUNTIFS('Amazon Linux 23 Test Cases'!AB:AB,$B18,'Amazon Linux 23 Test Cases'!$J:$J,E$16)</f>
        <v>0</v>
      </c>
      <c r="F18" s="105">
        <f>COUNTIFS('Common System Test Cases'!$AA:$AA,$B18,'Common System Test Cases'!$I:$I,F$16)+COUNTIFS('Amazon Linux 23 Test Cases'!AB:AB,$B18,'Amazon Linux 23 Test Cases'!$J:$J,F$16)</f>
        <v>0</v>
      </c>
      <c r="G18" s="106">
        <v>750</v>
      </c>
      <c r="H18" s="28">
        <f t="shared" ref="H18:H24" si="0">(C18-F18)*(G18)</f>
        <v>0</v>
      </c>
      <c r="I18" s="28">
        <f t="shared" ref="I18:I24" si="1">D18*G18</f>
        <v>0</v>
      </c>
      <c r="K18" s="83" t="str">
        <f>"AN 'INFO' OR BLANK STATUS (SEE ABOVE)"</f>
        <v>AN 'INFO' OR BLANK STATUS (SEE ABOVE)</v>
      </c>
      <c r="P18" s="81"/>
    </row>
    <row r="19" spans="1:16" ht="12.75" customHeight="1" x14ac:dyDescent="0.35">
      <c r="A19" s="33"/>
      <c r="B19" s="103">
        <v>6</v>
      </c>
      <c r="C19" s="104">
        <f>COUNTIF('Common System Test Cases'!$AA:$AA,$B19)+COUNTIF('Amazon Linux 23 Test Cases'!AB:AB,$B19)</f>
        <v>1</v>
      </c>
      <c r="D19" s="105">
        <f>COUNTIFS('Common System Test Cases'!$AA:$AA,$B19,'Common System Test Cases'!$I:$I,D$16)+COUNTIFS('Amazon Linux 23 Test Cases'!AB:AB,$B19,'Amazon Linux 23 Test Cases'!$J:$J,D$16)</f>
        <v>0</v>
      </c>
      <c r="E19" s="105">
        <f>COUNTIFS('Common System Test Cases'!$AA:$AA,$B19,'Common System Test Cases'!$I:$I,E$16)+COUNTIFS('Amazon Linux 23 Test Cases'!AB:AB,$B19,'Amazon Linux 23 Test Cases'!$J:$J,E$16)</f>
        <v>0</v>
      </c>
      <c r="F19" s="105">
        <f>COUNTIFS('Common System Test Cases'!$AA:$AA,$B19,'Common System Test Cases'!$I:$I,F$16)+COUNTIFS('Amazon Linux 23 Test Cases'!AB:AB,$B19,'Amazon Linux 23 Test Cases'!$J:$J,F$16)</f>
        <v>0</v>
      </c>
      <c r="G19" s="106">
        <v>100</v>
      </c>
      <c r="H19" s="28">
        <f t="shared" si="0"/>
        <v>100</v>
      </c>
      <c r="I19" s="28">
        <f t="shared" si="1"/>
        <v>0</v>
      </c>
      <c r="P19" s="81"/>
    </row>
    <row r="20" spans="1:16" ht="12.75" customHeight="1" x14ac:dyDescent="0.35">
      <c r="A20" s="33"/>
      <c r="B20" s="103">
        <v>5</v>
      </c>
      <c r="C20" s="104">
        <f>COUNTIF('Common System Test Cases'!$AA:$AA,$B20)+COUNTIF('Amazon Linux 23 Test Cases'!AB:AB,$B20)</f>
        <v>0</v>
      </c>
      <c r="D20" s="105">
        <f>COUNTIFS('Common System Test Cases'!$AA:$AA,$B20,'Common System Test Cases'!$I:$I,D$16)+COUNTIFS('Amazon Linux 23 Test Cases'!AB:AB,$B20,'Amazon Linux 23 Test Cases'!$J:$J,D$16)</f>
        <v>0</v>
      </c>
      <c r="E20" s="105">
        <f>COUNTIFS('Common System Test Cases'!$AA:$AA,$B20,'Common System Test Cases'!$I:$I,E$16)+COUNTIFS('Amazon Linux 23 Test Cases'!AB:AB,$B20,'Amazon Linux 23 Test Cases'!$J:$J,E$16)</f>
        <v>0</v>
      </c>
      <c r="F20" s="105">
        <f>COUNTIFS('Common System Test Cases'!$AA:$AA,$B20,'Common System Test Cases'!$I:$I,F$16)+COUNTIFS('Amazon Linux 23 Test Cases'!AB:AB,$B20,'Amazon Linux 23 Test Cases'!$J:$J,F$16)</f>
        <v>0</v>
      </c>
      <c r="G20" s="106">
        <v>50</v>
      </c>
      <c r="H20" s="28">
        <f t="shared" si="0"/>
        <v>0</v>
      </c>
      <c r="I20" s="28">
        <f t="shared" si="1"/>
        <v>0</v>
      </c>
      <c r="P20" s="81"/>
    </row>
    <row r="21" spans="1:16" ht="12.75" customHeight="1" x14ac:dyDescent="0.35">
      <c r="A21" s="33"/>
      <c r="B21" s="103">
        <v>4</v>
      </c>
      <c r="C21" s="104">
        <f>COUNTIF('Common System Test Cases'!$AA:$AA,$B21)+COUNTIF('Amazon Linux 23 Test Cases'!AB:AB,$B21)</f>
        <v>1</v>
      </c>
      <c r="D21" s="105">
        <f>COUNTIFS('Common System Test Cases'!$AA:$AA,$B21,'Common System Test Cases'!$I:$I,D$16)+COUNTIFS('Amazon Linux 23 Test Cases'!AB:AB,$B21,'Amazon Linux 23 Test Cases'!$J:$J,D$16)</f>
        <v>0</v>
      </c>
      <c r="E21" s="105">
        <f>COUNTIFS('Common System Test Cases'!$AA:$AA,$B21,'Common System Test Cases'!$I:$I,E$16)+COUNTIFS('Amazon Linux 23 Test Cases'!AB:AB,$B21,'Amazon Linux 23 Test Cases'!$J:$J,E$16)</f>
        <v>0</v>
      </c>
      <c r="F21" s="105">
        <f>COUNTIFS('Common System Test Cases'!$AA:$AA,$B21,'Common System Test Cases'!$I:$I,F$16)+COUNTIFS('Amazon Linux 23 Test Cases'!AB:AB,$B21,'Amazon Linux 23 Test Cases'!$J:$J,F$16)</f>
        <v>0</v>
      </c>
      <c r="G21" s="106">
        <v>10</v>
      </c>
      <c r="H21" s="28">
        <f t="shared" si="0"/>
        <v>10</v>
      </c>
      <c r="I21" s="28">
        <f t="shared" si="1"/>
        <v>0</v>
      </c>
      <c r="J21" s="82">
        <f>SUMPRODUCT(--ISERROR('Common System Test Cases'!#REF!))+SUMPRODUCT(--ISERROR(#REF!))</f>
        <v>2</v>
      </c>
      <c r="K21" s="83" t="str">
        <f>"WARNING: THERE IS AT LEAST ONE TEST CASE WITH"</f>
        <v>WARNING: THERE IS AT LEAST ONE TEST CASE WITH</v>
      </c>
      <c r="P21" s="81"/>
    </row>
    <row r="22" spans="1:16" ht="12.75" customHeight="1" x14ac:dyDescent="0.35">
      <c r="A22" s="33"/>
      <c r="B22" s="103">
        <v>3</v>
      </c>
      <c r="C22" s="104">
        <f>COUNTIF('Common System Test Cases'!$AA:$AA,$B22)+COUNTIF('Amazon Linux 23 Test Cases'!AB:AB,$B22)</f>
        <v>1</v>
      </c>
      <c r="D22" s="105">
        <f>COUNTIFS('Common System Test Cases'!$AA:$AA,$B22,'Common System Test Cases'!$I:$I,D$16)+COUNTIFS('Amazon Linux 23 Test Cases'!AB:AB,$B22,'Amazon Linux 23 Test Cases'!$J:$J,D$16)</f>
        <v>0</v>
      </c>
      <c r="E22" s="105">
        <f>COUNTIFS('Common System Test Cases'!$AA:$AA,$B22,'Common System Test Cases'!$I:$I,E$16)+COUNTIFS('Amazon Linux 23 Test Cases'!AB:AB,$B22,'Amazon Linux 23 Test Cases'!$J:$J,E$16)</f>
        <v>0</v>
      </c>
      <c r="F22" s="105">
        <f>COUNTIFS('Common System Test Cases'!$AA:$AA,$B22,'Common System Test Cases'!$I:$I,F$16)+COUNTIFS('Amazon Linux 23 Test Cases'!AB:AB,$B22,'Amazon Linux 23 Test Cases'!$J:$J,F$16)</f>
        <v>0</v>
      </c>
      <c r="G22" s="106">
        <v>5</v>
      </c>
      <c r="H22" s="28">
        <f t="shared" si="0"/>
        <v>5</v>
      </c>
      <c r="I22" s="28">
        <f t="shared" si="1"/>
        <v>0</v>
      </c>
      <c r="K22" s="83" t="str">
        <f>"MULTIPLE OR INVALID ISSUE CODES (SEE TEST CASES TABS)"</f>
        <v>MULTIPLE OR INVALID ISSUE CODES (SEE TEST CASES TABS)</v>
      </c>
      <c r="P22" s="81"/>
    </row>
    <row r="23" spans="1:16" ht="14.5" x14ac:dyDescent="0.35">
      <c r="A23" s="33"/>
      <c r="B23" s="103">
        <v>2</v>
      </c>
      <c r="C23" s="104">
        <f>COUNTIF('Common System Test Cases'!$AA:$AA,$B23)+COUNTIF('Amazon Linux 23 Test Cases'!AB:AB,$B23)</f>
        <v>2</v>
      </c>
      <c r="D23" s="105">
        <f>COUNTIFS('Common System Test Cases'!$AA:$AA,$B23,'Common System Test Cases'!$I:$I,D$16)+COUNTIFS('Amazon Linux 23 Test Cases'!AB:AB,$B23,'Amazon Linux 23 Test Cases'!$J:$J,D$16)</f>
        <v>0</v>
      </c>
      <c r="E23" s="105">
        <f>COUNTIFS('Common System Test Cases'!$AA:$AA,$B23,'Common System Test Cases'!$I:$I,E$16)+COUNTIFS('Amazon Linux 23 Test Cases'!AB:AB,$B23,'Amazon Linux 23 Test Cases'!$J:$J,E$16)</f>
        <v>0</v>
      </c>
      <c r="F23" s="105">
        <f>COUNTIFS('Common System Test Cases'!$AA:$AA,$B23,'Common System Test Cases'!$I:$I,F$16)+COUNTIFS('Amazon Linux 23 Test Cases'!AB:AB,$B23,'Amazon Linux 23 Test Cases'!$J:$J,F$16)</f>
        <v>0</v>
      </c>
      <c r="G23" s="106">
        <v>2</v>
      </c>
      <c r="H23" s="28">
        <f t="shared" si="0"/>
        <v>4</v>
      </c>
      <c r="I23" s="28">
        <f t="shared" si="1"/>
        <v>0</v>
      </c>
      <c r="P23" s="81"/>
    </row>
    <row r="24" spans="1:16" ht="14.5" x14ac:dyDescent="0.35">
      <c r="A24" s="33"/>
      <c r="B24" s="103">
        <v>1</v>
      </c>
      <c r="C24" s="104">
        <f>COUNTIF('Common System Test Cases'!$AA:$AA,$B24)+COUNTIF('Amazon Linux 23 Test Cases'!AB:AB,$B24)</f>
        <v>0</v>
      </c>
      <c r="D24" s="105">
        <f>COUNTIFS('Common System Test Cases'!$AA:$AA,$B24,'Common System Test Cases'!$I:$I,D$16)+COUNTIFS('Amazon Linux 23 Test Cases'!AB:AB,$B24,'Amazon Linux 23 Test Cases'!$J:$J,D$16)</f>
        <v>0</v>
      </c>
      <c r="E24" s="105">
        <f>COUNTIFS('Common System Test Cases'!$AA:$AA,$B24,'Common System Test Cases'!$I:$I,E$16)+COUNTIFS('Amazon Linux 23 Test Cases'!AB:AB,$B24,'Amazon Linux 23 Test Cases'!$J:$J,E$16)</f>
        <v>0</v>
      </c>
      <c r="F24" s="105">
        <f>COUNTIFS('Common System Test Cases'!$AA:$AA,$B24,'Common System Test Cases'!$I:$I,F$16)+COUNTIFS('Amazon Linux 23 Test Cases'!AB:AB,$B24,'Amazon Linux 23 Test Cases'!$J:$J,F$16)</f>
        <v>0</v>
      </c>
      <c r="G24" s="106">
        <v>1</v>
      </c>
      <c r="H24" s="28">
        <f t="shared" si="0"/>
        <v>0</v>
      </c>
      <c r="I24" s="28">
        <f t="shared" si="1"/>
        <v>0</v>
      </c>
      <c r="P24" s="81"/>
    </row>
    <row r="25" spans="1:16" ht="14.5" hidden="1" x14ac:dyDescent="0.35">
      <c r="A25" s="33"/>
      <c r="B25" s="107" t="s">
        <v>63</v>
      </c>
      <c r="C25" s="140"/>
      <c r="D25" s="141">
        <f>SUM(I17:I24)/SUM(H17:H24)*100</f>
        <v>0</v>
      </c>
      <c r="E25" s="105"/>
      <c r="P25" s="81"/>
    </row>
    <row r="26" spans="1:16" ht="12.75" customHeight="1" x14ac:dyDescent="0.35">
      <c r="A26" s="37"/>
      <c r="B26" s="38"/>
      <c r="C26" s="38"/>
      <c r="D26" s="38"/>
      <c r="E26" s="38"/>
      <c r="F26" s="38"/>
      <c r="G26" s="38"/>
      <c r="H26" s="38"/>
      <c r="I26" s="38"/>
      <c r="J26" s="38"/>
      <c r="K26" s="48"/>
      <c r="L26" s="48"/>
      <c r="M26" s="48"/>
      <c r="N26" s="48"/>
      <c r="O26" s="48"/>
      <c r="P26" s="80"/>
    </row>
  </sheetData>
  <mergeCells count="1">
    <mergeCell ref="A11:A12"/>
  </mergeCells>
  <conditionalFormatting sqref="K17:K18 K21:K22">
    <cfRule type="expression" dxfId="18" priority="5" stopIfTrue="1">
      <formula>#REF!=0</formula>
    </cfRule>
  </conditionalFormatting>
  <conditionalFormatting sqref="N13">
    <cfRule type="cellIs" dxfId="17" priority="3" stopIfTrue="1" operator="greaterThan">
      <formula>0</formula>
    </cfRule>
    <cfRule type="cellIs" dxfId="16" priority="4" stopIfTrue="1" operator="lessThan">
      <formula>0</formula>
    </cfRule>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N50"/>
  <sheetViews>
    <sheetView zoomScaleNormal="100" workbookViewId="0"/>
  </sheetViews>
  <sheetFormatPr defaultColWidth="0" defaultRowHeight="12.75" customHeight="1" zeroHeight="1" x14ac:dyDescent="0.35"/>
  <cols>
    <col min="1" max="13" width="11.26953125" style="27" customWidth="1"/>
    <col min="14" max="14" width="9.26953125" style="27" customWidth="1"/>
    <col min="15" max="16384" width="0" style="27" hidden="1"/>
  </cols>
  <sheetData>
    <row r="1" spans="1:14" ht="14.5" x14ac:dyDescent="0.35">
      <c r="A1" s="179" t="s">
        <v>64</v>
      </c>
      <c r="B1" s="180"/>
      <c r="C1" s="180"/>
      <c r="D1" s="180"/>
      <c r="E1" s="180"/>
      <c r="F1" s="180"/>
      <c r="G1" s="180"/>
      <c r="H1" s="180"/>
      <c r="I1" s="180"/>
      <c r="J1" s="180"/>
      <c r="K1" s="180"/>
      <c r="L1" s="180"/>
      <c r="M1" s="180"/>
      <c r="N1" s="181"/>
    </row>
    <row r="2" spans="1:14" ht="12.75" customHeight="1" x14ac:dyDescent="0.35">
      <c r="A2" s="182" t="s">
        <v>65</v>
      </c>
      <c r="B2" s="183"/>
      <c r="C2" s="183"/>
      <c r="D2" s="183"/>
      <c r="E2" s="183"/>
      <c r="F2" s="183"/>
      <c r="G2" s="183"/>
      <c r="H2" s="183"/>
      <c r="I2" s="183"/>
      <c r="J2" s="183"/>
      <c r="K2" s="183"/>
      <c r="L2" s="183"/>
      <c r="M2" s="183"/>
      <c r="N2" s="184"/>
    </row>
    <row r="3" spans="1:14" s="59" customFormat="1" ht="12.75" customHeight="1" x14ac:dyDescent="0.25">
      <c r="A3" s="382" t="s">
        <v>66</v>
      </c>
      <c r="B3" s="383"/>
      <c r="C3" s="383"/>
      <c r="D3" s="383"/>
      <c r="E3" s="383"/>
      <c r="F3" s="383"/>
      <c r="G3" s="383"/>
      <c r="H3" s="383"/>
      <c r="I3" s="383"/>
      <c r="J3" s="383"/>
      <c r="K3" s="383"/>
      <c r="L3" s="383"/>
      <c r="M3" s="383"/>
      <c r="N3" s="384"/>
    </row>
    <row r="4" spans="1:14" s="59" customFormat="1" ht="12.5" x14ac:dyDescent="0.25">
      <c r="A4" s="385"/>
      <c r="B4" s="386"/>
      <c r="C4" s="386"/>
      <c r="D4" s="386"/>
      <c r="E4" s="386"/>
      <c r="F4" s="386"/>
      <c r="G4" s="386"/>
      <c r="H4" s="386"/>
      <c r="I4" s="386"/>
      <c r="J4" s="386"/>
      <c r="K4" s="386"/>
      <c r="L4" s="386"/>
      <c r="M4" s="386"/>
      <c r="N4" s="387"/>
    </row>
    <row r="5" spans="1:14" s="59" customFormat="1" ht="12.5" x14ac:dyDescent="0.25">
      <c r="A5" s="385"/>
      <c r="B5" s="386"/>
      <c r="C5" s="386"/>
      <c r="D5" s="386"/>
      <c r="E5" s="386"/>
      <c r="F5" s="386"/>
      <c r="G5" s="386"/>
      <c r="H5" s="386"/>
      <c r="I5" s="386"/>
      <c r="J5" s="386"/>
      <c r="K5" s="386"/>
      <c r="L5" s="386"/>
      <c r="M5" s="386"/>
      <c r="N5" s="387"/>
    </row>
    <row r="6" spans="1:14" s="59" customFormat="1" ht="12.5" x14ac:dyDescent="0.25">
      <c r="A6" s="385"/>
      <c r="B6" s="386"/>
      <c r="C6" s="386"/>
      <c r="D6" s="386"/>
      <c r="E6" s="386"/>
      <c r="F6" s="386"/>
      <c r="G6" s="386"/>
      <c r="H6" s="386"/>
      <c r="I6" s="386"/>
      <c r="J6" s="386"/>
      <c r="K6" s="386"/>
      <c r="L6" s="386"/>
      <c r="M6" s="386"/>
      <c r="N6" s="387"/>
    </row>
    <row r="7" spans="1:14" s="59" customFormat="1" ht="12.5" x14ac:dyDescent="0.25">
      <c r="A7" s="385"/>
      <c r="B7" s="386"/>
      <c r="C7" s="386"/>
      <c r="D7" s="386"/>
      <c r="E7" s="386"/>
      <c r="F7" s="386"/>
      <c r="G7" s="386"/>
      <c r="H7" s="386"/>
      <c r="I7" s="386"/>
      <c r="J7" s="386"/>
      <c r="K7" s="386"/>
      <c r="L7" s="386"/>
      <c r="M7" s="386"/>
      <c r="N7" s="387"/>
    </row>
    <row r="8" spans="1:14" s="59" customFormat="1" ht="12.5" x14ac:dyDescent="0.25">
      <c r="A8" s="385"/>
      <c r="B8" s="386"/>
      <c r="C8" s="386"/>
      <c r="D8" s="386"/>
      <c r="E8" s="386"/>
      <c r="F8" s="386"/>
      <c r="G8" s="386"/>
      <c r="H8" s="386"/>
      <c r="I8" s="386"/>
      <c r="J8" s="386"/>
      <c r="K8" s="386"/>
      <c r="L8" s="386"/>
      <c r="M8" s="386"/>
      <c r="N8" s="387"/>
    </row>
    <row r="9" spans="1:14" s="59" customFormat="1" ht="12.5" x14ac:dyDescent="0.25">
      <c r="A9" s="385"/>
      <c r="B9" s="386"/>
      <c r="C9" s="386"/>
      <c r="D9" s="386"/>
      <c r="E9" s="386"/>
      <c r="F9" s="386"/>
      <c r="G9" s="386"/>
      <c r="H9" s="386"/>
      <c r="I9" s="386"/>
      <c r="J9" s="386"/>
      <c r="K9" s="386"/>
      <c r="L9" s="386"/>
      <c r="M9" s="386"/>
      <c r="N9" s="387"/>
    </row>
    <row r="10" spans="1:14" s="59" customFormat="1" ht="12.5" x14ac:dyDescent="0.25">
      <c r="A10" s="385"/>
      <c r="B10" s="386"/>
      <c r="C10" s="386"/>
      <c r="D10" s="386"/>
      <c r="E10" s="386"/>
      <c r="F10" s="386"/>
      <c r="G10" s="386"/>
      <c r="H10" s="386"/>
      <c r="I10" s="386"/>
      <c r="J10" s="386"/>
      <c r="K10" s="386"/>
      <c r="L10" s="386"/>
      <c r="M10" s="386"/>
      <c r="N10" s="387"/>
    </row>
    <row r="11" spans="1:14" s="59" customFormat="1" ht="12.5" x14ac:dyDescent="0.25">
      <c r="A11" s="385"/>
      <c r="B11" s="386"/>
      <c r="C11" s="386"/>
      <c r="D11" s="386"/>
      <c r="E11" s="386"/>
      <c r="F11" s="386"/>
      <c r="G11" s="386"/>
      <c r="H11" s="386"/>
      <c r="I11" s="386"/>
      <c r="J11" s="386"/>
      <c r="K11" s="386"/>
      <c r="L11" s="386"/>
      <c r="M11" s="386"/>
      <c r="N11" s="387"/>
    </row>
    <row r="12" spans="1:14" s="59" customFormat="1" ht="12.5" x14ac:dyDescent="0.25">
      <c r="A12" s="385"/>
      <c r="B12" s="386"/>
      <c r="C12" s="386"/>
      <c r="D12" s="386"/>
      <c r="E12" s="386"/>
      <c r="F12" s="386"/>
      <c r="G12" s="386"/>
      <c r="H12" s="386"/>
      <c r="I12" s="386"/>
      <c r="J12" s="386"/>
      <c r="K12" s="386"/>
      <c r="L12" s="386"/>
      <c r="M12" s="386"/>
      <c r="N12" s="387"/>
    </row>
    <row r="13" spans="1:14" s="59" customFormat="1" ht="12.75" customHeight="1" x14ac:dyDescent="0.25">
      <c r="A13" s="385"/>
      <c r="B13" s="386"/>
      <c r="C13" s="386"/>
      <c r="D13" s="386"/>
      <c r="E13" s="386"/>
      <c r="F13" s="386"/>
      <c r="G13" s="386"/>
      <c r="H13" s="386"/>
      <c r="I13" s="386"/>
      <c r="J13" s="386"/>
      <c r="K13" s="386"/>
      <c r="L13" s="386"/>
      <c r="M13" s="386"/>
      <c r="N13" s="387"/>
    </row>
    <row r="14" spans="1:14" s="59" customFormat="1" ht="12.75" customHeight="1" x14ac:dyDescent="0.25">
      <c r="A14" s="385"/>
      <c r="B14" s="386"/>
      <c r="C14" s="386"/>
      <c r="D14" s="386"/>
      <c r="E14" s="386"/>
      <c r="F14" s="386"/>
      <c r="G14" s="386"/>
      <c r="H14" s="386"/>
      <c r="I14" s="386"/>
      <c r="J14" s="386"/>
      <c r="K14" s="386"/>
      <c r="L14" s="386"/>
      <c r="M14" s="386"/>
      <c r="N14" s="387"/>
    </row>
    <row r="15" spans="1:14" s="59" customFormat="1" ht="12.5" x14ac:dyDescent="0.25">
      <c r="A15" s="385"/>
      <c r="B15" s="386"/>
      <c r="C15" s="386"/>
      <c r="D15" s="386"/>
      <c r="E15" s="386"/>
      <c r="F15" s="386"/>
      <c r="G15" s="386"/>
      <c r="H15" s="386"/>
      <c r="I15" s="386"/>
      <c r="J15" s="386"/>
      <c r="K15" s="386"/>
      <c r="L15" s="386"/>
      <c r="M15" s="386"/>
      <c r="N15" s="387"/>
    </row>
    <row r="16" spans="1:14" s="59" customFormat="1" ht="12.75" customHeight="1" x14ac:dyDescent="0.25">
      <c r="A16" s="385"/>
      <c r="B16" s="386"/>
      <c r="C16" s="386"/>
      <c r="D16" s="386"/>
      <c r="E16" s="386"/>
      <c r="F16" s="386"/>
      <c r="G16" s="386"/>
      <c r="H16" s="386"/>
      <c r="I16" s="386"/>
      <c r="J16" s="386"/>
      <c r="K16" s="386"/>
      <c r="L16" s="386"/>
      <c r="M16" s="386"/>
      <c r="N16" s="387"/>
    </row>
    <row r="17" spans="1:14" ht="27.65" customHeight="1" x14ac:dyDescent="0.35">
      <c r="A17" s="388"/>
      <c r="B17" s="389"/>
      <c r="C17" s="389"/>
      <c r="D17" s="389"/>
      <c r="E17" s="389"/>
      <c r="F17" s="389"/>
      <c r="G17" s="389"/>
      <c r="H17" s="389"/>
      <c r="I17" s="389"/>
      <c r="J17" s="389"/>
      <c r="K17" s="389"/>
      <c r="L17" s="389"/>
      <c r="M17" s="389"/>
      <c r="N17" s="390"/>
    </row>
    <row r="18" spans="1:14" s="59" customFormat="1" ht="12.75" hidden="1" customHeight="1" x14ac:dyDescent="0.25">
      <c r="A18" s="58"/>
      <c r="B18" s="58"/>
      <c r="C18" s="58"/>
      <c r="D18" s="58"/>
      <c r="E18" s="58"/>
      <c r="F18" s="58"/>
      <c r="G18" s="58"/>
      <c r="H18" s="58"/>
      <c r="I18" s="58"/>
      <c r="J18" s="58"/>
      <c r="K18" s="58"/>
      <c r="L18" s="58"/>
      <c r="M18" s="58"/>
      <c r="N18" s="58"/>
    </row>
    <row r="19" spans="1:14" s="59" customFormat="1" ht="13" x14ac:dyDescent="0.25">
      <c r="A19" s="185" t="s">
        <v>67</v>
      </c>
      <c r="B19" s="186"/>
      <c r="C19" s="186"/>
      <c r="D19" s="186"/>
      <c r="E19" s="186"/>
      <c r="F19" s="186"/>
      <c r="G19" s="186"/>
      <c r="H19" s="186"/>
      <c r="I19" s="186"/>
      <c r="J19" s="186"/>
      <c r="K19" s="186"/>
      <c r="L19" s="186"/>
      <c r="M19" s="186"/>
      <c r="N19" s="187"/>
    </row>
    <row r="20" spans="1:14" s="59" customFormat="1" ht="12.75" customHeight="1" x14ac:dyDescent="0.25">
      <c r="A20" s="188" t="s">
        <v>68</v>
      </c>
      <c r="B20" s="189"/>
      <c r="C20" s="190"/>
      <c r="D20" s="191" t="s">
        <v>69</v>
      </c>
      <c r="E20" s="192"/>
      <c r="F20" s="192"/>
      <c r="G20" s="192"/>
      <c r="H20" s="192"/>
      <c r="I20" s="192"/>
      <c r="J20" s="192"/>
      <c r="K20" s="192"/>
      <c r="L20" s="192"/>
      <c r="M20" s="192"/>
      <c r="N20" s="193"/>
    </row>
    <row r="21" spans="1:14" ht="12.75" customHeight="1" x14ac:dyDescent="0.35">
      <c r="A21" s="18"/>
      <c r="B21" s="19"/>
      <c r="C21" s="20"/>
      <c r="D21" s="60" t="s">
        <v>70</v>
      </c>
      <c r="E21" s="61"/>
      <c r="F21" s="61"/>
      <c r="G21" s="61"/>
      <c r="H21" s="61"/>
      <c r="I21" s="61"/>
      <c r="J21" s="61"/>
      <c r="K21" s="61"/>
      <c r="L21" s="61"/>
      <c r="M21" s="61"/>
      <c r="N21" s="62"/>
    </row>
    <row r="22" spans="1:14" ht="14.5" x14ac:dyDescent="0.35">
      <c r="A22" s="194" t="s">
        <v>71</v>
      </c>
      <c r="B22" s="195"/>
      <c r="C22" s="196"/>
      <c r="D22" s="197" t="s">
        <v>72</v>
      </c>
      <c r="E22" s="198"/>
      <c r="F22" s="198"/>
      <c r="G22" s="198"/>
      <c r="H22" s="198"/>
      <c r="I22" s="198"/>
      <c r="J22" s="198"/>
      <c r="K22" s="198"/>
      <c r="L22" s="198"/>
      <c r="M22" s="198"/>
      <c r="N22" s="199"/>
    </row>
    <row r="23" spans="1:14" ht="12.75" customHeight="1" x14ac:dyDescent="0.35">
      <c r="A23" s="188" t="s">
        <v>73</v>
      </c>
      <c r="B23" s="189"/>
      <c r="C23" s="190"/>
      <c r="D23" s="191" t="s">
        <v>74</v>
      </c>
      <c r="E23" s="192"/>
      <c r="F23" s="192"/>
      <c r="G23" s="192"/>
      <c r="H23" s="192"/>
      <c r="I23" s="192"/>
      <c r="J23" s="192"/>
      <c r="K23" s="192"/>
      <c r="L23" s="192"/>
      <c r="M23" s="192"/>
      <c r="N23" s="193"/>
    </row>
    <row r="24" spans="1:14" ht="14.5" x14ac:dyDescent="0.35">
      <c r="A24" s="188" t="s">
        <v>75</v>
      </c>
      <c r="B24" s="189"/>
      <c r="C24" s="190"/>
      <c r="D24" s="391" t="s">
        <v>76</v>
      </c>
      <c r="E24" s="392"/>
      <c r="F24" s="392"/>
      <c r="G24" s="392"/>
      <c r="H24" s="392"/>
      <c r="I24" s="392"/>
      <c r="J24" s="392"/>
      <c r="K24" s="392"/>
      <c r="L24" s="392"/>
      <c r="M24" s="392"/>
      <c r="N24" s="393"/>
    </row>
    <row r="25" spans="1:14" ht="12.75" customHeight="1" x14ac:dyDescent="0.35">
      <c r="A25" s="21"/>
      <c r="B25" s="22"/>
      <c r="C25" s="23"/>
      <c r="D25" s="394"/>
      <c r="E25" s="395"/>
      <c r="F25" s="395"/>
      <c r="G25" s="395"/>
      <c r="H25" s="395"/>
      <c r="I25" s="395"/>
      <c r="J25" s="395"/>
      <c r="K25" s="395"/>
      <c r="L25" s="395"/>
      <c r="M25" s="395"/>
      <c r="N25" s="396"/>
    </row>
    <row r="26" spans="1:14" ht="12.75" customHeight="1" x14ac:dyDescent="0.35">
      <c r="A26" s="108" t="s">
        <v>77</v>
      </c>
      <c r="B26" s="200"/>
      <c r="C26" s="201"/>
      <c r="D26" s="109" t="s">
        <v>78</v>
      </c>
      <c r="E26" s="202"/>
      <c r="F26" s="202"/>
      <c r="G26" s="202"/>
      <c r="H26" s="202"/>
      <c r="I26" s="202"/>
      <c r="J26" s="202"/>
      <c r="K26" s="202"/>
      <c r="L26" s="202"/>
      <c r="M26" s="202"/>
      <c r="N26" s="203"/>
    </row>
    <row r="27" spans="1:14" ht="14.5" x14ac:dyDescent="0.35">
      <c r="A27" s="21" t="s">
        <v>79</v>
      </c>
      <c r="B27" s="22"/>
      <c r="C27" s="23"/>
      <c r="D27" s="63" t="s">
        <v>80</v>
      </c>
      <c r="E27" s="64"/>
      <c r="F27" s="64"/>
      <c r="G27" s="64"/>
      <c r="H27" s="64"/>
      <c r="I27" s="64"/>
      <c r="J27" s="64"/>
      <c r="K27" s="64"/>
      <c r="L27" s="64"/>
      <c r="M27" s="64"/>
      <c r="N27" s="65"/>
    </row>
    <row r="28" spans="1:14" ht="12.75" customHeight="1" x14ac:dyDescent="0.35">
      <c r="A28" s="18"/>
      <c r="B28" s="19"/>
      <c r="C28" s="20"/>
      <c r="D28" s="60" t="s">
        <v>81</v>
      </c>
      <c r="E28" s="61"/>
      <c r="F28" s="61"/>
      <c r="G28" s="61"/>
      <c r="H28" s="61"/>
      <c r="I28" s="61"/>
      <c r="J28" s="61"/>
      <c r="K28" s="61"/>
      <c r="L28" s="61"/>
      <c r="M28" s="61"/>
      <c r="N28" s="62"/>
    </row>
    <row r="29" spans="1:14" ht="14.5" x14ac:dyDescent="0.35">
      <c r="A29" s="188" t="s">
        <v>82</v>
      </c>
      <c r="B29" s="189"/>
      <c r="C29" s="190"/>
      <c r="D29" s="191" t="s">
        <v>83</v>
      </c>
      <c r="E29" s="192"/>
      <c r="F29" s="192"/>
      <c r="G29" s="192"/>
      <c r="H29" s="192"/>
      <c r="I29" s="192"/>
      <c r="J29" s="192"/>
      <c r="K29" s="192"/>
      <c r="L29" s="192"/>
      <c r="M29" s="192"/>
      <c r="N29" s="193"/>
    </row>
    <row r="30" spans="1:14" ht="14.5" x14ac:dyDescent="0.35">
      <c r="A30" s="18"/>
      <c r="B30" s="19"/>
      <c r="C30" s="20"/>
      <c r="D30" s="60" t="s">
        <v>84</v>
      </c>
      <c r="E30" s="61"/>
      <c r="F30" s="61"/>
      <c r="G30" s="61"/>
      <c r="H30" s="61"/>
      <c r="I30" s="61"/>
      <c r="J30" s="61"/>
      <c r="K30" s="61"/>
      <c r="L30" s="61"/>
      <c r="M30" s="61"/>
      <c r="N30" s="62"/>
    </row>
    <row r="31" spans="1:14" ht="14.5" x14ac:dyDescent="0.35">
      <c r="A31" s="194" t="s">
        <v>85</v>
      </c>
      <c r="B31" s="195"/>
      <c r="C31" s="196"/>
      <c r="D31" s="197" t="s">
        <v>86</v>
      </c>
      <c r="E31" s="198"/>
      <c r="F31" s="198"/>
      <c r="G31" s="198"/>
      <c r="H31" s="198"/>
      <c r="I31" s="198"/>
      <c r="J31" s="198"/>
      <c r="K31" s="198"/>
      <c r="L31" s="198"/>
      <c r="M31" s="198"/>
      <c r="N31" s="199"/>
    </row>
    <row r="32" spans="1:14" ht="14.5" x14ac:dyDescent="0.35">
      <c r="A32" s="188" t="s">
        <v>87</v>
      </c>
      <c r="B32" s="189"/>
      <c r="C32" s="190"/>
      <c r="D32" s="191" t="s">
        <v>88</v>
      </c>
      <c r="E32" s="192"/>
      <c r="F32" s="192"/>
      <c r="G32" s="192"/>
      <c r="H32" s="192"/>
      <c r="I32" s="192"/>
      <c r="J32" s="192"/>
      <c r="K32" s="192"/>
      <c r="L32" s="192"/>
      <c r="M32" s="192"/>
      <c r="N32" s="193"/>
    </row>
    <row r="33" spans="1:14" ht="12.75" customHeight="1" x14ac:dyDescent="0.35">
      <c r="A33" s="18"/>
      <c r="B33" s="19"/>
      <c r="C33" s="20"/>
      <c r="D33" s="60" t="s">
        <v>89</v>
      </c>
      <c r="E33" s="61"/>
      <c r="F33" s="61"/>
      <c r="G33" s="61"/>
      <c r="H33" s="61"/>
      <c r="I33" s="61"/>
      <c r="J33" s="61"/>
      <c r="K33" s="61"/>
      <c r="L33" s="61"/>
      <c r="M33" s="61"/>
      <c r="N33" s="62"/>
    </row>
    <row r="34" spans="1:14" ht="14.5" x14ac:dyDescent="0.35">
      <c r="A34" s="188" t="s">
        <v>90</v>
      </c>
      <c r="B34" s="189"/>
      <c r="C34" s="190"/>
      <c r="D34" s="191" t="s">
        <v>91</v>
      </c>
      <c r="E34" s="192"/>
      <c r="F34" s="192"/>
      <c r="G34" s="192"/>
      <c r="H34" s="192"/>
      <c r="I34" s="192"/>
      <c r="J34" s="192"/>
      <c r="K34" s="192"/>
      <c r="L34" s="192"/>
      <c r="M34" s="192"/>
      <c r="N34" s="193"/>
    </row>
    <row r="35" spans="1:14" ht="15" customHeight="1" x14ac:dyDescent="0.35">
      <c r="A35" s="21"/>
      <c r="B35" s="22"/>
      <c r="C35" s="23"/>
      <c r="D35" s="63" t="s">
        <v>92</v>
      </c>
      <c r="E35" s="64"/>
      <c r="F35" s="64"/>
      <c r="G35" s="64"/>
      <c r="H35" s="64"/>
      <c r="I35" s="64"/>
      <c r="J35" s="64"/>
      <c r="K35" s="64"/>
      <c r="L35" s="64"/>
      <c r="M35" s="64"/>
      <c r="N35" s="65"/>
    </row>
    <row r="36" spans="1:14" ht="14.5" x14ac:dyDescent="0.35">
      <c r="A36" s="21"/>
      <c r="B36" s="22"/>
      <c r="C36" s="23"/>
      <c r="D36" s="63" t="s">
        <v>93</v>
      </c>
      <c r="E36" s="64"/>
      <c r="F36" s="64"/>
      <c r="G36" s="64"/>
      <c r="H36" s="64"/>
      <c r="I36" s="64"/>
      <c r="J36" s="64"/>
      <c r="K36" s="64"/>
      <c r="L36" s="64"/>
      <c r="M36" s="64"/>
      <c r="N36" s="65"/>
    </row>
    <row r="37" spans="1:14" ht="14.5" x14ac:dyDescent="0.35">
      <c r="A37" s="21"/>
      <c r="B37" s="22"/>
      <c r="C37" s="23"/>
      <c r="D37" s="63" t="s">
        <v>94</v>
      </c>
      <c r="E37" s="64"/>
      <c r="F37" s="64"/>
      <c r="G37" s="64"/>
      <c r="H37" s="64"/>
      <c r="I37" s="64"/>
      <c r="J37" s="64"/>
      <c r="K37" s="64"/>
      <c r="L37" s="64"/>
      <c r="M37" s="64"/>
      <c r="N37" s="65"/>
    </row>
    <row r="38" spans="1:14" ht="14.5" x14ac:dyDescent="0.35">
      <c r="A38" s="18"/>
      <c r="B38" s="19"/>
      <c r="C38" s="20"/>
      <c r="D38" s="60" t="s">
        <v>95</v>
      </c>
      <c r="E38" s="61"/>
      <c r="F38" s="61"/>
      <c r="G38" s="61"/>
      <c r="H38" s="61"/>
      <c r="I38" s="61"/>
      <c r="J38" s="61"/>
      <c r="K38" s="61"/>
      <c r="L38" s="61"/>
      <c r="M38" s="61"/>
      <c r="N38" s="62"/>
    </row>
    <row r="39" spans="1:14" ht="14.5" x14ac:dyDescent="0.35">
      <c r="A39" s="188" t="s">
        <v>96</v>
      </c>
      <c r="B39" s="189"/>
      <c r="C39" s="190"/>
      <c r="D39" s="191" t="s">
        <v>97</v>
      </c>
      <c r="E39" s="192"/>
      <c r="F39" s="192"/>
      <c r="G39" s="192"/>
      <c r="H39" s="192"/>
      <c r="I39" s="192"/>
      <c r="J39" s="192"/>
      <c r="K39" s="192"/>
      <c r="L39" s="192"/>
      <c r="M39" s="192"/>
      <c r="N39" s="193"/>
    </row>
    <row r="40" spans="1:14" ht="14.5" x14ac:dyDescent="0.35">
      <c r="A40" s="18"/>
      <c r="B40" s="19"/>
      <c r="C40" s="20"/>
      <c r="D40" s="60" t="s">
        <v>98</v>
      </c>
      <c r="E40" s="61"/>
      <c r="F40" s="61"/>
      <c r="G40" s="61"/>
      <c r="H40" s="61"/>
      <c r="I40" s="61"/>
      <c r="J40" s="61"/>
      <c r="K40" s="61"/>
      <c r="L40" s="61"/>
      <c r="M40" s="61"/>
      <c r="N40" s="62"/>
    </row>
    <row r="41" spans="1:14" ht="14.5" x14ac:dyDescent="0.35">
      <c r="A41" s="204" t="s">
        <v>99</v>
      </c>
      <c r="B41" s="205"/>
      <c r="C41" s="206"/>
      <c r="D41" s="397" t="s">
        <v>100</v>
      </c>
      <c r="E41" s="398"/>
      <c r="F41" s="398"/>
      <c r="G41" s="398"/>
      <c r="H41" s="398"/>
      <c r="I41" s="398"/>
      <c r="J41" s="398"/>
      <c r="K41" s="398"/>
      <c r="L41" s="398"/>
      <c r="M41" s="398"/>
      <c r="N41" s="399"/>
    </row>
    <row r="42" spans="1:14" ht="14.5" x14ac:dyDescent="0.35">
      <c r="A42" s="49"/>
      <c r="B42" s="22"/>
      <c r="C42" s="50"/>
      <c r="D42" s="400"/>
      <c r="E42" s="401"/>
      <c r="F42" s="401"/>
      <c r="G42" s="401"/>
      <c r="H42" s="401"/>
      <c r="I42" s="401"/>
      <c r="J42" s="401"/>
      <c r="K42" s="401"/>
      <c r="L42" s="401"/>
      <c r="M42" s="401"/>
      <c r="N42" s="402"/>
    </row>
    <row r="43" spans="1:14" ht="14.5" x14ac:dyDescent="0.35">
      <c r="A43" s="110" t="s">
        <v>101</v>
      </c>
      <c r="B43" s="200"/>
      <c r="C43" s="207"/>
      <c r="D43" s="197" t="s">
        <v>102</v>
      </c>
      <c r="E43" s="198"/>
      <c r="F43" s="198"/>
      <c r="G43" s="198"/>
      <c r="H43" s="198"/>
      <c r="I43" s="198"/>
      <c r="J43" s="198"/>
      <c r="K43" s="198"/>
      <c r="L43" s="198"/>
      <c r="M43" s="198"/>
      <c r="N43" s="199"/>
    </row>
    <row r="44" spans="1:14" ht="14.5" x14ac:dyDescent="0.35">
      <c r="A44" s="108" t="s">
        <v>103</v>
      </c>
      <c r="B44" s="200"/>
      <c r="C44" s="207"/>
      <c r="D44" s="197" t="s">
        <v>104</v>
      </c>
      <c r="E44" s="198"/>
      <c r="F44" s="198"/>
      <c r="G44" s="198"/>
      <c r="H44" s="198"/>
      <c r="I44" s="198"/>
      <c r="J44" s="198"/>
      <c r="K44" s="198"/>
      <c r="L44" s="198"/>
      <c r="M44" s="198"/>
      <c r="N44" s="199"/>
    </row>
    <row r="45" spans="1:14" ht="14.5" x14ac:dyDescent="0.35">
      <c r="A45" s="403" t="s">
        <v>105</v>
      </c>
      <c r="B45" s="404"/>
      <c r="C45" s="405"/>
      <c r="D45" s="397" t="s">
        <v>106</v>
      </c>
      <c r="E45" s="398"/>
      <c r="F45" s="398"/>
      <c r="G45" s="398"/>
      <c r="H45" s="398"/>
      <c r="I45" s="398"/>
      <c r="J45" s="398"/>
      <c r="K45" s="398"/>
      <c r="L45" s="398"/>
      <c r="M45" s="398"/>
      <c r="N45" s="399"/>
    </row>
    <row r="46" spans="1:14" ht="14.5" x14ac:dyDescent="0.35">
      <c r="A46" s="406"/>
      <c r="B46" s="407"/>
      <c r="C46" s="408"/>
      <c r="D46" s="409"/>
      <c r="E46" s="410"/>
      <c r="F46" s="410"/>
      <c r="G46" s="410"/>
      <c r="H46" s="410"/>
      <c r="I46" s="410"/>
      <c r="J46" s="410"/>
      <c r="K46" s="410"/>
      <c r="L46" s="410"/>
      <c r="M46" s="410"/>
      <c r="N46" s="411"/>
    </row>
    <row r="47" spans="1:14" ht="14.5" x14ac:dyDescent="0.35">
      <c r="A47" s="403" t="s">
        <v>107</v>
      </c>
      <c r="B47" s="404"/>
      <c r="C47" s="405"/>
      <c r="D47" s="397" t="s">
        <v>108</v>
      </c>
      <c r="E47" s="398"/>
      <c r="F47" s="398"/>
      <c r="G47" s="398"/>
      <c r="H47" s="398"/>
      <c r="I47" s="398"/>
      <c r="J47" s="398"/>
      <c r="K47" s="398"/>
      <c r="L47" s="398"/>
      <c r="M47" s="398"/>
      <c r="N47" s="399"/>
    </row>
    <row r="48" spans="1:14" ht="14.5" x14ac:dyDescent="0.35">
      <c r="A48" s="406"/>
      <c r="B48" s="407"/>
      <c r="C48" s="408"/>
      <c r="D48" s="409"/>
      <c r="E48" s="410"/>
      <c r="F48" s="410"/>
      <c r="G48" s="410"/>
      <c r="H48" s="410"/>
      <c r="I48" s="410"/>
      <c r="J48" s="410"/>
      <c r="K48" s="410"/>
      <c r="L48" s="410"/>
      <c r="M48" s="410"/>
      <c r="N48" s="411"/>
    </row>
    <row r="49" spans="1:14" ht="14.5" x14ac:dyDescent="0.35">
      <c r="A49" s="204" t="s">
        <v>109</v>
      </c>
      <c r="B49" s="205"/>
      <c r="C49" s="206"/>
      <c r="D49" s="382" t="s">
        <v>110</v>
      </c>
      <c r="E49" s="383"/>
      <c r="F49" s="383"/>
      <c r="G49" s="383"/>
      <c r="H49" s="383"/>
      <c r="I49" s="383"/>
      <c r="J49" s="383"/>
      <c r="K49" s="383"/>
      <c r="L49" s="383"/>
      <c r="M49" s="383"/>
      <c r="N49" s="384"/>
    </row>
    <row r="50" spans="1:14" ht="14.5" x14ac:dyDescent="0.35">
      <c r="A50" s="67"/>
      <c r="B50" s="68"/>
      <c r="C50" s="69"/>
      <c r="D50" s="388"/>
      <c r="E50" s="389"/>
      <c r="F50" s="389"/>
      <c r="G50" s="389"/>
      <c r="H50" s="389"/>
      <c r="I50" s="389"/>
      <c r="J50" s="389"/>
      <c r="K50" s="389"/>
      <c r="L50" s="389"/>
      <c r="M50" s="389"/>
      <c r="N50" s="390"/>
    </row>
  </sheetData>
  <mergeCells count="8">
    <mergeCell ref="A3:N17"/>
    <mergeCell ref="D24:N25"/>
    <mergeCell ref="D41:N42"/>
    <mergeCell ref="D49:N50"/>
    <mergeCell ref="A45:C46"/>
    <mergeCell ref="D45:N46"/>
    <mergeCell ref="A47:C48"/>
    <mergeCell ref="D47:N48"/>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AA26"/>
  <sheetViews>
    <sheetView zoomScaleNormal="100" workbookViewId="0">
      <pane xSplit="1" ySplit="2" topLeftCell="K3" activePane="bottomRight" state="frozen"/>
      <selection pane="topRight" activeCell="B1" sqref="B1"/>
      <selection pane="bottomLeft" activeCell="A3" sqref="A3"/>
      <selection pane="bottomRight"/>
    </sheetView>
  </sheetViews>
  <sheetFormatPr defaultColWidth="9.1796875" defaultRowHeight="14.5" zeroHeight="1" x14ac:dyDescent="0.35"/>
  <cols>
    <col min="1" max="1" width="17.453125" customWidth="1"/>
    <col min="2" max="2" width="11.26953125" customWidth="1"/>
    <col min="3" max="3" width="23" customWidth="1"/>
    <col min="4" max="4" width="13.7265625" customWidth="1"/>
    <col min="5" max="5" width="49" customWidth="1"/>
    <col min="6" max="6" width="46.7265625" customWidth="1"/>
    <col min="7" max="7" width="41" customWidth="1"/>
    <col min="8" max="8" width="23.26953125" customWidth="1"/>
    <col min="9" max="9" width="17.7265625" customWidth="1"/>
    <col min="10" max="10" width="22.453125" customWidth="1"/>
    <col min="11" max="11" width="12.7265625" style="51" customWidth="1"/>
    <col min="12" max="12" width="20.7265625" style="51" customWidth="1"/>
    <col min="13" max="13" width="74.7265625" style="51" customWidth="1"/>
    <col min="14" max="14" width="0" style="51" hidden="1" customWidth="1"/>
    <col min="15" max="26" width="0" hidden="1" customWidth="1"/>
    <col min="27" max="27" width="0" style="1" hidden="1" customWidth="1"/>
  </cols>
  <sheetData>
    <row r="1" spans="1:27" s="1" customFormat="1" x14ac:dyDescent="0.35">
      <c r="A1" s="179" t="s">
        <v>57</v>
      </c>
      <c r="B1" s="180"/>
      <c r="C1" s="180"/>
      <c r="D1" s="180"/>
      <c r="E1" s="180"/>
      <c r="F1" s="180"/>
      <c r="G1" s="180"/>
      <c r="H1" s="180"/>
      <c r="I1" s="180"/>
      <c r="J1" s="180"/>
      <c r="K1" s="208"/>
      <c r="L1" s="70"/>
      <c r="M1" s="70"/>
      <c r="N1" s="71"/>
      <c r="O1" s="71"/>
      <c r="P1" s="71"/>
      <c r="Q1" s="71"/>
      <c r="R1" s="71"/>
      <c r="S1" s="71"/>
      <c r="T1" s="71"/>
      <c r="Y1" s="17"/>
      <c r="AA1" s="180"/>
    </row>
    <row r="2" spans="1:27" ht="52" x14ac:dyDescent="0.35">
      <c r="A2" s="361" t="s">
        <v>111</v>
      </c>
      <c r="B2" s="361" t="s">
        <v>112</v>
      </c>
      <c r="C2" s="362" t="s">
        <v>113</v>
      </c>
      <c r="D2" s="361" t="s">
        <v>114</v>
      </c>
      <c r="E2" s="361" t="s">
        <v>115</v>
      </c>
      <c r="F2" s="361" t="s">
        <v>116</v>
      </c>
      <c r="G2" s="363" t="s">
        <v>117</v>
      </c>
      <c r="H2" s="361" t="s">
        <v>118</v>
      </c>
      <c r="I2" s="361" t="s">
        <v>119</v>
      </c>
      <c r="J2" s="363" t="s">
        <v>120</v>
      </c>
      <c r="K2" s="364" t="s">
        <v>121</v>
      </c>
      <c r="L2" s="365" t="s">
        <v>122</v>
      </c>
      <c r="M2" s="365" t="s">
        <v>123</v>
      </c>
      <c r="N2" s="366"/>
      <c r="O2" s="367"/>
      <c r="P2" s="367"/>
      <c r="Q2" s="367"/>
      <c r="R2" s="367"/>
      <c r="S2" s="367"/>
      <c r="T2" s="367"/>
      <c r="U2" s="367"/>
      <c r="V2" s="367"/>
      <c r="W2" s="367"/>
      <c r="X2" s="367"/>
      <c r="Y2" s="367"/>
      <c r="Z2" s="367"/>
      <c r="AA2" s="365" t="s">
        <v>124</v>
      </c>
    </row>
    <row r="3" spans="1:27" ht="200" x14ac:dyDescent="0.35">
      <c r="A3" s="344" t="s">
        <v>3279</v>
      </c>
      <c r="B3" s="111" t="s">
        <v>125</v>
      </c>
      <c r="C3" s="344" t="s">
        <v>126</v>
      </c>
      <c r="D3" s="344" t="s">
        <v>140</v>
      </c>
      <c r="E3" s="344" t="s">
        <v>3274</v>
      </c>
      <c r="F3" s="344" t="s">
        <v>3275</v>
      </c>
      <c r="G3" s="344" t="s">
        <v>3276</v>
      </c>
      <c r="H3" s="231"/>
      <c r="I3" s="142"/>
      <c r="J3" s="231" t="s">
        <v>3277</v>
      </c>
      <c r="K3" s="231" t="s">
        <v>127</v>
      </c>
      <c r="L3" s="231" t="s">
        <v>128</v>
      </c>
      <c r="M3" s="345" t="s">
        <v>129</v>
      </c>
      <c r="AA3" s="112" t="e">
        <f>IF(OR(I3="Fail",ISBLANK(I3)),INDEX('Issue Code Table'!C:C,MATCH(L:L,'Issue Code Table'!A:A,0)),IF(K3="Critical",6,IF(K3="Significant",5,IF(K3="Moderate",3,2))))</f>
        <v>#N/A</v>
      </c>
    </row>
    <row r="4" spans="1:27" ht="112.5" x14ac:dyDescent="0.35">
      <c r="A4" s="344" t="s">
        <v>3278</v>
      </c>
      <c r="B4" s="113" t="s">
        <v>130</v>
      </c>
      <c r="C4" s="111" t="s">
        <v>131</v>
      </c>
      <c r="D4" s="346" t="s">
        <v>132</v>
      </c>
      <c r="E4" s="347" t="s">
        <v>133</v>
      </c>
      <c r="F4" s="348" t="s">
        <v>3332</v>
      </c>
      <c r="G4" s="347" t="s">
        <v>134</v>
      </c>
      <c r="H4" s="231"/>
      <c r="I4" s="142"/>
      <c r="J4" s="231"/>
      <c r="K4" s="231" t="s">
        <v>135</v>
      </c>
      <c r="L4" s="231" t="s">
        <v>136</v>
      </c>
      <c r="M4" s="231" t="s">
        <v>137</v>
      </c>
      <c r="N4"/>
      <c r="AA4" s="112" t="e">
        <f>IF(OR(I4="Fail",ISBLANK(I4)),INDEX('Issue Code Table'!C:C,MATCH(L:L,'Issue Code Table'!A:A,0)),IF(K4="Critical",6,IF(K4="Significant",5,IF(K4="Moderate",3,2))))</f>
        <v>#N/A</v>
      </c>
    </row>
    <row r="5" spans="1:27" ht="250" x14ac:dyDescent="0.35">
      <c r="A5" s="344" t="s">
        <v>3280</v>
      </c>
      <c r="B5" s="344" t="s">
        <v>138</v>
      </c>
      <c r="C5" s="344" t="s">
        <v>139</v>
      </c>
      <c r="D5" s="344" t="s">
        <v>140</v>
      </c>
      <c r="E5" s="344" t="s">
        <v>3282</v>
      </c>
      <c r="F5" s="344" t="s">
        <v>3283</v>
      </c>
      <c r="G5" s="344" t="s">
        <v>3284</v>
      </c>
      <c r="H5" s="114"/>
      <c r="I5" s="142"/>
      <c r="J5" s="143" t="s">
        <v>141</v>
      </c>
      <c r="K5" s="349" t="s">
        <v>142</v>
      </c>
      <c r="L5" s="117" t="s">
        <v>143</v>
      </c>
      <c r="M5" s="117" t="s">
        <v>144</v>
      </c>
      <c r="AA5" s="112">
        <f>IF(OR(I5="Fail",ISBLANK(I5)),INDEX('Issue Code Table'!C:C,MATCH(L:L,'Issue Code Table'!A:A,0)),IF(K5="Critical",6,IF(K5="Significant",5,IF(K5="Moderate",3,2))))</f>
        <v>2</v>
      </c>
    </row>
    <row r="6" spans="1:27" ht="87.5" x14ac:dyDescent="0.35">
      <c r="A6" s="344" t="s">
        <v>3281</v>
      </c>
      <c r="B6" s="113" t="s">
        <v>167</v>
      </c>
      <c r="C6" s="111" t="s">
        <v>168</v>
      </c>
      <c r="D6" s="111" t="s">
        <v>169</v>
      </c>
      <c r="E6" s="111" t="s">
        <v>170</v>
      </c>
      <c r="F6" s="111" t="s">
        <v>171</v>
      </c>
      <c r="G6" s="111" t="s">
        <v>172</v>
      </c>
      <c r="H6" s="114"/>
      <c r="I6" s="142"/>
      <c r="J6" s="143" t="s">
        <v>141</v>
      </c>
      <c r="K6" s="349" t="s">
        <v>142</v>
      </c>
      <c r="L6" s="117" t="s">
        <v>173</v>
      </c>
      <c r="M6" s="232" t="s">
        <v>174</v>
      </c>
      <c r="AA6" s="112">
        <f>IF(OR(I6="Fail",ISBLANK(I6)),INDEX('Issue Code Table'!C:C,MATCH(L:L,'Issue Code Table'!A:A,0)),IF(K6="Critical",6,IF(K6="Significant",5,IF(K6="Moderate",3,2))))</f>
        <v>4</v>
      </c>
    </row>
    <row r="7" spans="1:27" ht="350" x14ac:dyDescent="0.35">
      <c r="A7" s="344" t="s">
        <v>3294</v>
      </c>
      <c r="B7" s="111" t="s">
        <v>735</v>
      </c>
      <c r="C7" s="111" t="s">
        <v>736</v>
      </c>
      <c r="D7" s="111" t="s">
        <v>140</v>
      </c>
      <c r="E7" s="111" t="s">
        <v>3285</v>
      </c>
      <c r="F7" s="111" t="s">
        <v>3286</v>
      </c>
      <c r="G7" s="111" t="s">
        <v>3287</v>
      </c>
      <c r="H7" s="114"/>
      <c r="I7" s="142"/>
      <c r="J7" s="143" t="s">
        <v>3370</v>
      </c>
      <c r="K7" s="350" t="s">
        <v>142</v>
      </c>
      <c r="L7" s="351" t="s">
        <v>1434</v>
      </c>
      <c r="M7" s="111" t="s">
        <v>3288</v>
      </c>
      <c r="AA7" s="112" t="e">
        <f>IF(OR(I7="Fail",ISBLANK(I7)),INDEX('Issue Code Table'!C:C,MATCH(L:L,'Issue Code Table'!A:A,0)),IF(K7="Critical",6,IF(K7="Significant",5,IF(K7="Moderate",3,2))))</f>
        <v>#N/A</v>
      </c>
    </row>
    <row r="8" spans="1:27" ht="75" x14ac:dyDescent="0.35">
      <c r="A8" s="344" t="s">
        <v>3295</v>
      </c>
      <c r="B8" s="111" t="s">
        <v>1866</v>
      </c>
      <c r="C8" s="111" t="s">
        <v>1867</v>
      </c>
      <c r="D8" s="111" t="s">
        <v>140</v>
      </c>
      <c r="E8" s="111" t="s">
        <v>3289</v>
      </c>
      <c r="F8" s="111" t="s">
        <v>3290</v>
      </c>
      <c r="G8" s="111" t="s">
        <v>3291</v>
      </c>
      <c r="H8" s="114"/>
      <c r="I8" s="142"/>
      <c r="J8" s="143"/>
      <c r="K8" s="350" t="s">
        <v>142</v>
      </c>
      <c r="L8" s="351" t="s">
        <v>3292</v>
      </c>
      <c r="M8" s="111" t="s">
        <v>3293</v>
      </c>
      <c r="AA8" s="112" t="e">
        <f>IF(OR(I8="Fail",ISBLANK(I8)),INDEX('Issue Code Table'!C:C,MATCH(L:L,'Issue Code Table'!A:A,0)),IF(K8="Critical",6,IF(K8="Significant",5,IF(K8="Moderate",3,2))))</f>
        <v>#N/A</v>
      </c>
    </row>
    <row r="9" spans="1:27" ht="175" x14ac:dyDescent="0.35">
      <c r="A9" s="344" t="s">
        <v>3302</v>
      </c>
      <c r="B9" s="111" t="s">
        <v>165</v>
      </c>
      <c r="C9" s="111" t="s">
        <v>1762</v>
      </c>
      <c r="D9" s="111" t="s">
        <v>140</v>
      </c>
      <c r="E9" s="111" t="s">
        <v>3303</v>
      </c>
      <c r="F9" s="111" t="s">
        <v>3304</v>
      </c>
      <c r="G9" s="111" t="s">
        <v>3305</v>
      </c>
      <c r="H9" s="114"/>
      <c r="I9" s="142"/>
      <c r="J9" s="143"/>
      <c r="K9" s="350" t="s">
        <v>142</v>
      </c>
      <c r="L9" s="351" t="s">
        <v>3307</v>
      </c>
      <c r="M9" s="111" t="s">
        <v>3306</v>
      </c>
      <c r="AA9" s="112" t="e">
        <f>IF(OR(I9="Fail",ISBLANK(I9)),INDEX('Issue Code Table'!C:C,MATCH(L:L,'Issue Code Table'!A:A,0)),IF(K9="Critical",6,IF(K9="Significant",5,IF(K9="Moderate",3,2))))</f>
        <v>#N/A</v>
      </c>
    </row>
    <row r="10" spans="1:27" ht="187.5" x14ac:dyDescent="0.35">
      <c r="A10" s="344" t="s">
        <v>3308</v>
      </c>
      <c r="B10" s="111" t="s">
        <v>3296</v>
      </c>
      <c r="C10" s="111" t="s">
        <v>3297</v>
      </c>
      <c r="D10" s="111" t="s">
        <v>140</v>
      </c>
      <c r="E10" s="111" t="s">
        <v>3298</v>
      </c>
      <c r="F10" s="111" t="s">
        <v>3299</v>
      </c>
      <c r="G10" s="111" t="s">
        <v>3300</v>
      </c>
      <c r="H10" s="114"/>
      <c r="I10" s="142"/>
      <c r="J10" s="143"/>
      <c r="K10" s="350" t="s">
        <v>135</v>
      </c>
      <c r="L10" s="351" t="s">
        <v>183</v>
      </c>
      <c r="M10" s="111" t="s">
        <v>3301</v>
      </c>
      <c r="AA10" s="112">
        <f>IF(OR(I10="Fail",ISBLANK(I10)),INDEX('Issue Code Table'!C:C,MATCH(L:L,'Issue Code Table'!A:A,0)),IF(K10="Critical",6,IF(K10="Significant",5,IF(K10="Moderate",3,2))))</f>
        <v>2</v>
      </c>
    </row>
    <row r="11" spans="1:27" ht="175" x14ac:dyDescent="0.35">
      <c r="A11" s="344" t="s">
        <v>3314</v>
      </c>
      <c r="B11" s="111" t="s">
        <v>3309</v>
      </c>
      <c r="C11" s="111" t="s">
        <v>3310</v>
      </c>
      <c r="D11" s="111" t="s">
        <v>140</v>
      </c>
      <c r="E11" s="111" t="s">
        <v>3311</v>
      </c>
      <c r="F11" s="111" t="s">
        <v>3312</v>
      </c>
      <c r="G11" s="111" t="s">
        <v>3313</v>
      </c>
      <c r="H11" s="111"/>
      <c r="I11" s="228"/>
      <c r="J11" s="111"/>
      <c r="K11" s="229" t="s">
        <v>142</v>
      </c>
      <c r="L11" s="351" t="s">
        <v>3320</v>
      </c>
      <c r="M11" s="111" t="s">
        <v>3321</v>
      </c>
      <c r="AA11" s="112" t="e">
        <f>IF(OR(I11="Fail",ISBLANK(I11)),INDEX('Issue Code Table'!C:C,MATCH(L:L,'Issue Code Table'!A:A,0)),IF(K11="Critical",6,IF(K11="Significant",5,IF(K11="Moderate",3,2))))</f>
        <v>#N/A</v>
      </c>
    </row>
    <row r="12" spans="1:27" ht="200" x14ac:dyDescent="0.35">
      <c r="A12" s="344" t="s">
        <v>3323</v>
      </c>
      <c r="B12" s="111" t="s">
        <v>3315</v>
      </c>
      <c r="C12" s="111" t="s">
        <v>3316</v>
      </c>
      <c r="D12" s="111" t="s">
        <v>140</v>
      </c>
      <c r="E12" s="111" t="s">
        <v>3317</v>
      </c>
      <c r="F12" s="111" t="s">
        <v>3318</v>
      </c>
      <c r="G12" s="111" t="s">
        <v>3319</v>
      </c>
      <c r="H12" s="111"/>
      <c r="I12" s="228"/>
      <c r="J12" s="111"/>
      <c r="K12" s="229" t="s">
        <v>142</v>
      </c>
      <c r="L12" s="351" t="s">
        <v>2564</v>
      </c>
      <c r="M12" s="111" t="s">
        <v>3322</v>
      </c>
      <c r="AA12" s="112">
        <f>IF(OR(I12="Fail",ISBLANK(I12)),INDEX('Issue Code Table'!C:C,MATCH(L:L,'Issue Code Table'!A:A,0)),IF(K12="Critical",6,IF(K12="Significant",5,IF(K12="Moderate",3,2))))</f>
        <v>3</v>
      </c>
    </row>
    <row r="13" spans="1:27" ht="301.5" x14ac:dyDescent="0.35">
      <c r="A13" s="344" t="s">
        <v>3324</v>
      </c>
      <c r="B13" s="231" t="s">
        <v>145</v>
      </c>
      <c r="C13" s="231" t="s">
        <v>146</v>
      </c>
      <c r="D13" s="111" t="s">
        <v>140</v>
      </c>
      <c r="E13" s="231" t="s">
        <v>147</v>
      </c>
      <c r="F13" s="352" t="s">
        <v>148</v>
      </c>
      <c r="G13" s="231" t="s">
        <v>149</v>
      </c>
      <c r="H13" s="114"/>
      <c r="I13" s="142"/>
      <c r="J13" s="143" t="s">
        <v>150</v>
      </c>
      <c r="K13" s="350" t="s">
        <v>135</v>
      </c>
      <c r="L13" s="351" t="s">
        <v>151</v>
      </c>
      <c r="M13" s="111" t="s">
        <v>152</v>
      </c>
      <c r="AA13" s="112" t="e">
        <f>IF(OR(I13="Fail",ISBLANK(I13)),INDEX('Issue Code Table'!C:C,MATCH(L:L,'Issue Code Table'!A:A,0)),IF(K13="Critical",6,IF(K13="Significant",5,IF(K13="Moderate",3,2))))</f>
        <v>#N/A</v>
      </c>
    </row>
    <row r="14" spans="1:27" s="17" customFormat="1" ht="400" x14ac:dyDescent="0.35">
      <c r="A14" s="344" t="s">
        <v>3325</v>
      </c>
      <c r="B14" s="231" t="s">
        <v>153</v>
      </c>
      <c r="C14" s="231" t="s">
        <v>154</v>
      </c>
      <c r="D14" s="111" t="s">
        <v>155</v>
      </c>
      <c r="E14" s="231" t="s">
        <v>156</v>
      </c>
      <c r="F14" s="231" t="s">
        <v>157</v>
      </c>
      <c r="G14" s="231" t="s">
        <v>158</v>
      </c>
      <c r="H14" s="353"/>
      <c r="I14" s="142"/>
      <c r="J14" s="143" t="s">
        <v>159</v>
      </c>
      <c r="K14" s="350" t="s">
        <v>135</v>
      </c>
      <c r="L14" s="354" t="s">
        <v>160</v>
      </c>
      <c r="M14" s="355" t="s">
        <v>161</v>
      </c>
      <c r="N14" s="51"/>
      <c r="AA14" s="112">
        <f>IF(OR(I14="Fail",ISBLANK(I14)),INDEX('Issue Code Table'!C:C,MATCH(L:L,'Issue Code Table'!A:A,0)),IF(K14="Critical",6,IF(K14="Significant",5,IF(K14="Moderate",3,2))))</f>
        <v>6</v>
      </c>
    </row>
    <row r="15" spans="1:27" ht="62.5" x14ac:dyDescent="0.35">
      <c r="A15" s="356" t="s">
        <v>3326</v>
      </c>
      <c r="B15" s="356" t="s">
        <v>3327</v>
      </c>
      <c r="C15" s="356" t="s">
        <v>3328</v>
      </c>
      <c r="D15" s="356" t="s">
        <v>140</v>
      </c>
      <c r="E15" s="356" t="s">
        <v>3384</v>
      </c>
      <c r="F15" s="356" t="s">
        <v>3385</v>
      </c>
      <c r="G15" s="356" t="s">
        <v>3329</v>
      </c>
      <c r="H15" s="356"/>
      <c r="I15" s="357"/>
      <c r="J15" s="356"/>
      <c r="K15" s="358" t="s">
        <v>135</v>
      </c>
      <c r="L15" s="359" t="s">
        <v>3330</v>
      </c>
      <c r="M15" s="360" t="s">
        <v>3331</v>
      </c>
      <c r="AA15" s="112" t="e">
        <f>IF(OR(I15="Fail",ISBLANK(I15)),INDEX('Issue Code Table'!C:C,MATCH(L:L,'Issue Code Table'!A:A,0)),IF(K15="Critical",6,IF(K15="Significant",5,IF(K15="Moderate",3,2))))</f>
        <v>#N/A</v>
      </c>
    </row>
    <row r="16" spans="1:27" x14ac:dyDescent="0.35">
      <c r="A16" s="52"/>
      <c r="B16" s="209" t="s">
        <v>185</v>
      </c>
      <c r="C16" s="52"/>
      <c r="D16" s="52"/>
      <c r="E16" s="52"/>
      <c r="F16" s="52"/>
      <c r="G16" s="52"/>
      <c r="H16" s="52"/>
      <c r="I16" s="52"/>
      <c r="J16" s="52"/>
      <c r="K16" s="52"/>
      <c r="L16" s="52"/>
      <c r="M16" s="52"/>
      <c r="O16" s="51"/>
      <c r="P16" s="51"/>
      <c r="Q16" s="51"/>
      <c r="R16" s="51"/>
      <c r="S16" s="51"/>
      <c r="AA16" s="52"/>
    </row>
    <row r="17" spans="7:27" hidden="1" x14ac:dyDescent="0.35">
      <c r="G17" s="26" t="s">
        <v>58</v>
      </c>
      <c r="K17" s="53"/>
      <c r="L17" s="53"/>
      <c r="M17" s="53"/>
      <c r="N17" s="54"/>
      <c r="O17" s="54"/>
      <c r="P17" s="54"/>
      <c r="Q17" s="54"/>
      <c r="R17" s="54"/>
      <c r="S17" s="54"/>
      <c r="AA17" s="54"/>
    </row>
    <row r="18" spans="7:27" hidden="1" x14ac:dyDescent="0.35">
      <c r="G18" s="26" t="s">
        <v>59</v>
      </c>
      <c r="K18"/>
      <c r="L18"/>
      <c r="M18"/>
      <c r="N18"/>
      <c r="AA18"/>
    </row>
    <row r="19" spans="7:27" hidden="1" x14ac:dyDescent="0.35">
      <c r="G19" s="26" t="s">
        <v>47</v>
      </c>
      <c r="K19"/>
      <c r="L19"/>
      <c r="M19"/>
      <c r="N19"/>
      <c r="AA19"/>
    </row>
    <row r="20" spans="7:27" hidden="1" x14ac:dyDescent="0.35">
      <c r="G20" s="26" t="s">
        <v>186</v>
      </c>
      <c r="K20"/>
      <c r="L20"/>
      <c r="M20"/>
      <c r="N20"/>
      <c r="AA20"/>
    </row>
    <row r="21" spans="7:27" hidden="1" x14ac:dyDescent="0.35">
      <c r="K21"/>
      <c r="L21"/>
      <c r="M21"/>
      <c r="N21"/>
      <c r="AA21"/>
    </row>
    <row r="22" spans="7:27" hidden="1" x14ac:dyDescent="0.35">
      <c r="G22" s="26" t="s">
        <v>187</v>
      </c>
      <c r="K22"/>
      <c r="L22"/>
      <c r="M22"/>
      <c r="N22"/>
      <c r="AA22"/>
    </row>
    <row r="23" spans="7:27" hidden="1" x14ac:dyDescent="0.35">
      <c r="G23" s="26" t="s">
        <v>127</v>
      </c>
      <c r="K23"/>
      <c r="L23"/>
      <c r="M23"/>
      <c r="N23"/>
      <c r="AA23"/>
    </row>
    <row r="24" spans="7:27" hidden="1" x14ac:dyDescent="0.35">
      <c r="G24" s="26" t="s">
        <v>135</v>
      </c>
      <c r="K24"/>
      <c r="L24"/>
      <c r="M24"/>
      <c r="N24"/>
      <c r="AA24"/>
    </row>
    <row r="25" spans="7:27" hidden="1" x14ac:dyDescent="0.35">
      <c r="G25" s="26" t="s">
        <v>142</v>
      </c>
      <c r="K25"/>
      <c r="L25"/>
      <c r="M25"/>
      <c r="N25"/>
      <c r="AA25"/>
    </row>
    <row r="26" spans="7:27" hidden="1" x14ac:dyDescent="0.35">
      <c r="G26" s="26" t="s">
        <v>188</v>
      </c>
      <c r="K26"/>
      <c r="L26"/>
      <c r="M26"/>
      <c r="N26"/>
      <c r="AA26"/>
    </row>
  </sheetData>
  <protectedRanges>
    <protectedRange password="E1A2" sqref="AA2 L2 AA18:AA29 L18:L29 N18:N29 N2:N3 L5:L6 N5:N13 L15 N15" name="Range1"/>
    <protectedRange password="E1A2" sqref="AA3:AA15" name="Range1_1_1"/>
    <protectedRange password="E1A2" sqref="M2" name="Range1_13"/>
    <protectedRange password="E1A2" sqref="M5:M6" name="Range1_1_3"/>
    <protectedRange password="E1A2" sqref="M16:M20" name="Range1_1_4"/>
    <protectedRange password="E1A2" sqref="M21:M22" name="Range1_1_5"/>
    <protectedRange password="E1A2" sqref="M23" name="Range1_1_6"/>
    <protectedRange password="E1A2" sqref="M35" name="Range1_5_2"/>
    <protectedRange password="E1A2" sqref="M36" name="Range1_13_1"/>
    <protectedRange password="E1A2" sqref="M42" name="Range1_6_1"/>
    <protectedRange password="E1A2" sqref="M44" name="Range1_6_2"/>
    <protectedRange password="E1A2" sqref="M45" name="Range1_14"/>
    <protectedRange password="E1A2" sqref="M53" name="Range1_6_4"/>
    <protectedRange password="E1A2" sqref="M54:M58" name="Range1_6_5"/>
    <protectedRange password="E1A2" sqref="M89:M91" name="Range1_6_6"/>
    <protectedRange password="E1A2" sqref="M92" name="Range1_6_7"/>
    <protectedRange password="E1A2" sqref="M93" name="Range1_6_8"/>
    <protectedRange password="E1A2" sqref="M94:M97" name="Range1_6_9"/>
    <protectedRange password="E1A2" sqref="M98" name="Range1_6_11"/>
    <protectedRange password="E1A2" sqref="M99:M101" name="Range1_6_12"/>
    <protectedRange password="E1A2" sqref="M102:M104" name="Range1_6_13"/>
    <protectedRange password="E1A2" sqref="M107:M110" name="Range1_6_14"/>
    <protectedRange password="E1A2" sqref="M111" name="Range1_6_15"/>
    <protectedRange password="E1A2" sqref="M138" name="Range1_6_17"/>
    <protectedRange password="E1A2" sqref="M144:M145 M148" name="Range1_7_2"/>
    <protectedRange password="E1A2" sqref="M153" name="Range1_7_3"/>
    <protectedRange password="E1A2" sqref="M180:M184" name="Range1_11_1"/>
    <protectedRange password="E1A2" sqref="M185:M186" name="Range1_11_2"/>
    <protectedRange password="E1A2" sqref="M187" name="Range1_12_2"/>
    <protectedRange password="E1A2" sqref="M193" name="Range1_12_3"/>
    <protectedRange password="E1A2" sqref="M194:M197" name="Range1_12_4"/>
    <protectedRange password="E1A2" sqref="M160:M161" name="Range1_10_1"/>
    <protectedRange password="E1A2" sqref="M158" name="Range1_8_1"/>
    <protectedRange password="E1A2" sqref="M119 M124 M117" name="Range1_6_3"/>
    <protectedRange password="E1A2" sqref="M43" name="Range1_15"/>
    <protectedRange password="E1A2" sqref="M40" name="Range1_6_10"/>
    <protectedRange password="E1A2" sqref="M112:M115 M37:M38" name="Range1_6_16"/>
    <protectedRange password="E1A2" sqref="M24" name="Range1_1_7"/>
    <protectedRange password="E1A2" sqref="M25:M32" name="Range1_1_8"/>
    <protectedRange password="E1A2" sqref="M33" name="Range1_16"/>
    <protectedRange password="E1A2" sqref="M73" name="Range1_6_18"/>
    <protectedRange password="E1A2" sqref="L3" name="Range1_1"/>
    <protectedRange password="E1A2" sqref="M15" name="Range1_1_2"/>
    <protectedRange password="E1A2" sqref="L4:M4" name="Range1_2"/>
    <protectedRange password="E1A2" sqref="M7 M13" name="Range1_1_2_1"/>
    <protectedRange password="E1A2" sqref="N14" name="Range1_3_1"/>
    <protectedRange password="E1A2" sqref="M14" name="Range1_1_2_1_1"/>
  </protectedRanges>
  <phoneticPr fontId="21" type="noConversion"/>
  <conditionalFormatting sqref="A16:A1048576 A1:A2">
    <cfRule type="duplicateValues" dxfId="15" priority="173"/>
  </conditionalFormatting>
  <conditionalFormatting sqref="A3:AA15">
    <cfRule type="expression" dxfId="14" priority="174" stopIfTrue="1">
      <formula>AND($A13&lt;&gt;"", MOD(ROW()-2,2)=1)</formula>
    </cfRule>
    <cfRule type="expression" dxfId="13" priority="175" stopIfTrue="1">
      <formula>AND($A13&lt;&gt;"", MOD(ROW()-2,2)=0)</formula>
    </cfRule>
  </conditionalFormatting>
  <conditionalFormatting sqref="I3:I15">
    <cfRule type="expression" dxfId="12" priority="2" stopIfTrue="1">
      <formula>LOWER(TRIM($I3))="pass"</formula>
    </cfRule>
    <cfRule type="expression" dxfId="11" priority="3" stopIfTrue="1">
      <formula>LOWER(TRIM($I3))="fail"</formula>
    </cfRule>
    <cfRule type="expression" dxfId="10" priority="4" stopIfTrue="1">
      <formula>LOWER(TRIM($I3))="info"</formula>
    </cfRule>
  </conditionalFormatting>
  <dataValidations count="5">
    <dataValidation type="list" allowBlank="1" showInputMessage="1" showErrorMessage="1" sqref="I3:I15" xr:uid="{00000000-0002-0000-0300-000000000000}">
      <formula1>$G$17:$G$20</formula1>
    </dataValidation>
    <dataValidation type="list" allowBlank="1" showInputMessage="1" showErrorMessage="1" sqref="K3:K10 K13:K14" xr:uid="{00000000-0002-0000-0300-000001000000}">
      <formula1>$G$23:$G$26</formula1>
    </dataValidation>
    <dataValidation type="list" allowBlank="1" showInputMessage="1" showErrorMessage="1" sqref="K11:K12" xr:uid="{A822800F-A8E3-45D7-A8B5-B975CA121BF7}">
      <formula1>$H$20:$H$23</formula1>
    </dataValidation>
    <dataValidation type="list" allowBlank="1" showInputMessage="1" showErrorMessage="1" sqref="H11:H12 H15" xr:uid="{E3602121-76F3-4C4A-ADF4-8E89D759C1FE}">
      <formula1>#REF!</formula1>
    </dataValidation>
    <dataValidation type="list" allowBlank="1" showInputMessage="1" showErrorMessage="1" sqref="K15" xr:uid="{8D1ECE9F-1C4F-49F2-8067-0348E7D5D354}">
      <formula1>$H$23:$H$26</formula1>
    </dataValidation>
  </dataValidations>
  <pageMargins left="0.7" right="0.7" top="0.75" bottom="0.75" header="0.3" footer="0.3"/>
  <pageSetup orientation="portrait" r:id="rId1"/>
  <tableParts count="1">
    <tablePart r:id="rId2"/>
  </tableParts>
  <extLst>
    <ext xmlns:x14="http://schemas.microsoft.com/office/spreadsheetml/2009/9/main" uri="{78C0D931-6437-407d-A8EE-F0AAD7539E65}">
      <x14:conditionalFormattings>
        <x14:conditionalFormatting xmlns:xm="http://schemas.microsoft.com/office/excel/2006/main">
          <x14:cfRule type="expression" priority="1" stopIfTrue="1" id="{B1F7A9FF-564A-48B5-9696-95B1F98C43FC}">
            <xm:f>AND($L3&lt;&gt;"", ISNA(MATCH($L3,'Issue Code Table'!$A:$A,0)))</xm:f>
            <x14:dxf>
              <font>
                <b/>
                <i val="0"/>
                <color rgb="FFFF0101"/>
              </font>
              <fill>
                <patternFill>
                  <bgColor rgb="FFFFFF00"/>
                </patternFill>
              </fill>
            </x14:dxf>
          </x14:cfRule>
          <xm:sqref>L3:L15</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CA2441-97AC-4D26-8030-14515989DED2}">
  <sheetPr codeName="Sheet5"/>
  <dimension ref="A1:XFC196"/>
  <sheetViews>
    <sheetView zoomScaleNormal="100" workbookViewId="0">
      <pane ySplit="2" topLeftCell="A3" activePane="bottomLeft" state="frozen"/>
      <selection activeCell="AA1" sqref="AA1:AA65536"/>
      <selection pane="bottomLeft"/>
    </sheetView>
  </sheetViews>
  <sheetFormatPr defaultColWidth="0" defaultRowHeight="14.5" zeroHeight="1" x14ac:dyDescent="0.35"/>
  <cols>
    <col min="1" max="1" width="13.81640625" style="79" customWidth="1"/>
    <col min="2" max="2" width="10" style="79" customWidth="1"/>
    <col min="3" max="3" width="20" style="87" customWidth="1"/>
    <col min="4" max="4" width="14" style="79" customWidth="1"/>
    <col min="5" max="5" width="20.26953125" style="79" customWidth="1"/>
    <col min="6" max="6" width="53" style="79" customWidth="1"/>
    <col min="7" max="7" width="44.26953125" style="79" customWidth="1"/>
    <col min="8" max="8" width="38.26953125" style="79" customWidth="1"/>
    <col min="9" max="10" width="23" style="79" customWidth="1"/>
    <col min="11" max="11" width="36.7265625" style="79" customWidth="1"/>
    <col min="12" max="12" width="23" style="79" customWidth="1"/>
    <col min="13" max="13" width="12.7265625" style="51" customWidth="1"/>
    <col min="14" max="14" width="21.1796875" style="51" customWidth="1"/>
    <col min="15" max="15" width="40" style="95" customWidth="1"/>
    <col min="16" max="16" width="10.81640625" style="79" hidden="1" customWidth="1"/>
    <col min="17" max="17" width="25.7265625" style="79" customWidth="1"/>
    <col min="18" max="18" width="23" style="79" customWidth="1"/>
    <col min="19" max="20" width="43.7265625" style="79" customWidth="1"/>
    <col min="21" max="21" width="43.26953125" style="79" customWidth="1"/>
    <col min="22" max="23" width="43" style="79" hidden="1" customWidth="1"/>
    <col min="24" max="24" width="35.26953125" hidden="1" customWidth="1"/>
    <col min="25" max="25" width="29.81640625" hidden="1" customWidth="1"/>
    <col min="26" max="27" width="8.7265625" hidden="1" customWidth="1"/>
    <col min="28" max="28" width="17.1796875" style="1" hidden="1" customWidth="1"/>
    <col min="29" max="29" width="8.7265625" hidden="1"/>
    <col min="30" max="16383" width="8.81640625" style="79" hidden="1"/>
    <col min="16384" max="16384" width="2.7265625" style="79" hidden="1"/>
  </cols>
  <sheetData>
    <row r="1" spans="1:28" s="1" customFormat="1" x14ac:dyDescent="0.35">
      <c r="A1" s="179" t="s">
        <v>57</v>
      </c>
      <c r="B1" s="180"/>
      <c r="C1" s="180"/>
      <c r="D1" s="180"/>
      <c r="E1" s="180"/>
      <c r="F1" s="180"/>
      <c r="G1" s="180"/>
      <c r="H1" s="180"/>
      <c r="I1" s="180"/>
      <c r="J1" s="180"/>
      <c r="K1" s="208"/>
      <c r="L1" s="70"/>
      <c r="M1" s="70"/>
      <c r="N1" s="70"/>
      <c r="O1" s="89"/>
      <c r="P1" s="70"/>
      <c r="Q1" s="70"/>
      <c r="R1" s="70"/>
      <c r="S1" s="70"/>
      <c r="T1" s="70"/>
      <c r="U1" s="70"/>
      <c r="V1" s="70"/>
      <c r="W1" s="70"/>
      <c r="X1"/>
      <c r="Y1"/>
      <c r="Z1"/>
      <c r="AA1" s="17"/>
      <c r="AB1" s="180"/>
    </row>
    <row r="2" spans="1:28" ht="26" x14ac:dyDescent="0.35">
      <c r="A2" s="368" t="s">
        <v>111</v>
      </c>
      <c r="B2" s="368" t="s">
        <v>112</v>
      </c>
      <c r="C2" s="369" t="s">
        <v>113</v>
      </c>
      <c r="D2" s="368" t="s">
        <v>114</v>
      </c>
      <c r="E2" s="368" t="s">
        <v>189</v>
      </c>
      <c r="F2" s="368" t="s">
        <v>115</v>
      </c>
      <c r="G2" s="368" t="s">
        <v>116</v>
      </c>
      <c r="H2" s="368" t="s">
        <v>117</v>
      </c>
      <c r="I2" s="368" t="s">
        <v>118</v>
      </c>
      <c r="J2" s="368" t="s">
        <v>119</v>
      </c>
      <c r="K2" s="372" t="s">
        <v>190</v>
      </c>
      <c r="L2" s="368" t="s">
        <v>120</v>
      </c>
      <c r="M2" s="370" t="s">
        <v>121</v>
      </c>
      <c r="N2" s="370" t="s">
        <v>122</v>
      </c>
      <c r="O2" s="370" t="s">
        <v>123</v>
      </c>
      <c r="P2" s="371"/>
      <c r="Q2" s="368" t="s">
        <v>191</v>
      </c>
      <c r="R2" s="368" t="s">
        <v>192</v>
      </c>
      <c r="S2" s="368" t="s">
        <v>193</v>
      </c>
      <c r="T2" s="368" t="s">
        <v>194</v>
      </c>
      <c r="U2" s="368" t="s">
        <v>195</v>
      </c>
      <c r="V2" s="373" t="s">
        <v>196</v>
      </c>
      <c r="W2" s="374" t="s">
        <v>197</v>
      </c>
      <c r="X2" s="367"/>
      <c r="Y2" s="367"/>
      <c r="Z2" s="367"/>
      <c r="AA2" s="367"/>
      <c r="AB2" s="365" t="s">
        <v>124</v>
      </c>
    </row>
    <row r="3" spans="1:28" ht="275" x14ac:dyDescent="0.35">
      <c r="A3" s="233" t="s">
        <v>198</v>
      </c>
      <c r="B3" s="234" t="s">
        <v>201</v>
      </c>
      <c r="C3" s="235" t="s">
        <v>202</v>
      </c>
      <c r="D3" s="233" t="s">
        <v>203</v>
      </c>
      <c r="E3" s="233" t="s">
        <v>204</v>
      </c>
      <c r="F3" s="233" t="s">
        <v>205</v>
      </c>
      <c r="G3" s="233" t="s">
        <v>206</v>
      </c>
      <c r="H3" s="233" t="s">
        <v>207</v>
      </c>
      <c r="I3" s="236"/>
      <c r="J3" s="237"/>
      <c r="K3" s="238" t="s">
        <v>208</v>
      </c>
      <c r="L3" s="236"/>
      <c r="M3" s="233" t="s">
        <v>135</v>
      </c>
      <c r="N3" s="239" t="s">
        <v>209</v>
      </c>
      <c r="O3" s="239" t="s">
        <v>210</v>
      </c>
      <c r="P3" s="240"/>
      <c r="Q3" s="236" t="s">
        <v>199</v>
      </c>
      <c r="R3" s="236" t="s">
        <v>211</v>
      </c>
      <c r="S3" s="233" t="s">
        <v>212</v>
      </c>
      <c r="T3" s="233" t="s">
        <v>213</v>
      </c>
      <c r="U3" s="233" t="s">
        <v>214</v>
      </c>
      <c r="V3" s="233" t="s">
        <v>215</v>
      </c>
      <c r="W3" s="241" t="s">
        <v>216</v>
      </c>
      <c r="X3" s="92"/>
      <c r="Y3" s="91"/>
      <c r="AB3" s="230" t="e">
        <f>IF(OR(J3="Fail",ISBLANK(J3)),INDEX('Issue Code Table'!A:A,MATCH(N:N,'Issue Code Table'!C:C,0)),IF(M3="Critical",6,IF(M3="Significant",5,IF(M3="Moderate",3,2))))</f>
        <v>#N/A</v>
      </c>
    </row>
    <row r="4" spans="1:28" ht="409.5" x14ac:dyDescent="0.35">
      <c r="A4" s="242" t="s">
        <v>200</v>
      </c>
      <c r="B4" s="242" t="s">
        <v>178</v>
      </c>
      <c r="C4" s="243" t="s">
        <v>179</v>
      </c>
      <c r="D4" s="242" t="s">
        <v>203</v>
      </c>
      <c r="E4" s="242" t="s">
        <v>218</v>
      </c>
      <c r="F4" s="242" t="s">
        <v>219</v>
      </c>
      <c r="G4" s="242" t="s">
        <v>220</v>
      </c>
      <c r="H4" s="242" t="s">
        <v>221</v>
      </c>
      <c r="I4" s="244"/>
      <c r="J4" s="245"/>
      <c r="K4" s="246" t="s">
        <v>222</v>
      </c>
      <c r="L4" s="244"/>
      <c r="M4" s="247" t="s">
        <v>135</v>
      </c>
      <c r="N4" s="248" t="s">
        <v>180</v>
      </c>
      <c r="O4" s="244" t="s">
        <v>223</v>
      </c>
      <c r="P4" s="249"/>
      <c r="Q4" s="244" t="s">
        <v>224</v>
      </c>
      <c r="R4" s="244" t="s">
        <v>225</v>
      </c>
      <c r="S4" s="242" t="s">
        <v>226</v>
      </c>
      <c r="T4" s="242" t="s">
        <v>227</v>
      </c>
      <c r="U4" s="242" t="s">
        <v>228</v>
      </c>
      <c r="V4" s="242" t="s">
        <v>229</v>
      </c>
      <c r="W4" s="250" t="s">
        <v>230</v>
      </c>
      <c r="X4" s="92"/>
      <c r="Y4" s="91"/>
      <c r="AB4" s="230" t="e">
        <f>IF(OR(J4="Fail",ISBLANK(J4)),INDEX('Issue Code Table'!A:A,MATCH(N:N,'Issue Code Table'!C:C,0)),IF(M4="Critical",6,IF(M4="Significant",5,IF(M4="Moderate",3,2))))</f>
        <v>#N/A</v>
      </c>
    </row>
    <row r="5" spans="1:28" ht="409.5" x14ac:dyDescent="0.35">
      <c r="A5" s="233" t="s">
        <v>217</v>
      </c>
      <c r="B5" s="233" t="s">
        <v>178</v>
      </c>
      <c r="C5" s="251" t="s">
        <v>179</v>
      </c>
      <c r="D5" s="233" t="s">
        <v>203</v>
      </c>
      <c r="E5" s="233" t="s">
        <v>232</v>
      </c>
      <c r="F5" s="233" t="s">
        <v>233</v>
      </c>
      <c r="G5" s="233" t="s">
        <v>234</v>
      </c>
      <c r="H5" s="233" t="s">
        <v>235</v>
      </c>
      <c r="I5" s="236"/>
      <c r="J5" s="237"/>
      <c r="K5" s="233" t="s">
        <v>236</v>
      </c>
      <c r="L5" s="236"/>
      <c r="M5" s="252" t="s">
        <v>135</v>
      </c>
      <c r="N5" s="239" t="s">
        <v>180</v>
      </c>
      <c r="O5" s="236" t="s">
        <v>223</v>
      </c>
      <c r="P5" s="240"/>
      <c r="Q5" s="236" t="s">
        <v>237</v>
      </c>
      <c r="R5" s="236" t="s">
        <v>238</v>
      </c>
      <c r="S5" s="233" t="s">
        <v>239</v>
      </c>
      <c r="T5" s="233"/>
      <c r="U5" s="233" t="s">
        <v>240</v>
      </c>
      <c r="V5" s="238" t="s">
        <v>241</v>
      </c>
      <c r="W5" s="241" t="s">
        <v>242</v>
      </c>
      <c r="X5" s="92"/>
      <c r="Y5" s="91"/>
      <c r="AB5" s="230" t="e">
        <f>IF(OR(J5="Fail",ISBLANK(J5)),INDEX('Issue Code Table'!A:A,MATCH(N:N,'Issue Code Table'!C:C,0)),IF(M5="Critical",6,IF(M5="Significant",5,IF(M5="Moderate",3,2))))</f>
        <v>#N/A</v>
      </c>
    </row>
    <row r="6" spans="1:28" ht="409.5" x14ac:dyDescent="0.35">
      <c r="A6" s="242" t="s">
        <v>231</v>
      </c>
      <c r="B6" s="242" t="s">
        <v>178</v>
      </c>
      <c r="C6" s="243" t="s">
        <v>179</v>
      </c>
      <c r="D6" s="242" t="s">
        <v>203</v>
      </c>
      <c r="E6" s="242" t="s">
        <v>244</v>
      </c>
      <c r="F6" s="242" t="s">
        <v>245</v>
      </c>
      <c r="G6" s="242" t="s">
        <v>246</v>
      </c>
      <c r="H6" s="242" t="s">
        <v>247</v>
      </c>
      <c r="I6" s="244"/>
      <c r="J6" s="245"/>
      <c r="K6" s="242" t="s">
        <v>248</v>
      </c>
      <c r="L6" s="244"/>
      <c r="M6" s="247" t="s">
        <v>135</v>
      </c>
      <c r="N6" s="248" t="s">
        <v>180</v>
      </c>
      <c r="O6" s="244" t="s">
        <v>223</v>
      </c>
      <c r="P6" s="249"/>
      <c r="Q6" s="244" t="s">
        <v>237</v>
      </c>
      <c r="R6" s="244" t="s">
        <v>249</v>
      </c>
      <c r="S6" s="242" t="s">
        <v>239</v>
      </c>
      <c r="T6" s="242"/>
      <c r="U6" s="242" t="s">
        <v>250</v>
      </c>
      <c r="V6" s="246" t="s">
        <v>251</v>
      </c>
      <c r="W6" s="250" t="s">
        <v>252</v>
      </c>
      <c r="X6" s="92"/>
      <c r="Y6" s="91"/>
      <c r="AB6" s="230" t="e">
        <f>IF(OR(J6="Fail",ISBLANK(J6)),INDEX('Issue Code Table'!A:A,MATCH(N:N,'Issue Code Table'!C:C,0)),IF(M6="Critical",6,IF(M6="Significant",5,IF(M6="Moderate",3,2))))</f>
        <v>#N/A</v>
      </c>
    </row>
    <row r="7" spans="1:28" ht="409.5" x14ac:dyDescent="0.35">
      <c r="A7" s="233" t="s">
        <v>243</v>
      </c>
      <c r="B7" s="233" t="s">
        <v>178</v>
      </c>
      <c r="C7" s="251" t="s">
        <v>179</v>
      </c>
      <c r="D7" s="233" t="s">
        <v>203</v>
      </c>
      <c r="E7" s="233" t="s">
        <v>254</v>
      </c>
      <c r="F7" s="233" t="s">
        <v>255</v>
      </c>
      <c r="G7" s="233" t="s">
        <v>256</v>
      </c>
      <c r="H7" s="233" t="s">
        <v>257</v>
      </c>
      <c r="I7" s="236"/>
      <c r="J7" s="237"/>
      <c r="K7" s="233" t="s">
        <v>258</v>
      </c>
      <c r="L7" s="236"/>
      <c r="M7" s="252" t="s">
        <v>135</v>
      </c>
      <c r="N7" s="239" t="s">
        <v>180</v>
      </c>
      <c r="O7" s="236" t="s">
        <v>223</v>
      </c>
      <c r="P7" s="240"/>
      <c r="Q7" s="236" t="s">
        <v>237</v>
      </c>
      <c r="R7" s="236" t="s">
        <v>259</v>
      </c>
      <c r="S7" s="233" t="s">
        <v>239</v>
      </c>
      <c r="T7" s="233"/>
      <c r="U7" s="233" t="s">
        <v>260</v>
      </c>
      <c r="V7" s="238" t="s">
        <v>261</v>
      </c>
      <c r="W7" s="241" t="s">
        <v>262</v>
      </c>
      <c r="X7" s="92"/>
      <c r="Y7" s="91"/>
      <c r="AB7" s="230" t="e">
        <f>IF(OR(J7="Fail",ISBLANK(J7)),INDEX('Issue Code Table'!A:A,MATCH(N:N,'Issue Code Table'!C:C,0)),IF(M7="Critical",6,IF(M7="Significant",5,IF(M7="Moderate",3,2))))</f>
        <v>#N/A</v>
      </c>
    </row>
    <row r="8" spans="1:28" ht="409.5" x14ac:dyDescent="0.35">
      <c r="A8" s="242" t="s">
        <v>253</v>
      </c>
      <c r="B8" s="242" t="s">
        <v>178</v>
      </c>
      <c r="C8" s="243" t="s">
        <v>179</v>
      </c>
      <c r="D8" s="242" t="s">
        <v>203</v>
      </c>
      <c r="E8" s="242" t="s">
        <v>264</v>
      </c>
      <c r="F8" s="242" t="s">
        <v>265</v>
      </c>
      <c r="G8" s="242" t="s">
        <v>266</v>
      </c>
      <c r="H8" s="242" t="s">
        <v>267</v>
      </c>
      <c r="I8" s="244"/>
      <c r="J8" s="245"/>
      <c r="K8" s="242" t="s">
        <v>268</v>
      </c>
      <c r="L8" s="244"/>
      <c r="M8" s="247" t="s">
        <v>135</v>
      </c>
      <c r="N8" s="248" t="s">
        <v>180</v>
      </c>
      <c r="O8" s="244" t="s">
        <v>223</v>
      </c>
      <c r="P8" s="249"/>
      <c r="Q8" s="244" t="s">
        <v>237</v>
      </c>
      <c r="R8" s="244" t="s">
        <v>269</v>
      </c>
      <c r="S8" s="242" t="s">
        <v>239</v>
      </c>
      <c r="T8" s="242"/>
      <c r="U8" s="242" t="s">
        <v>270</v>
      </c>
      <c r="V8" s="246" t="s">
        <v>271</v>
      </c>
      <c r="W8" s="250" t="s">
        <v>272</v>
      </c>
      <c r="X8" s="92"/>
      <c r="Y8" s="91"/>
      <c r="AB8" s="230" t="e">
        <f>IF(OR(J8="Fail",ISBLANK(J8)),INDEX('Issue Code Table'!A:A,MATCH(N:N,'Issue Code Table'!C:C,0)),IF(M8="Critical",6,IF(M8="Significant",5,IF(M8="Moderate",3,2))))</f>
        <v>#N/A</v>
      </c>
    </row>
    <row r="9" spans="1:28" ht="409.5" x14ac:dyDescent="0.35">
      <c r="A9" s="233" t="s">
        <v>263</v>
      </c>
      <c r="B9" s="233" t="s">
        <v>178</v>
      </c>
      <c r="C9" s="251" t="s">
        <v>179</v>
      </c>
      <c r="D9" s="233" t="s">
        <v>203</v>
      </c>
      <c r="E9" s="233" t="s">
        <v>274</v>
      </c>
      <c r="F9" s="233" t="s">
        <v>275</v>
      </c>
      <c r="G9" s="233" t="s">
        <v>276</v>
      </c>
      <c r="H9" s="233" t="s">
        <v>277</v>
      </c>
      <c r="I9" s="236"/>
      <c r="J9" s="237"/>
      <c r="K9" s="233" t="s">
        <v>278</v>
      </c>
      <c r="L9" s="236"/>
      <c r="M9" s="252" t="s">
        <v>135</v>
      </c>
      <c r="N9" s="239" t="s">
        <v>180</v>
      </c>
      <c r="O9" s="236" t="s">
        <v>223</v>
      </c>
      <c r="P9" s="240"/>
      <c r="Q9" s="236" t="s">
        <v>237</v>
      </c>
      <c r="R9" s="236" t="s">
        <v>279</v>
      </c>
      <c r="S9" s="233" t="s">
        <v>239</v>
      </c>
      <c r="T9" s="233"/>
      <c r="U9" s="233" t="s">
        <v>280</v>
      </c>
      <c r="V9" s="238" t="s">
        <v>281</v>
      </c>
      <c r="W9" s="241" t="s">
        <v>282</v>
      </c>
      <c r="X9" s="92"/>
      <c r="Y9" s="91"/>
      <c r="AB9" s="230" t="e">
        <f>IF(OR(J9="Fail",ISBLANK(J9)),INDEX('Issue Code Table'!A:A,MATCH(N:N,'Issue Code Table'!C:C,0)),IF(M9="Critical",6,IF(M9="Significant",5,IF(M9="Moderate",3,2))))</f>
        <v>#N/A</v>
      </c>
    </row>
    <row r="10" spans="1:28" ht="409.5" x14ac:dyDescent="0.35">
      <c r="A10" s="242" t="s">
        <v>273</v>
      </c>
      <c r="B10" s="242" t="s">
        <v>284</v>
      </c>
      <c r="C10" s="243" t="s">
        <v>285</v>
      </c>
      <c r="D10" s="242" t="s">
        <v>203</v>
      </c>
      <c r="E10" s="242" t="s">
        <v>286</v>
      </c>
      <c r="F10" s="242" t="s">
        <v>287</v>
      </c>
      <c r="G10" s="242" t="s">
        <v>288</v>
      </c>
      <c r="H10" s="242" t="s">
        <v>289</v>
      </c>
      <c r="I10" s="244"/>
      <c r="J10" s="245"/>
      <c r="K10" s="246" t="s">
        <v>290</v>
      </c>
      <c r="L10" s="244"/>
      <c r="M10" s="247" t="s">
        <v>135</v>
      </c>
      <c r="N10" s="248" t="s">
        <v>180</v>
      </c>
      <c r="O10" s="244" t="s">
        <v>223</v>
      </c>
      <c r="P10" s="249"/>
      <c r="Q10" s="244" t="s">
        <v>291</v>
      </c>
      <c r="R10" s="244" t="s">
        <v>292</v>
      </c>
      <c r="S10" s="242" t="s">
        <v>293</v>
      </c>
      <c r="T10" s="242" t="s">
        <v>294</v>
      </c>
      <c r="U10" s="242" t="s">
        <v>295</v>
      </c>
      <c r="V10" s="242" t="s">
        <v>296</v>
      </c>
      <c r="W10" s="250" t="s">
        <v>297</v>
      </c>
      <c r="X10" s="92"/>
      <c r="Y10" s="91"/>
      <c r="AB10" s="230" t="e">
        <f>IF(OR(J10="Fail",ISBLANK(J10)),INDEX('Issue Code Table'!A:A,MATCH(N:N,'Issue Code Table'!C:C,0)),IF(M10="Critical",6,IF(M10="Significant",5,IF(M10="Moderate",3,2))))</f>
        <v>#N/A</v>
      </c>
    </row>
    <row r="11" spans="1:28" ht="212.5" x14ac:dyDescent="0.35">
      <c r="A11" s="233" t="s">
        <v>283</v>
      </c>
      <c r="B11" s="233" t="s">
        <v>284</v>
      </c>
      <c r="C11" s="251" t="s">
        <v>285</v>
      </c>
      <c r="D11" s="233" t="s">
        <v>203</v>
      </c>
      <c r="E11" s="233" t="s">
        <v>299</v>
      </c>
      <c r="F11" s="233" t="s">
        <v>300</v>
      </c>
      <c r="G11" s="233" t="s">
        <v>301</v>
      </c>
      <c r="H11" s="233" t="s">
        <v>302</v>
      </c>
      <c r="I11" s="236"/>
      <c r="J11" s="237"/>
      <c r="K11" s="234" t="s">
        <v>303</v>
      </c>
      <c r="L11" s="236"/>
      <c r="M11" s="252" t="s">
        <v>135</v>
      </c>
      <c r="N11" s="239" t="s">
        <v>180</v>
      </c>
      <c r="O11" s="236" t="s">
        <v>223</v>
      </c>
      <c r="P11" s="240"/>
      <c r="Q11" s="236" t="s">
        <v>291</v>
      </c>
      <c r="R11" s="236" t="s">
        <v>304</v>
      </c>
      <c r="S11" s="233" t="s">
        <v>305</v>
      </c>
      <c r="T11" s="233"/>
      <c r="U11" s="233" t="s">
        <v>306</v>
      </c>
      <c r="V11" s="238" t="s">
        <v>307</v>
      </c>
      <c r="W11" s="241" t="s">
        <v>308</v>
      </c>
      <c r="AB11" s="230" t="e">
        <f>IF(OR(J11="Fail",ISBLANK(J11)),INDEX('Issue Code Table'!A:A,MATCH(N:N,'Issue Code Table'!C:C,0)),IF(M11="Critical",6,IF(M11="Significant",5,IF(M11="Moderate",3,2))))</f>
        <v>#N/A</v>
      </c>
    </row>
    <row r="12" spans="1:28" ht="212.5" x14ac:dyDescent="0.35">
      <c r="A12" s="242" t="s">
        <v>298</v>
      </c>
      <c r="B12" s="242" t="s">
        <v>284</v>
      </c>
      <c r="C12" s="243" t="s">
        <v>285</v>
      </c>
      <c r="D12" s="242" t="s">
        <v>203</v>
      </c>
      <c r="E12" s="242" t="s">
        <v>310</v>
      </c>
      <c r="F12" s="242" t="s">
        <v>311</v>
      </c>
      <c r="G12" s="242" t="s">
        <v>312</v>
      </c>
      <c r="H12" s="242" t="s">
        <v>313</v>
      </c>
      <c r="I12" s="244"/>
      <c r="J12" s="245"/>
      <c r="K12" s="246" t="s">
        <v>314</v>
      </c>
      <c r="L12" s="244"/>
      <c r="M12" s="247" t="s">
        <v>135</v>
      </c>
      <c r="N12" s="248" t="s">
        <v>180</v>
      </c>
      <c r="O12" s="244" t="s">
        <v>223</v>
      </c>
      <c r="P12" s="249"/>
      <c r="Q12" s="244" t="s">
        <v>291</v>
      </c>
      <c r="R12" s="244" t="s">
        <v>315</v>
      </c>
      <c r="S12" s="242" t="s">
        <v>316</v>
      </c>
      <c r="T12" s="242"/>
      <c r="U12" s="242" t="s">
        <v>317</v>
      </c>
      <c r="V12" s="246" t="s">
        <v>318</v>
      </c>
      <c r="W12" s="250" t="s">
        <v>319</v>
      </c>
      <c r="AB12" s="230" t="e">
        <f>IF(OR(J12="Fail",ISBLANK(J12)),INDEX('Issue Code Table'!A:A,MATCH(N:N,'Issue Code Table'!C:C,0)),IF(M12="Critical",6,IF(M12="Significant",5,IF(M12="Moderate",3,2))))</f>
        <v>#N/A</v>
      </c>
    </row>
    <row r="13" spans="1:28" ht="212.5" x14ac:dyDescent="0.35">
      <c r="A13" s="233" t="s">
        <v>309</v>
      </c>
      <c r="B13" s="233" t="s">
        <v>284</v>
      </c>
      <c r="C13" s="251" t="s">
        <v>285</v>
      </c>
      <c r="D13" s="233" t="s">
        <v>203</v>
      </c>
      <c r="E13" s="233" t="s">
        <v>321</v>
      </c>
      <c r="F13" s="233" t="s">
        <v>322</v>
      </c>
      <c r="G13" s="233" t="s">
        <v>323</v>
      </c>
      <c r="H13" s="233" t="s">
        <v>324</v>
      </c>
      <c r="I13" s="236"/>
      <c r="J13" s="237"/>
      <c r="K13" s="234" t="s">
        <v>325</v>
      </c>
      <c r="L13" s="236"/>
      <c r="M13" s="252" t="s">
        <v>135</v>
      </c>
      <c r="N13" s="239" t="s">
        <v>180</v>
      </c>
      <c r="O13" s="236" t="s">
        <v>223</v>
      </c>
      <c r="P13" s="240"/>
      <c r="Q13" s="236" t="s">
        <v>291</v>
      </c>
      <c r="R13" s="236" t="s">
        <v>326</v>
      </c>
      <c r="S13" s="233" t="s">
        <v>327</v>
      </c>
      <c r="T13" s="233"/>
      <c r="U13" s="233" t="s">
        <v>328</v>
      </c>
      <c r="V13" s="238" t="s">
        <v>329</v>
      </c>
      <c r="W13" s="241" t="s">
        <v>330</v>
      </c>
      <c r="AB13" s="230" t="e">
        <f>IF(OR(J13="Fail",ISBLANK(J13)),INDEX('Issue Code Table'!A:A,MATCH(N:N,'Issue Code Table'!C:C,0)),IF(M13="Critical",6,IF(M13="Significant",5,IF(M13="Moderate",3,2))))</f>
        <v>#N/A</v>
      </c>
    </row>
    <row r="14" spans="1:28" ht="212.5" x14ac:dyDescent="0.35">
      <c r="A14" s="242" t="s">
        <v>320</v>
      </c>
      <c r="B14" s="242" t="s">
        <v>284</v>
      </c>
      <c r="C14" s="243" t="s">
        <v>285</v>
      </c>
      <c r="D14" s="242" t="s">
        <v>203</v>
      </c>
      <c r="E14" s="242" t="s">
        <v>332</v>
      </c>
      <c r="F14" s="242" t="s">
        <v>300</v>
      </c>
      <c r="G14" s="242" t="s">
        <v>333</v>
      </c>
      <c r="H14" s="246" t="s">
        <v>334</v>
      </c>
      <c r="I14" s="244"/>
      <c r="J14" s="245"/>
      <c r="K14" s="246" t="s">
        <v>335</v>
      </c>
      <c r="L14" s="244"/>
      <c r="M14" s="247" t="s">
        <v>135</v>
      </c>
      <c r="N14" s="248" t="s">
        <v>180</v>
      </c>
      <c r="O14" s="244" t="s">
        <v>223</v>
      </c>
      <c r="P14" s="249"/>
      <c r="Q14" s="244" t="s">
        <v>336</v>
      </c>
      <c r="R14" s="244" t="s">
        <v>337</v>
      </c>
      <c r="S14" s="242" t="s">
        <v>338</v>
      </c>
      <c r="T14" s="242"/>
      <c r="U14" s="242" t="s">
        <v>339</v>
      </c>
      <c r="V14" s="246" t="s">
        <v>340</v>
      </c>
      <c r="W14" s="250" t="s">
        <v>341</v>
      </c>
      <c r="AB14" s="230" t="e">
        <f>IF(OR(J14="Fail",ISBLANK(J14)),INDEX('Issue Code Table'!A:A,MATCH(N:N,'Issue Code Table'!C:C,0)),IF(M14="Critical",6,IF(M14="Significant",5,IF(M14="Moderate",3,2))))</f>
        <v>#N/A</v>
      </c>
    </row>
    <row r="15" spans="1:28" ht="200" x14ac:dyDescent="0.35">
      <c r="A15" s="233" t="s">
        <v>331</v>
      </c>
      <c r="B15" s="233" t="s">
        <v>284</v>
      </c>
      <c r="C15" s="251" t="s">
        <v>285</v>
      </c>
      <c r="D15" s="233" t="s">
        <v>203</v>
      </c>
      <c r="E15" s="233" t="s">
        <v>343</v>
      </c>
      <c r="F15" s="233" t="s">
        <v>322</v>
      </c>
      <c r="G15" s="233" t="s">
        <v>344</v>
      </c>
      <c r="H15" s="238" t="s">
        <v>345</v>
      </c>
      <c r="I15" s="236"/>
      <c r="J15" s="237"/>
      <c r="K15" s="238" t="s">
        <v>346</v>
      </c>
      <c r="L15" s="236"/>
      <c r="M15" s="252" t="s">
        <v>135</v>
      </c>
      <c r="N15" s="239" t="s">
        <v>180</v>
      </c>
      <c r="O15" s="236" t="s">
        <v>223</v>
      </c>
      <c r="P15" s="240"/>
      <c r="Q15" s="236" t="s">
        <v>336</v>
      </c>
      <c r="R15" s="236" t="s">
        <v>347</v>
      </c>
      <c r="S15" s="233" t="s">
        <v>348</v>
      </c>
      <c r="T15" s="233"/>
      <c r="U15" s="233" t="s">
        <v>349</v>
      </c>
      <c r="V15" s="238" t="s">
        <v>350</v>
      </c>
      <c r="W15" s="241" t="s">
        <v>351</v>
      </c>
      <c r="AB15" s="230" t="e">
        <f>IF(OR(J15="Fail",ISBLANK(J15)),INDEX('Issue Code Table'!A:A,MATCH(N:N,'Issue Code Table'!C:C,0)),IF(M15="Critical",6,IF(M15="Significant",5,IF(M15="Moderate",3,2))))</f>
        <v>#N/A</v>
      </c>
    </row>
    <row r="16" spans="1:28" ht="212.5" x14ac:dyDescent="0.35">
      <c r="A16" s="242" t="s">
        <v>342</v>
      </c>
      <c r="B16" s="242" t="s">
        <v>284</v>
      </c>
      <c r="C16" s="243" t="s">
        <v>285</v>
      </c>
      <c r="D16" s="242" t="s">
        <v>203</v>
      </c>
      <c r="E16" s="242" t="s">
        <v>353</v>
      </c>
      <c r="F16" s="242" t="s">
        <v>311</v>
      </c>
      <c r="G16" s="242" t="s">
        <v>354</v>
      </c>
      <c r="H16" s="246" t="s">
        <v>355</v>
      </c>
      <c r="I16" s="244"/>
      <c r="J16" s="245"/>
      <c r="K16" s="246" t="s">
        <v>356</v>
      </c>
      <c r="L16" s="244"/>
      <c r="M16" s="247" t="s">
        <v>135</v>
      </c>
      <c r="N16" s="248" t="s">
        <v>180</v>
      </c>
      <c r="O16" s="244" t="s">
        <v>223</v>
      </c>
      <c r="P16" s="249"/>
      <c r="Q16" s="244" t="s">
        <v>357</v>
      </c>
      <c r="R16" s="244" t="s">
        <v>358</v>
      </c>
      <c r="S16" s="242" t="s">
        <v>359</v>
      </c>
      <c r="T16" s="242"/>
      <c r="U16" s="242" t="s">
        <v>360</v>
      </c>
      <c r="V16" s="246" t="s">
        <v>361</v>
      </c>
      <c r="W16" s="250" t="s">
        <v>362</v>
      </c>
      <c r="AB16" s="230" t="e">
        <f>IF(OR(J16="Fail",ISBLANK(J16)),INDEX('Issue Code Table'!A:A,MATCH(N:N,'Issue Code Table'!C:C,0)),IF(M16="Critical",6,IF(M16="Significant",5,IF(M16="Moderate",3,2))))</f>
        <v>#N/A</v>
      </c>
    </row>
    <row r="17" spans="1:28" ht="225" x14ac:dyDescent="0.35">
      <c r="A17" s="233" t="s">
        <v>352</v>
      </c>
      <c r="B17" s="233" t="s">
        <v>284</v>
      </c>
      <c r="C17" s="251" t="s">
        <v>285</v>
      </c>
      <c r="D17" s="233" t="s">
        <v>203</v>
      </c>
      <c r="E17" s="233" t="s">
        <v>364</v>
      </c>
      <c r="F17" s="233" t="s">
        <v>322</v>
      </c>
      <c r="G17" s="233" t="s">
        <v>365</v>
      </c>
      <c r="H17" s="233" t="s">
        <v>366</v>
      </c>
      <c r="I17" s="236"/>
      <c r="J17" s="237"/>
      <c r="K17" s="238" t="s">
        <v>367</v>
      </c>
      <c r="L17" s="236"/>
      <c r="M17" s="252" t="s">
        <v>135</v>
      </c>
      <c r="N17" s="239" t="s">
        <v>180</v>
      </c>
      <c r="O17" s="236" t="s">
        <v>223</v>
      </c>
      <c r="P17" s="240"/>
      <c r="Q17" s="236" t="s">
        <v>357</v>
      </c>
      <c r="R17" s="236" t="s">
        <v>368</v>
      </c>
      <c r="S17" s="233" t="s">
        <v>369</v>
      </c>
      <c r="T17" s="233"/>
      <c r="U17" s="233" t="s">
        <v>370</v>
      </c>
      <c r="V17" s="238" t="s">
        <v>371</v>
      </c>
      <c r="W17" s="241" t="s">
        <v>372</v>
      </c>
      <c r="AB17" s="230" t="e">
        <f>IF(OR(J17="Fail",ISBLANK(J17)),INDEX('Issue Code Table'!A:A,MATCH(N:N,'Issue Code Table'!C:C,0)),IF(M17="Critical",6,IF(M17="Significant",5,IF(M17="Moderate",3,2))))</f>
        <v>#N/A</v>
      </c>
    </row>
    <row r="18" spans="1:28" ht="212.5" x14ac:dyDescent="0.35">
      <c r="A18" s="242" t="s">
        <v>363</v>
      </c>
      <c r="B18" s="242" t="s">
        <v>284</v>
      </c>
      <c r="C18" s="243" t="s">
        <v>285</v>
      </c>
      <c r="D18" s="242" t="s">
        <v>203</v>
      </c>
      <c r="E18" s="242" t="s">
        <v>374</v>
      </c>
      <c r="F18" s="242" t="s">
        <v>300</v>
      </c>
      <c r="G18" s="242" t="s">
        <v>375</v>
      </c>
      <c r="H18" s="242" t="s">
        <v>376</v>
      </c>
      <c r="I18" s="244"/>
      <c r="J18" s="245"/>
      <c r="K18" s="246" t="s">
        <v>377</v>
      </c>
      <c r="L18" s="244"/>
      <c r="M18" s="247" t="s">
        <v>135</v>
      </c>
      <c r="N18" s="248" t="s">
        <v>180</v>
      </c>
      <c r="O18" s="244" t="s">
        <v>223</v>
      </c>
      <c r="P18" s="249"/>
      <c r="Q18" s="244" t="s">
        <v>357</v>
      </c>
      <c r="R18" s="244" t="s">
        <v>378</v>
      </c>
      <c r="S18" s="242" t="s">
        <v>379</v>
      </c>
      <c r="T18" s="242"/>
      <c r="U18" s="242" t="s">
        <v>380</v>
      </c>
      <c r="V18" s="246" t="s">
        <v>381</v>
      </c>
      <c r="W18" s="250" t="s">
        <v>382</v>
      </c>
      <c r="AB18" s="230" t="e">
        <f>IF(OR(J18="Fail",ISBLANK(J18)),INDEX('Issue Code Table'!A:A,MATCH(N:N,'Issue Code Table'!C:C,0)),IF(M18="Critical",6,IF(M18="Significant",5,IF(M18="Moderate",3,2))))</f>
        <v>#N/A</v>
      </c>
    </row>
    <row r="19" spans="1:28" ht="212.5" x14ac:dyDescent="0.35">
      <c r="A19" s="233" t="s">
        <v>373</v>
      </c>
      <c r="B19" s="233" t="s">
        <v>284</v>
      </c>
      <c r="C19" s="251" t="s">
        <v>285</v>
      </c>
      <c r="D19" s="233" t="s">
        <v>203</v>
      </c>
      <c r="E19" s="233" t="s">
        <v>384</v>
      </c>
      <c r="F19" s="233" t="s">
        <v>300</v>
      </c>
      <c r="G19" s="233" t="s">
        <v>385</v>
      </c>
      <c r="H19" s="233" t="s">
        <v>386</v>
      </c>
      <c r="I19" s="236"/>
      <c r="J19" s="237"/>
      <c r="K19" s="238" t="s">
        <v>387</v>
      </c>
      <c r="L19" s="236"/>
      <c r="M19" s="252" t="s">
        <v>135</v>
      </c>
      <c r="N19" s="239" t="s">
        <v>180</v>
      </c>
      <c r="O19" s="236" t="s">
        <v>223</v>
      </c>
      <c r="P19" s="240"/>
      <c r="Q19" s="236" t="s">
        <v>388</v>
      </c>
      <c r="R19" s="236" t="s">
        <v>389</v>
      </c>
      <c r="S19" s="233" t="s">
        <v>390</v>
      </c>
      <c r="T19" s="233"/>
      <c r="U19" s="233" t="s">
        <v>391</v>
      </c>
      <c r="V19" s="238" t="s">
        <v>392</v>
      </c>
      <c r="W19" s="241" t="s">
        <v>393</v>
      </c>
      <c r="AB19" s="230" t="e">
        <f>IF(OR(J19="Fail",ISBLANK(J19)),INDEX('Issue Code Table'!A:A,MATCH(N:N,'Issue Code Table'!C:C,0)),IF(M19="Critical",6,IF(M19="Significant",5,IF(M19="Moderate",3,2))))</f>
        <v>#N/A</v>
      </c>
    </row>
    <row r="20" spans="1:28" ht="212.5" x14ac:dyDescent="0.35">
      <c r="A20" s="242" t="s">
        <v>383</v>
      </c>
      <c r="B20" s="242" t="s">
        <v>284</v>
      </c>
      <c r="C20" s="243" t="s">
        <v>285</v>
      </c>
      <c r="D20" s="242" t="s">
        <v>203</v>
      </c>
      <c r="E20" s="242" t="s">
        <v>395</v>
      </c>
      <c r="F20" s="242" t="s">
        <v>311</v>
      </c>
      <c r="G20" s="242" t="s">
        <v>396</v>
      </c>
      <c r="H20" s="242" t="s">
        <v>397</v>
      </c>
      <c r="I20" s="244"/>
      <c r="J20" s="245"/>
      <c r="K20" s="246" t="s">
        <v>398</v>
      </c>
      <c r="L20" s="244"/>
      <c r="M20" s="242" t="s">
        <v>135</v>
      </c>
      <c r="N20" s="248" t="s">
        <v>180</v>
      </c>
      <c r="O20" s="244" t="s">
        <v>223</v>
      </c>
      <c r="P20" s="249"/>
      <c r="Q20" s="244" t="s">
        <v>388</v>
      </c>
      <c r="R20" s="244" t="s">
        <v>399</v>
      </c>
      <c r="S20" s="242" t="s">
        <v>400</v>
      </c>
      <c r="T20" s="242"/>
      <c r="U20" s="242" t="s">
        <v>401</v>
      </c>
      <c r="V20" s="246" t="s">
        <v>402</v>
      </c>
      <c r="W20" s="250" t="s">
        <v>403</v>
      </c>
      <c r="AB20" s="230" t="e">
        <f>IF(OR(J20="Fail",ISBLANK(J20)),INDEX('Issue Code Table'!A:A,MATCH(N:N,'Issue Code Table'!C:C,0)),IF(M20="Critical",6,IF(M20="Significant",5,IF(M20="Moderate",3,2))))</f>
        <v>#N/A</v>
      </c>
    </row>
    <row r="21" spans="1:28" ht="212.5" x14ac:dyDescent="0.35">
      <c r="A21" s="233" t="s">
        <v>394</v>
      </c>
      <c r="B21" s="233" t="s">
        <v>284</v>
      </c>
      <c r="C21" s="251" t="s">
        <v>285</v>
      </c>
      <c r="D21" s="233" t="s">
        <v>203</v>
      </c>
      <c r="E21" s="233" t="s">
        <v>405</v>
      </c>
      <c r="F21" s="233" t="s">
        <v>322</v>
      </c>
      <c r="G21" s="233" t="s">
        <v>406</v>
      </c>
      <c r="H21" s="233" t="s">
        <v>407</v>
      </c>
      <c r="I21" s="236"/>
      <c r="J21" s="237"/>
      <c r="K21" s="238" t="s">
        <v>408</v>
      </c>
      <c r="L21" s="236"/>
      <c r="M21" s="233" t="s">
        <v>135</v>
      </c>
      <c r="N21" s="239" t="s">
        <v>180</v>
      </c>
      <c r="O21" s="236" t="s">
        <v>223</v>
      </c>
      <c r="P21" s="240"/>
      <c r="Q21" s="236" t="s">
        <v>388</v>
      </c>
      <c r="R21" s="236" t="s">
        <v>409</v>
      </c>
      <c r="S21" s="233" t="s">
        <v>410</v>
      </c>
      <c r="T21" s="233"/>
      <c r="U21" s="233" t="s">
        <v>411</v>
      </c>
      <c r="V21" s="238" t="s">
        <v>412</v>
      </c>
      <c r="W21" s="241" t="s">
        <v>413</v>
      </c>
      <c r="AB21" s="230" t="e">
        <f>IF(OR(J21="Fail",ISBLANK(J21)),INDEX('Issue Code Table'!A:A,MATCH(N:N,'Issue Code Table'!C:C,0)),IF(M21="Critical",6,IF(M21="Significant",5,IF(M21="Moderate",3,2))))</f>
        <v>#N/A</v>
      </c>
    </row>
    <row r="22" spans="1:28" ht="212.5" x14ac:dyDescent="0.35">
      <c r="A22" s="242" t="s">
        <v>404</v>
      </c>
      <c r="B22" s="242" t="s">
        <v>284</v>
      </c>
      <c r="C22" s="243" t="s">
        <v>285</v>
      </c>
      <c r="D22" s="242" t="s">
        <v>203</v>
      </c>
      <c r="E22" s="242" t="s">
        <v>415</v>
      </c>
      <c r="F22" s="242" t="s">
        <v>311</v>
      </c>
      <c r="G22" s="242" t="s">
        <v>416</v>
      </c>
      <c r="H22" s="242" t="s">
        <v>417</v>
      </c>
      <c r="I22" s="244"/>
      <c r="J22" s="245"/>
      <c r="K22" s="246" t="s">
        <v>418</v>
      </c>
      <c r="L22" s="244"/>
      <c r="M22" s="242" t="s">
        <v>135</v>
      </c>
      <c r="N22" s="248" t="s">
        <v>180</v>
      </c>
      <c r="O22" s="244" t="s">
        <v>223</v>
      </c>
      <c r="P22" s="249"/>
      <c r="Q22" s="244" t="s">
        <v>419</v>
      </c>
      <c r="R22" s="244" t="s">
        <v>420</v>
      </c>
      <c r="S22" s="242" t="s">
        <v>421</v>
      </c>
      <c r="T22" s="242"/>
      <c r="U22" s="242" t="s">
        <v>422</v>
      </c>
      <c r="V22" s="246" t="s">
        <v>423</v>
      </c>
      <c r="W22" s="250" t="s">
        <v>424</v>
      </c>
      <c r="AB22" s="230" t="e">
        <f>IF(OR(J22="Fail",ISBLANK(J22)),INDEX('Issue Code Table'!A:A,MATCH(N:N,'Issue Code Table'!C:C,0)),IF(M22="Critical",6,IF(M22="Significant",5,IF(M22="Moderate",3,2))))</f>
        <v>#N/A</v>
      </c>
    </row>
    <row r="23" spans="1:28" ht="250" x14ac:dyDescent="0.35">
      <c r="A23" s="233" t="s">
        <v>414</v>
      </c>
      <c r="B23" s="233" t="s">
        <v>284</v>
      </c>
      <c r="C23" s="251" t="s">
        <v>285</v>
      </c>
      <c r="D23" s="233" t="s">
        <v>203</v>
      </c>
      <c r="E23" s="233" t="s">
        <v>426</v>
      </c>
      <c r="F23" s="233" t="s">
        <v>300</v>
      </c>
      <c r="G23" s="233" t="s">
        <v>427</v>
      </c>
      <c r="H23" s="233" t="s">
        <v>428</v>
      </c>
      <c r="I23" s="236"/>
      <c r="J23" s="237"/>
      <c r="K23" s="238" t="s">
        <v>429</v>
      </c>
      <c r="L23" s="236"/>
      <c r="M23" s="252" t="s">
        <v>135</v>
      </c>
      <c r="N23" s="239" t="s">
        <v>180</v>
      </c>
      <c r="O23" s="236" t="s">
        <v>223</v>
      </c>
      <c r="P23" s="240"/>
      <c r="Q23" s="236" t="s">
        <v>419</v>
      </c>
      <c r="R23" s="236" t="s">
        <v>430</v>
      </c>
      <c r="S23" s="233" t="s">
        <v>431</v>
      </c>
      <c r="T23" s="233"/>
      <c r="U23" s="233" t="s">
        <v>432</v>
      </c>
      <c r="V23" s="238" t="s">
        <v>3386</v>
      </c>
      <c r="W23" s="241" t="s">
        <v>433</v>
      </c>
      <c r="AB23" s="230" t="e">
        <f>IF(OR(J23="Fail",ISBLANK(J23)),INDEX('Issue Code Table'!A:A,MATCH(N:N,'Issue Code Table'!C:C,0)),IF(M23="Critical",6,IF(M23="Significant",5,IF(M23="Moderate",3,2))))</f>
        <v>#N/A</v>
      </c>
    </row>
    <row r="24" spans="1:28" ht="212.5" x14ac:dyDescent="0.35">
      <c r="A24" s="242" t="s">
        <v>425</v>
      </c>
      <c r="B24" s="242" t="s">
        <v>284</v>
      </c>
      <c r="C24" s="243" t="s">
        <v>285</v>
      </c>
      <c r="D24" s="242" t="s">
        <v>203</v>
      </c>
      <c r="E24" s="242" t="s">
        <v>435</v>
      </c>
      <c r="F24" s="242" t="s">
        <v>322</v>
      </c>
      <c r="G24" s="242" t="s">
        <v>436</v>
      </c>
      <c r="H24" s="242" t="s">
        <v>3387</v>
      </c>
      <c r="I24" s="244"/>
      <c r="J24" s="245"/>
      <c r="K24" s="246" t="s">
        <v>437</v>
      </c>
      <c r="L24" s="244"/>
      <c r="M24" s="247" t="s">
        <v>135</v>
      </c>
      <c r="N24" s="248" t="s">
        <v>180</v>
      </c>
      <c r="O24" s="244" t="s">
        <v>223</v>
      </c>
      <c r="P24" s="249"/>
      <c r="Q24" s="244" t="s">
        <v>419</v>
      </c>
      <c r="R24" s="244" t="s">
        <v>438</v>
      </c>
      <c r="S24" s="242" t="s">
        <v>439</v>
      </c>
      <c r="T24" s="242"/>
      <c r="U24" s="242" t="s">
        <v>440</v>
      </c>
      <c r="V24" s="246" t="s">
        <v>441</v>
      </c>
      <c r="W24" s="250" t="s">
        <v>442</v>
      </c>
      <c r="AB24" s="230" t="e">
        <f>IF(OR(J24="Fail",ISBLANK(J24)),INDEX('Issue Code Table'!A:A,MATCH(N:N,'Issue Code Table'!C:C,0)),IF(M24="Critical",6,IF(M24="Significant",5,IF(M24="Moderate",3,2))))</f>
        <v>#N/A</v>
      </c>
    </row>
    <row r="25" spans="1:28" ht="262.5" x14ac:dyDescent="0.35">
      <c r="A25" s="233" t="s">
        <v>434</v>
      </c>
      <c r="B25" s="233" t="s">
        <v>284</v>
      </c>
      <c r="C25" s="251" t="s">
        <v>285</v>
      </c>
      <c r="D25" s="233" t="s">
        <v>203</v>
      </c>
      <c r="E25" s="233" t="s">
        <v>444</v>
      </c>
      <c r="F25" s="233" t="s">
        <v>300</v>
      </c>
      <c r="G25" s="233" t="s">
        <v>445</v>
      </c>
      <c r="H25" s="233" t="s">
        <v>446</v>
      </c>
      <c r="I25" s="236"/>
      <c r="J25" s="237"/>
      <c r="K25" s="238" t="s">
        <v>447</v>
      </c>
      <c r="L25" s="236"/>
      <c r="M25" s="233" t="s">
        <v>135</v>
      </c>
      <c r="N25" s="239" t="s">
        <v>180</v>
      </c>
      <c r="O25" s="236" t="s">
        <v>223</v>
      </c>
      <c r="P25" s="240"/>
      <c r="Q25" s="236" t="s">
        <v>448</v>
      </c>
      <c r="R25" s="236" t="s">
        <v>449</v>
      </c>
      <c r="S25" s="233" t="s">
        <v>450</v>
      </c>
      <c r="T25" s="233"/>
      <c r="U25" s="233" t="s">
        <v>451</v>
      </c>
      <c r="V25" s="233" t="s">
        <v>452</v>
      </c>
      <c r="W25" s="241" t="s">
        <v>453</v>
      </c>
      <c r="AB25" s="230" t="e">
        <f>IF(OR(J25="Fail",ISBLANK(J25)),INDEX('Issue Code Table'!A:A,MATCH(N:N,'Issue Code Table'!C:C,0)),IF(M25="Critical",6,IF(M25="Significant",5,IF(M25="Moderate",3,2))))</f>
        <v>#N/A</v>
      </c>
    </row>
    <row r="26" spans="1:28" ht="262.5" x14ac:dyDescent="0.35">
      <c r="A26" s="242" t="s">
        <v>443</v>
      </c>
      <c r="B26" s="242" t="s">
        <v>284</v>
      </c>
      <c r="C26" s="243" t="s">
        <v>285</v>
      </c>
      <c r="D26" s="242" t="s">
        <v>203</v>
      </c>
      <c r="E26" s="242" t="s">
        <v>455</v>
      </c>
      <c r="F26" s="242" t="s">
        <v>322</v>
      </c>
      <c r="G26" s="242" t="s">
        <v>456</v>
      </c>
      <c r="H26" s="242" t="s">
        <v>457</v>
      </c>
      <c r="I26" s="244"/>
      <c r="J26" s="245"/>
      <c r="K26" s="246" t="s">
        <v>458</v>
      </c>
      <c r="L26" s="244" t="s">
        <v>459</v>
      </c>
      <c r="M26" s="242" t="s">
        <v>135</v>
      </c>
      <c r="N26" s="248" t="s">
        <v>180</v>
      </c>
      <c r="O26" s="244" t="s">
        <v>223</v>
      </c>
      <c r="P26" s="249"/>
      <c r="Q26" s="244" t="s">
        <v>448</v>
      </c>
      <c r="R26" s="244" t="s">
        <v>460</v>
      </c>
      <c r="S26" s="242" t="s">
        <v>461</v>
      </c>
      <c r="T26" s="242"/>
      <c r="U26" s="242" t="s">
        <v>462</v>
      </c>
      <c r="V26" s="242" t="s">
        <v>463</v>
      </c>
      <c r="W26" s="250" t="s">
        <v>464</v>
      </c>
      <c r="AB26" s="230" t="e">
        <f>IF(OR(J26="Fail",ISBLANK(J26)),INDEX('Issue Code Table'!A:A,MATCH(N:N,'Issue Code Table'!C:C,0)),IF(M26="Critical",6,IF(M26="Significant",5,IF(M26="Moderate",3,2))))</f>
        <v>#N/A</v>
      </c>
    </row>
    <row r="27" spans="1:28" ht="187.5" x14ac:dyDescent="0.35">
      <c r="A27" s="233" t="s">
        <v>454</v>
      </c>
      <c r="B27" s="233" t="s">
        <v>284</v>
      </c>
      <c r="C27" s="251" t="s">
        <v>285</v>
      </c>
      <c r="D27" s="233" t="s">
        <v>203</v>
      </c>
      <c r="E27" s="233" t="s">
        <v>466</v>
      </c>
      <c r="F27" s="233" t="s">
        <v>467</v>
      </c>
      <c r="G27" s="233" t="s">
        <v>468</v>
      </c>
      <c r="H27" s="233" t="s">
        <v>469</v>
      </c>
      <c r="I27" s="236"/>
      <c r="J27" s="237"/>
      <c r="K27" s="238" t="s">
        <v>470</v>
      </c>
      <c r="L27" s="236" t="s">
        <v>459</v>
      </c>
      <c r="M27" s="252" t="s">
        <v>135</v>
      </c>
      <c r="N27" s="239" t="s">
        <v>180</v>
      </c>
      <c r="O27" s="236" t="s">
        <v>223</v>
      </c>
      <c r="P27" s="240"/>
      <c r="Q27" s="236" t="s">
        <v>471</v>
      </c>
      <c r="R27" s="236" t="s">
        <v>472</v>
      </c>
      <c r="S27" s="233" t="s">
        <v>473</v>
      </c>
      <c r="T27" s="233" t="s">
        <v>474</v>
      </c>
      <c r="U27" s="233" t="s">
        <v>475</v>
      </c>
      <c r="V27" s="233" t="s">
        <v>476</v>
      </c>
      <c r="W27" s="241" t="s">
        <v>477</v>
      </c>
      <c r="AB27" s="230" t="e">
        <f>IF(OR(J27="Fail",ISBLANK(J27)),INDEX('Issue Code Table'!A:A,MATCH(N:N,'Issue Code Table'!C:C,0)),IF(M27="Critical",6,IF(M27="Significant",5,IF(M27="Moderate",3,2))))</f>
        <v>#N/A</v>
      </c>
    </row>
    <row r="28" spans="1:28" ht="187.5" x14ac:dyDescent="0.35">
      <c r="A28" s="242" t="s">
        <v>465</v>
      </c>
      <c r="B28" s="242" t="s">
        <v>284</v>
      </c>
      <c r="C28" s="243" t="s">
        <v>285</v>
      </c>
      <c r="D28" s="242" t="s">
        <v>203</v>
      </c>
      <c r="E28" s="242" t="s">
        <v>479</v>
      </c>
      <c r="F28" s="242" t="s">
        <v>300</v>
      </c>
      <c r="G28" s="242" t="s">
        <v>480</v>
      </c>
      <c r="H28" s="242" t="s">
        <v>481</v>
      </c>
      <c r="I28" s="253"/>
      <c r="J28" s="245"/>
      <c r="K28" s="246" t="s">
        <v>482</v>
      </c>
      <c r="L28" s="244"/>
      <c r="M28" s="247" t="s">
        <v>135</v>
      </c>
      <c r="N28" s="248" t="s">
        <v>180</v>
      </c>
      <c r="O28" s="244" t="s">
        <v>223</v>
      </c>
      <c r="P28" s="249"/>
      <c r="Q28" s="244" t="s">
        <v>471</v>
      </c>
      <c r="R28" s="244" t="s">
        <v>483</v>
      </c>
      <c r="S28" s="242" t="s">
        <v>484</v>
      </c>
      <c r="T28" s="242"/>
      <c r="U28" s="242" t="s">
        <v>485</v>
      </c>
      <c r="V28" s="242" t="s">
        <v>486</v>
      </c>
      <c r="W28" s="250" t="s">
        <v>487</v>
      </c>
      <c r="AB28" s="230" t="e">
        <f>IF(OR(J28="Fail",ISBLANK(J28)),INDEX('Issue Code Table'!A:A,MATCH(N:N,'Issue Code Table'!C:C,0)),IF(M28="Critical",6,IF(M28="Significant",5,IF(M28="Moderate",3,2))))</f>
        <v>#N/A</v>
      </c>
    </row>
    <row r="29" spans="1:28" ht="312.5" x14ac:dyDescent="0.35">
      <c r="A29" s="233" t="s">
        <v>478</v>
      </c>
      <c r="B29" s="233" t="s">
        <v>284</v>
      </c>
      <c r="C29" s="251" t="s">
        <v>285</v>
      </c>
      <c r="D29" s="233" t="s">
        <v>203</v>
      </c>
      <c r="E29" s="233" t="s">
        <v>489</v>
      </c>
      <c r="F29" s="233" t="s">
        <v>311</v>
      </c>
      <c r="G29" s="233" t="s">
        <v>490</v>
      </c>
      <c r="H29" s="233" t="s">
        <v>491</v>
      </c>
      <c r="I29" s="236"/>
      <c r="J29" s="237"/>
      <c r="K29" s="238" t="s">
        <v>492</v>
      </c>
      <c r="L29" s="236"/>
      <c r="M29" s="252" t="s">
        <v>135</v>
      </c>
      <c r="N29" s="239" t="s">
        <v>180</v>
      </c>
      <c r="O29" s="236" t="s">
        <v>223</v>
      </c>
      <c r="P29" s="240"/>
      <c r="Q29" s="236" t="s">
        <v>471</v>
      </c>
      <c r="R29" s="236" t="s">
        <v>493</v>
      </c>
      <c r="S29" s="233" t="s">
        <v>494</v>
      </c>
      <c r="T29" s="233"/>
      <c r="U29" s="233" t="s">
        <v>495</v>
      </c>
      <c r="V29" s="233" t="s">
        <v>496</v>
      </c>
      <c r="W29" s="241" t="s">
        <v>497</v>
      </c>
      <c r="AB29" s="230" t="e">
        <f>IF(OR(J29="Fail",ISBLANK(J29)),INDEX('Issue Code Table'!A:A,MATCH(N:N,'Issue Code Table'!C:C,0)),IF(M29="Critical",6,IF(M29="Significant",5,IF(M29="Moderate",3,2))))</f>
        <v>#N/A</v>
      </c>
    </row>
    <row r="30" spans="1:28" ht="175" x14ac:dyDescent="0.35">
      <c r="A30" s="242" t="s">
        <v>488</v>
      </c>
      <c r="B30" s="242" t="s">
        <v>284</v>
      </c>
      <c r="C30" s="243" t="s">
        <v>285</v>
      </c>
      <c r="D30" s="242" t="s">
        <v>203</v>
      </c>
      <c r="E30" s="242" t="s">
        <v>499</v>
      </c>
      <c r="F30" s="242" t="s">
        <v>322</v>
      </c>
      <c r="G30" s="242" t="s">
        <v>500</v>
      </c>
      <c r="H30" s="242" t="s">
        <v>501</v>
      </c>
      <c r="I30" s="244"/>
      <c r="J30" s="245"/>
      <c r="K30" s="246" t="s">
        <v>502</v>
      </c>
      <c r="L30" s="244"/>
      <c r="M30" s="247" t="s">
        <v>135</v>
      </c>
      <c r="N30" s="248" t="s">
        <v>180</v>
      </c>
      <c r="O30" s="244" t="s">
        <v>223</v>
      </c>
      <c r="P30" s="249"/>
      <c r="Q30" s="244" t="s">
        <v>471</v>
      </c>
      <c r="R30" s="244" t="s">
        <v>503</v>
      </c>
      <c r="S30" s="242" t="s">
        <v>504</v>
      </c>
      <c r="T30" s="242"/>
      <c r="U30" s="242" t="s">
        <v>505</v>
      </c>
      <c r="V30" s="242" t="s">
        <v>506</v>
      </c>
      <c r="W30" s="250" t="s">
        <v>507</v>
      </c>
      <c r="AB30" s="230" t="e">
        <f>IF(OR(J30="Fail",ISBLANK(J30)),INDEX('Issue Code Table'!A:A,MATCH(N:N,'Issue Code Table'!C:C,0)),IF(M30="Critical",6,IF(M30="Significant",5,IF(M30="Moderate",3,2))))</f>
        <v>#N/A</v>
      </c>
    </row>
    <row r="31" spans="1:28" ht="409.5" x14ac:dyDescent="0.35">
      <c r="A31" s="233" t="s">
        <v>498</v>
      </c>
      <c r="B31" s="234" t="s">
        <v>509</v>
      </c>
      <c r="C31" s="235" t="s">
        <v>510</v>
      </c>
      <c r="D31" s="233" t="s">
        <v>155</v>
      </c>
      <c r="E31" s="233" t="s">
        <v>511</v>
      </c>
      <c r="F31" s="233" t="s">
        <v>512</v>
      </c>
      <c r="G31" s="233" t="s">
        <v>513</v>
      </c>
      <c r="H31" s="233" t="s">
        <v>514</v>
      </c>
      <c r="I31" s="236"/>
      <c r="J31" s="237"/>
      <c r="K31" s="238" t="s">
        <v>515</v>
      </c>
      <c r="L31" s="236"/>
      <c r="M31" s="233" t="s">
        <v>135</v>
      </c>
      <c r="N31" s="239" t="s">
        <v>516</v>
      </c>
      <c r="O31" s="239" t="s">
        <v>517</v>
      </c>
      <c r="P31" s="240"/>
      <c r="Q31" s="236" t="s">
        <v>518</v>
      </c>
      <c r="R31" s="236" t="s">
        <v>519</v>
      </c>
      <c r="S31" s="233" t="s">
        <v>520</v>
      </c>
      <c r="T31" s="233"/>
      <c r="U31" s="233" t="s">
        <v>521</v>
      </c>
      <c r="V31" s="233" t="s">
        <v>522</v>
      </c>
      <c r="W31" s="241" t="s">
        <v>523</v>
      </c>
      <c r="AB31" s="230" t="e">
        <f>IF(OR(J31="Fail",ISBLANK(J31)),INDEX('Issue Code Table'!A:A,MATCH(N:N,'Issue Code Table'!C:C,0)),IF(M31="Critical",6,IF(M31="Significant",5,IF(M31="Moderate",3,2))))</f>
        <v>#N/A</v>
      </c>
    </row>
    <row r="32" spans="1:28" ht="275" x14ac:dyDescent="0.35">
      <c r="A32" s="242" t="s">
        <v>508</v>
      </c>
      <c r="B32" s="242" t="s">
        <v>525</v>
      </c>
      <c r="C32" s="243" t="s">
        <v>526</v>
      </c>
      <c r="D32" s="242" t="s">
        <v>203</v>
      </c>
      <c r="E32" s="242" t="s">
        <v>527</v>
      </c>
      <c r="F32" s="242" t="s">
        <v>528</v>
      </c>
      <c r="G32" s="242" t="s">
        <v>529</v>
      </c>
      <c r="H32" s="242" t="s">
        <v>530</v>
      </c>
      <c r="I32" s="244"/>
      <c r="J32" s="245"/>
      <c r="K32" s="254" t="s">
        <v>531</v>
      </c>
      <c r="L32" s="244"/>
      <c r="M32" s="242" t="s">
        <v>135</v>
      </c>
      <c r="N32" s="248" t="s">
        <v>516</v>
      </c>
      <c r="O32" s="242" t="s">
        <v>532</v>
      </c>
      <c r="P32" s="249"/>
      <c r="Q32" s="244" t="s">
        <v>518</v>
      </c>
      <c r="R32" s="244" t="s">
        <v>533</v>
      </c>
      <c r="S32" s="242" t="s">
        <v>534</v>
      </c>
      <c r="T32" s="242"/>
      <c r="U32" s="242" t="s">
        <v>535</v>
      </c>
      <c r="V32" s="242" t="s">
        <v>536</v>
      </c>
      <c r="W32" s="250" t="s">
        <v>537</v>
      </c>
      <c r="AB32" s="230" t="e">
        <f>IF(OR(J32="Fail",ISBLANK(J32)),INDEX('Issue Code Table'!A:A,MATCH(N:N,'Issue Code Table'!C:C,0)),IF(M32="Critical",6,IF(M32="Significant",5,IF(M32="Moderate",3,2))))</f>
        <v>#N/A</v>
      </c>
    </row>
    <row r="33" spans="1:28" ht="362.5" x14ac:dyDescent="0.35">
      <c r="A33" s="233" t="s">
        <v>524</v>
      </c>
      <c r="B33" s="233" t="s">
        <v>525</v>
      </c>
      <c r="C33" s="251" t="s">
        <v>526</v>
      </c>
      <c r="D33" s="233" t="s">
        <v>155</v>
      </c>
      <c r="E33" s="233" t="s">
        <v>539</v>
      </c>
      <c r="F33" s="233" t="s">
        <v>540</v>
      </c>
      <c r="G33" s="233" t="s">
        <v>541</v>
      </c>
      <c r="H33" s="233" t="s">
        <v>542</v>
      </c>
      <c r="I33" s="236"/>
      <c r="J33" s="237"/>
      <c r="K33" s="234" t="s">
        <v>543</v>
      </c>
      <c r="L33" s="236"/>
      <c r="M33" s="233" t="s">
        <v>135</v>
      </c>
      <c r="N33" s="239" t="s">
        <v>544</v>
      </c>
      <c r="O33" s="233" t="s">
        <v>545</v>
      </c>
      <c r="P33" s="240"/>
      <c r="Q33" s="236" t="s">
        <v>518</v>
      </c>
      <c r="R33" s="236" t="s">
        <v>546</v>
      </c>
      <c r="S33" s="233" t="s">
        <v>547</v>
      </c>
      <c r="T33" s="233"/>
      <c r="U33" s="233" t="s">
        <v>548</v>
      </c>
      <c r="V33" s="233" t="s">
        <v>549</v>
      </c>
      <c r="W33" s="241" t="s">
        <v>550</v>
      </c>
      <c r="AB33" s="230" t="e">
        <f>IF(OR(J33="Fail",ISBLANK(J33)),INDEX('Issue Code Table'!A:A,MATCH(N:N,'Issue Code Table'!C:C,0)),IF(M33="Critical",6,IF(M33="Significant",5,IF(M33="Moderate",3,2))))</f>
        <v>#N/A</v>
      </c>
    </row>
    <row r="34" spans="1:28" ht="312.5" x14ac:dyDescent="0.35">
      <c r="A34" s="242" t="s">
        <v>538</v>
      </c>
      <c r="B34" s="254" t="s">
        <v>178</v>
      </c>
      <c r="C34" s="255" t="s">
        <v>179</v>
      </c>
      <c r="D34" s="242" t="s">
        <v>203</v>
      </c>
      <c r="E34" s="242" t="s">
        <v>552</v>
      </c>
      <c r="F34" s="242" t="s">
        <v>553</v>
      </c>
      <c r="G34" s="242" t="s">
        <v>554</v>
      </c>
      <c r="H34" s="242" t="s">
        <v>555</v>
      </c>
      <c r="I34" s="248"/>
      <c r="J34" s="245"/>
      <c r="K34" s="254" t="s">
        <v>556</v>
      </c>
      <c r="L34" s="248"/>
      <c r="M34" s="242" t="s">
        <v>135</v>
      </c>
      <c r="N34" s="248" t="s">
        <v>557</v>
      </c>
      <c r="O34" s="242" t="s">
        <v>558</v>
      </c>
      <c r="P34" s="249"/>
      <c r="Q34" s="244" t="s">
        <v>559</v>
      </c>
      <c r="R34" s="244" t="s">
        <v>560</v>
      </c>
      <c r="S34" s="242" t="s">
        <v>561</v>
      </c>
      <c r="T34" s="242"/>
      <c r="U34" s="242" t="s">
        <v>562</v>
      </c>
      <c r="V34" s="242" t="s">
        <v>563</v>
      </c>
      <c r="W34" s="250" t="s">
        <v>564</v>
      </c>
      <c r="AB34" s="230" t="e">
        <f>IF(OR(J34="Fail",ISBLANK(J34)),INDEX('Issue Code Table'!A:A,MATCH(N:N,'Issue Code Table'!C:C,0)),IF(M34="Critical",6,IF(M34="Significant",5,IF(M34="Moderate",3,2))))</f>
        <v>#N/A</v>
      </c>
    </row>
    <row r="35" spans="1:28" ht="409.5" x14ac:dyDescent="0.35">
      <c r="A35" s="233" t="s">
        <v>551</v>
      </c>
      <c r="B35" s="233" t="s">
        <v>525</v>
      </c>
      <c r="C35" s="251" t="s">
        <v>526</v>
      </c>
      <c r="D35" s="233" t="s">
        <v>203</v>
      </c>
      <c r="E35" s="233" t="s">
        <v>566</v>
      </c>
      <c r="F35" s="233" t="s">
        <v>567</v>
      </c>
      <c r="G35" s="233" t="s">
        <v>568</v>
      </c>
      <c r="H35" s="233" t="s">
        <v>569</v>
      </c>
      <c r="I35" s="239"/>
      <c r="J35" s="237"/>
      <c r="K35" s="234" t="s">
        <v>570</v>
      </c>
      <c r="L35" s="239"/>
      <c r="M35" s="233" t="s">
        <v>135</v>
      </c>
      <c r="N35" s="239" t="s">
        <v>557</v>
      </c>
      <c r="O35" s="233" t="s">
        <v>558</v>
      </c>
      <c r="P35" s="240"/>
      <c r="Q35" s="236" t="s">
        <v>559</v>
      </c>
      <c r="R35" s="236" t="s">
        <v>571</v>
      </c>
      <c r="S35" s="233" t="s">
        <v>572</v>
      </c>
      <c r="T35" s="233"/>
      <c r="U35" s="233" t="s">
        <v>573</v>
      </c>
      <c r="V35" s="233" t="s">
        <v>574</v>
      </c>
      <c r="W35" s="241" t="s">
        <v>575</v>
      </c>
      <c r="AB35" s="230" t="e">
        <f>IF(OR(J35="Fail",ISBLANK(J35)),INDEX('Issue Code Table'!A:A,MATCH(N:N,'Issue Code Table'!C:C,0)),IF(M35="Critical",6,IF(M35="Significant",5,IF(M35="Moderate",3,2))))</f>
        <v>#N/A</v>
      </c>
    </row>
    <row r="36" spans="1:28" ht="275" x14ac:dyDescent="0.35">
      <c r="A36" s="242" t="s">
        <v>565</v>
      </c>
      <c r="B36" s="254" t="s">
        <v>175</v>
      </c>
      <c r="C36" s="255" t="s">
        <v>577</v>
      </c>
      <c r="D36" s="242" t="s">
        <v>203</v>
      </c>
      <c r="E36" s="242" t="s">
        <v>578</v>
      </c>
      <c r="F36" s="242" t="s">
        <v>579</v>
      </c>
      <c r="G36" s="242" t="s">
        <v>580</v>
      </c>
      <c r="H36" s="242" t="s">
        <v>581</v>
      </c>
      <c r="I36" s="244"/>
      <c r="J36" s="245"/>
      <c r="K36" s="246" t="s">
        <v>582</v>
      </c>
      <c r="L36" s="244"/>
      <c r="M36" s="242" t="s">
        <v>135</v>
      </c>
      <c r="N36" s="248" t="s">
        <v>583</v>
      </c>
      <c r="O36" s="248" t="s">
        <v>584</v>
      </c>
      <c r="P36" s="249"/>
      <c r="Q36" s="244" t="s">
        <v>559</v>
      </c>
      <c r="R36" s="244" t="s">
        <v>585</v>
      </c>
      <c r="S36" s="242" t="s">
        <v>586</v>
      </c>
      <c r="T36" s="242"/>
      <c r="U36" s="242" t="s">
        <v>587</v>
      </c>
      <c r="V36" s="242" t="s">
        <v>588</v>
      </c>
      <c r="W36" s="250" t="s">
        <v>589</v>
      </c>
      <c r="AB36" s="230" t="e">
        <f>IF(OR(J36="Fail",ISBLANK(J36)),INDEX('Issue Code Table'!A:A,MATCH(N:N,'Issue Code Table'!C:C,0)),IF(M36="Critical",6,IF(M36="Significant",5,IF(M36="Moderate",3,2))))</f>
        <v>#N/A</v>
      </c>
    </row>
    <row r="37" spans="1:28" ht="409.5" x14ac:dyDescent="0.35">
      <c r="A37" s="233" t="s">
        <v>576</v>
      </c>
      <c r="B37" s="233" t="s">
        <v>284</v>
      </c>
      <c r="C37" s="251" t="s">
        <v>285</v>
      </c>
      <c r="D37" s="233" t="s">
        <v>203</v>
      </c>
      <c r="E37" s="233" t="s">
        <v>591</v>
      </c>
      <c r="F37" s="233" t="s">
        <v>592</v>
      </c>
      <c r="G37" s="233" t="s">
        <v>593</v>
      </c>
      <c r="H37" s="233" t="s">
        <v>594</v>
      </c>
      <c r="I37" s="236"/>
      <c r="J37" s="237"/>
      <c r="K37" s="234" t="s">
        <v>595</v>
      </c>
      <c r="L37" s="236"/>
      <c r="M37" s="233" t="s">
        <v>135</v>
      </c>
      <c r="N37" s="256" t="s">
        <v>180</v>
      </c>
      <c r="O37" s="239" t="s">
        <v>223</v>
      </c>
      <c r="P37" s="240"/>
      <c r="Q37" s="236" t="s">
        <v>596</v>
      </c>
      <c r="R37" s="236" t="s">
        <v>597</v>
      </c>
      <c r="S37" s="233" t="s">
        <v>598</v>
      </c>
      <c r="T37" s="233"/>
      <c r="U37" s="233" t="s">
        <v>599</v>
      </c>
      <c r="V37" s="233" t="s">
        <v>600</v>
      </c>
      <c r="W37" s="241" t="s">
        <v>601</v>
      </c>
      <c r="AB37" s="230" t="e">
        <f>IF(OR(J37="Fail",ISBLANK(J37)),INDEX('Issue Code Table'!A:A,MATCH(N:N,'Issue Code Table'!C:C,0)),IF(M37="Critical",6,IF(M37="Significant",5,IF(M37="Moderate",3,2))))</f>
        <v>#N/A</v>
      </c>
    </row>
    <row r="38" spans="1:28" ht="409.5" x14ac:dyDescent="0.35">
      <c r="A38" s="242" t="s">
        <v>590</v>
      </c>
      <c r="B38" s="242" t="s">
        <v>603</v>
      </c>
      <c r="C38" s="255" t="s">
        <v>604</v>
      </c>
      <c r="D38" s="242" t="s">
        <v>203</v>
      </c>
      <c r="E38" s="242" t="s">
        <v>605</v>
      </c>
      <c r="F38" s="242" t="s">
        <v>606</v>
      </c>
      <c r="G38" s="242" t="s">
        <v>607</v>
      </c>
      <c r="H38" s="257" t="s">
        <v>608</v>
      </c>
      <c r="I38" s="244"/>
      <c r="J38" s="245"/>
      <c r="K38" s="254" t="s">
        <v>609</v>
      </c>
      <c r="L38" s="244"/>
      <c r="M38" s="242" t="s">
        <v>142</v>
      </c>
      <c r="N38" s="248" t="s">
        <v>610</v>
      </c>
      <c r="O38" s="242" t="s">
        <v>611</v>
      </c>
      <c r="P38" s="249"/>
      <c r="Q38" s="244" t="s">
        <v>612</v>
      </c>
      <c r="R38" s="244" t="s">
        <v>613</v>
      </c>
      <c r="S38" s="242" t="s">
        <v>614</v>
      </c>
      <c r="T38" s="242"/>
      <c r="U38" s="242" t="s">
        <v>615</v>
      </c>
      <c r="V38" s="242" t="s">
        <v>616</v>
      </c>
      <c r="W38" s="250"/>
      <c r="AB38" s="230" t="e">
        <f>IF(OR(J38="Fail",ISBLANK(J38)),INDEX('Issue Code Table'!A:A,MATCH(N:N,'Issue Code Table'!C:C,0)),IF(M38="Critical",6,IF(M38="Significant",5,IF(M38="Moderate",3,2))))</f>
        <v>#N/A</v>
      </c>
    </row>
    <row r="39" spans="1:28" ht="409.5" x14ac:dyDescent="0.35">
      <c r="A39" s="233" t="s">
        <v>602</v>
      </c>
      <c r="B39" s="233" t="s">
        <v>603</v>
      </c>
      <c r="C39" s="235" t="s">
        <v>604</v>
      </c>
      <c r="D39" s="233" t="s">
        <v>203</v>
      </c>
      <c r="E39" s="233" t="s">
        <v>618</v>
      </c>
      <c r="F39" s="233" t="s">
        <v>619</v>
      </c>
      <c r="G39" s="233" t="s">
        <v>620</v>
      </c>
      <c r="H39" s="233" t="s">
        <v>621</v>
      </c>
      <c r="I39" s="236"/>
      <c r="J39" s="237"/>
      <c r="K39" s="234" t="s">
        <v>622</v>
      </c>
      <c r="L39" s="236"/>
      <c r="M39" s="233" t="s">
        <v>142</v>
      </c>
      <c r="N39" s="239" t="s">
        <v>610</v>
      </c>
      <c r="O39" s="233" t="s">
        <v>611</v>
      </c>
      <c r="P39" s="240"/>
      <c r="Q39" s="236" t="s">
        <v>612</v>
      </c>
      <c r="R39" s="236" t="s">
        <v>623</v>
      </c>
      <c r="S39" s="233" t="s">
        <v>624</v>
      </c>
      <c r="T39" s="233"/>
      <c r="U39" s="233" t="s">
        <v>625</v>
      </c>
      <c r="V39" s="233" t="s">
        <v>626</v>
      </c>
      <c r="W39" s="241"/>
      <c r="AB39" s="230" t="e">
        <f>IF(OR(J39="Fail",ISBLANK(J39)),INDEX('Issue Code Table'!A:A,MATCH(N:N,'Issue Code Table'!C:C,0)),IF(M39="Critical",6,IF(M39="Significant",5,IF(M39="Moderate",3,2))))</f>
        <v>#N/A</v>
      </c>
    </row>
    <row r="40" spans="1:28" ht="125" x14ac:dyDescent="0.35">
      <c r="A40" s="242" t="s">
        <v>617</v>
      </c>
      <c r="B40" s="242" t="s">
        <v>628</v>
      </c>
      <c r="C40" s="243" t="s">
        <v>629</v>
      </c>
      <c r="D40" s="242" t="s">
        <v>203</v>
      </c>
      <c r="E40" s="242" t="s">
        <v>630</v>
      </c>
      <c r="F40" s="242" t="s">
        <v>631</v>
      </c>
      <c r="G40" s="242" t="s">
        <v>632</v>
      </c>
      <c r="H40" s="242" t="s">
        <v>633</v>
      </c>
      <c r="I40" s="244"/>
      <c r="J40" s="245"/>
      <c r="K40" s="246" t="s">
        <v>634</v>
      </c>
      <c r="L40" s="244"/>
      <c r="M40" s="242" t="s">
        <v>135</v>
      </c>
      <c r="N40" s="253" t="s">
        <v>610</v>
      </c>
      <c r="O40" s="248" t="s">
        <v>635</v>
      </c>
      <c r="P40" s="249"/>
      <c r="Q40" s="244" t="s">
        <v>612</v>
      </c>
      <c r="R40" s="244" t="s">
        <v>636</v>
      </c>
      <c r="S40" s="242" t="s">
        <v>637</v>
      </c>
      <c r="T40" s="242"/>
      <c r="U40" s="242" t="s">
        <v>638</v>
      </c>
      <c r="V40" s="242" t="s">
        <v>639</v>
      </c>
      <c r="W40" s="250" t="s">
        <v>640</v>
      </c>
      <c r="AB40" s="230" t="e">
        <f>IF(OR(J40="Fail",ISBLANK(J40)),INDEX('Issue Code Table'!A:A,MATCH(N:N,'Issue Code Table'!C:C,0)),IF(M40="Critical",6,IF(M40="Significant",5,IF(M40="Moderate",3,2))))</f>
        <v>#N/A</v>
      </c>
    </row>
    <row r="41" spans="1:28" ht="137.5" x14ac:dyDescent="0.35">
      <c r="A41" s="233" t="s">
        <v>627</v>
      </c>
      <c r="B41" s="233" t="s">
        <v>628</v>
      </c>
      <c r="C41" s="251" t="s">
        <v>629</v>
      </c>
      <c r="D41" s="233" t="s">
        <v>203</v>
      </c>
      <c r="E41" s="233" t="s">
        <v>642</v>
      </c>
      <c r="F41" s="233" t="s">
        <v>631</v>
      </c>
      <c r="G41" s="233" t="s">
        <v>643</v>
      </c>
      <c r="H41" s="233" t="s">
        <v>644</v>
      </c>
      <c r="I41" s="236"/>
      <c r="J41" s="237"/>
      <c r="K41" s="238" t="s">
        <v>645</v>
      </c>
      <c r="L41" s="236"/>
      <c r="M41" s="233" t="s">
        <v>135</v>
      </c>
      <c r="N41" s="256" t="s">
        <v>610</v>
      </c>
      <c r="O41" s="239" t="s">
        <v>635</v>
      </c>
      <c r="P41" s="240"/>
      <c r="Q41" s="236" t="s">
        <v>612</v>
      </c>
      <c r="R41" s="236" t="s">
        <v>646</v>
      </c>
      <c r="S41" s="233" t="s">
        <v>647</v>
      </c>
      <c r="T41" s="233"/>
      <c r="U41" s="233" t="s">
        <v>648</v>
      </c>
      <c r="V41" s="233" t="s">
        <v>649</v>
      </c>
      <c r="W41" s="241" t="s">
        <v>650</v>
      </c>
      <c r="AB41" s="230" t="e">
        <f>IF(OR(J41="Fail",ISBLANK(J41)),INDEX('Issue Code Table'!A:A,MATCH(N:N,'Issue Code Table'!C:C,0)),IF(M41="Critical",6,IF(M41="Significant",5,IF(M41="Moderate",3,2))))</f>
        <v>#N/A</v>
      </c>
    </row>
    <row r="42" spans="1:28" ht="275" x14ac:dyDescent="0.35">
      <c r="A42" s="242" t="s">
        <v>641</v>
      </c>
      <c r="B42" s="242" t="s">
        <v>178</v>
      </c>
      <c r="C42" s="243" t="s">
        <v>179</v>
      </c>
      <c r="D42" s="242" t="s">
        <v>203</v>
      </c>
      <c r="E42" s="242" t="s">
        <v>652</v>
      </c>
      <c r="F42" s="242" t="s">
        <v>653</v>
      </c>
      <c r="G42" s="242" t="s">
        <v>654</v>
      </c>
      <c r="H42" s="242" t="s">
        <v>655</v>
      </c>
      <c r="I42" s="244"/>
      <c r="J42" s="245"/>
      <c r="K42" s="244" t="s">
        <v>656</v>
      </c>
      <c r="L42" s="244" t="s">
        <v>657</v>
      </c>
      <c r="M42" s="242" t="s">
        <v>142</v>
      </c>
      <c r="N42" s="253" t="s">
        <v>658</v>
      </c>
      <c r="O42" s="248" t="s">
        <v>659</v>
      </c>
      <c r="P42" s="249"/>
      <c r="Q42" s="244" t="s">
        <v>660</v>
      </c>
      <c r="R42" s="244" t="s">
        <v>661</v>
      </c>
      <c r="S42" s="242" t="s">
        <v>662</v>
      </c>
      <c r="T42" s="242"/>
      <c r="U42" s="242" t="s">
        <v>663</v>
      </c>
      <c r="V42" s="242" t="s">
        <v>664</v>
      </c>
      <c r="W42" s="250"/>
      <c r="AB42" s="230" t="e">
        <f>IF(OR(J42="Fail",ISBLANK(J42)),INDEX('Issue Code Table'!A:A,MATCH(N:N,'Issue Code Table'!C:C,0)),IF(M42="Critical",6,IF(M42="Significant",5,IF(M42="Moderate",3,2))))</f>
        <v>#N/A</v>
      </c>
    </row>
    <row r="43" spans="1:28" ht="325" x14ac:dyDescent="0.35">
      <c r="A43" s="233" t="s">
        <v>651</v>
      </c>
      <c r="B43" s="233" t="s">
        <v>284</v>
      </c>
      <c r="C43" s="251" t="s">
        <v>285</v>
      </c>
      <c r="D43" s="233" t="s">
        <v>203</v>
      </c>
      <c r="E43" s="233" t="s">
        <v>666</v>
      </c>
      <c r="F43" s="233" t="s">
        <v>667</v>
      </c>
      <c r="G43" s="233" t="s">
        <v>668</v>
      </c>
      <c r="H43" s="233" t="s">
        <v>669</v>
      </c>
      <c r="I43" s="236"/>
      <c r="J43" s="237"/>
      <c r="K43" s="236" t="s">
        <v>670</v>
      </c>
      <c r="L43" s="236"/>
      <c r="M43" s="233" t="s">
        <v>135</v>
      </c>
      <c r="N43" s="239" t="s">
        <v>180</v>
      </c>
      <c r="O43" s="233" t="s">
        <v>181</v>
      </c>
      <c r="P43" s="240"/>
      <c r="Q43" s="236" t="s">
        <v>660</v>
      </c>
      <c r="R43" s="236" t="s">
        <v>671</v>
      </c>
      <c r="S43" s="233" t="s">
        <v>672</v>
      </c>
      <c r="T43" s="233"/>
      <c r="U43" s="233" t="s">
        <v>673</v>
      </c>
      <c r="V43" s="233" t="s">
        <v>674</v>
      </c>
      <c r="W43" s="241" t="s">
        <v>675</v>
      </c>
      <c r="AB43" s="230" t="e">
        <f>IF(OR(J43="Fail",ISBLANK(J43)),INDEX('Issue Code Table'!A:A,MATCH(N:N,'Issue Code Table'!C:C,0)),IF(M43="Critical",6,IF(M43="Significant",5,IF(M43="Moderate",3,2))))</f>
        <v>#N/A</v>
      </c>
    </row>
    <row r="44" spans="1:28" ht="187.5" x14ac:dyDescent="0.35">
      <c r="A44" s="242" t="s">
        <v>665</v>
      </c>
      <c r="B44" s="242" t="s">
        <v>284</v>
      </c>
      <c r="C44" s="243" t="s">
        <v>285</v>
      </c>
      <c r="D44" s="242" t="s">
        <v>203</v>
      </c>
      <c r="E44" s="242" t="s">
        <v>677</v>
      </c>
      <c r="F44" s="242" t="s">
        <v>678</v>
      </c>
      <c r="G44" s="242" t="s">
        <v>679</v>
      </c>
      <c r="H44" s="242" t="s">
        <v>680</v>
      </c>
      <c r="I44" s="244"/>
      <c r="J44" s="245"/>
      <c r="K44" s="244" t="s">
        <v>681</v>
      </c>
      <c r="L44" s="244"/>
      <c r="M44" s="242" t="s">
        <v>135</v>
      </c>
      <c r="N44" s="248" t="s">
        <v>180</v>
      </c>
      <c r="O44" s="242" t="s">
        <v>181</v>
      </c>
      <c r="P44" s="249"/>
      <c r="Q44" s="244" t="s">
        <v>660</v>
      </c>
      <c r="R44" s="258" t="s">
        <v>682</v>
      </c>
      <c r="S44" s="242" t="s">
        <v>683</v>
      </c>
      <c r="T44" s="242"/>
      <c r="U44" s="242" t="s">
        <v>684</v>
      </c>
      <c r="V44" s="242" t="s">
        <v>685</v>
      </c>
      <c r="W44" s="250" t="s">
        <v>686</v>
      </c>
      <c r="AB44" s="230" t="e">
        <f>IF(OR(J44="Fail",ISBLANK(J44)),INDEX('Issue Code Table'!A:A,MATCH(N:N,'Issue Code Table'!C:C,0)),IF(M44="Critical",6,IF(M44="Significant",5,IF(M44="Moderate",3,2))))</f>
        <v>#N/A</v>
      </c>
    </row>
    <row r="45" spans="1:28" ht="409.5" x14ac:dyDescent="0.35">
      <c r="A45" s="233" t="s">
        <v>676</v>
      </c>
      <c r="B45" s="233" t="s">
        <v>284</v>
      </c>
      <c r="C45" s="251" t="s">
        <v>285</v>
      </c>
      <c r="D45" s="233" t="s">
        <v>203</v>
      </c>
      <c r="E45" s="233" t="s">
        <v>688</v>
      </c>
      <c r="F45" s="233" t="s">
        <v>689</v>
      </c>
      <c r="G45" s="233" t="s">
        <v>690</v>
      </c>
      <c r="H45" s="233" t="s">
        <v>691</v>
      </c>
      <c r="I45" s="236"/>
      <c r="J45" s="237"/>
      <c r="K45" s="236" t="s">
        <v>692</v>
      </c>
      <c r="L45" s="236"/>
      <c r="M45" s="233" t="s">
        <v>135</v>
      </c>
      <c r="N45" s="239" t="s">
        <v>180</v>
      </c>
      <c r="O45" s="233" t="s">
        <v>181</v>
      </c>
      <c r="P45" s="240"/>
      <c r="Q45" s="236" t="s">
        <v>660</v>
      </c>
      <c r="R45" s="236" t="s">
        <v>693</v>
      </c>
      <c r="S45" s="233" t="s">
        <v>694</v>
      </c>
      <c r="T45" s="233"/>
      <c r="U45" s="233" t="s">
        <v>695</v>
      </c>
      <c r="V45" s="233" t="s">
        <v>696</v>
      </c>
      <c r="W45" s="241" t="s">
        <v>697</v>
      </c>
      <c r="AB45" s="230" t="e">
        <f>IF(OR(J45="Fail",ISBLANK(J45)),INDEX('Issue Code Table'!A:A,MATCH(N:N,'Issue Code Table'!C:C,0)),IF(M45="Critical",6,IF(M45="Significant",5,IF(M45="Moderate",3,2))))</f>
        <v>#N/A</v>
      </c>
    </row>
    <row r="46" spans="1:28" ht="125" x14ac:dyDescent="0.35">
      <c r="A46" s="242" t="s">
        <v>687</v>
      </c>
      <c r="B46" s="242" t="s">
        <v>284</v>
      </c>
      <c r="C46" s="243" t="s">
        <v>285</v>
      </c>
      <c r="D46" s="242" t="s">
        <v>155</v>
      </c>
      <c r="E46" s="242" t="s">
        <v>699</v>
      </c>
      <c r="F46" s="242" t="s">
        <v>700</v>
      </c>
      <c r="G46" s="242" t="s">
        <v>701</v>
      </c>
      <c r="H46" s="242" t="s">
        <v>702</v>
      </c>
      <c r="I46" s="244"/>
      <c r="J46" s="245"/>
      <c r="K46" s="244" t="s">
        <v>703</v>
      </c>
      <c r="L46" s="244"/>
      <c r="M46" s="242" t="s">
        <v>142</v>
      </c>
      <c r="N46" s="248" t="s">
        <v>704</v>
      </c>
      <c r="O46" s="242" t="s">
        <v>705</v>
      </c>
      <c r="P46" s="249"/>
      <c r="Q46" s="244" t="s">
        <v>660</v>
      </c>
      <c r="R46" s="244" t="s">
        <v>706</v>
      </c>
      <c r="S46" s="242" t="s">
        <v>707</v>
      </c>
      <c r="T46" s="242"/>
      <c r="U46" s="242" t="s">
        <v>708</v>
      </c>
      <c r="V46" s="242" t="s">
        <v>709</v>
      </c>
      <c r="W46" s="250"/>
      <c r="AB46" s="230" t="e">
        <f>IF(OR(J46="Fail",ISBLANK(J46)),INDEX('Issue Code Table'!A:A,MATCH(N:N,'Issue Code Table'!C:C,0)),IF(M46="Critical",6,IF(M46="Significant",5,IF(M46="Moderate",3,2))))</f>
        <v>#N/A</v>
      </c>
    </row>
    <row r="47" spans="1:28" ht="112.5" x14ac:dyDescent="0.35">
      <c r="A47" s="233" t="s">
        <v>698</v>
      </c>
      <c r="B47" s="233" t="s">
        <v>178</v>
      </c>
      <c r="C47" s="251" t="s">
        <v>179</v>
      </c>
      <c r="D47" s="233" t="s">
        <v>203</v>
      </c>
      <c r="E47" s="233" t="s">
        <v>711</v>
      </c>
      <c r="F47" s="233" t="s">
        <v>712</v>
      </c>
      <c r="G47" s="233" t="s">
        <v>713</v>
      </c>
      <c r="H47" s="233" t="s">
        <v>714</v>
      </c>
      <c r="I47" s="236"/>
      <c r="J47" s="237"/>
      <c r="K47" s="239" t="s">
        <v>715</v>
      </c>
      <c r="L47" s="236"/>
      <c r="M47" s="233" t="s">
        <v>142</v>
      </c>
      <c r="N47" s="256" t="s">
        <v>716</v>
      </c>
      <c r="O47" s="239" t="s">
        <v>717</v>
      </c>
      <c r="P47" s="240"/>
      <c r="Q47" s="236" t="s">
        <v>660</v>
      </c>
      <c r="R47" s="236" t="s">
        <v>718</v>
      </c>
      <c r="S47" s="233" t="s">
        <v>719</v>
      </c>
      <c r="T47" s="233"/>
      <c r="U47" s="233" t="s">
        <v>720</v>
      </c>
      <c r="V47" s="233" t="s">
        <v>721</v>
      </c>
      <c r="W47" s="241" t="s">
        <v>722</v>
      </c>
      <c r="AB47" s="230" t="e">
        <f>IF(OR(J47="Fail",ISBLANK(J47)),INDEX('Issue Code Table'!A:A,MATCH(N:N,'Issue Code Table'!C:C,0)),IF(M47="Critical",6,IF(M47="Significant",5,IF(M47="Moderate",3,2))))</f>
        <v>#N/A</v>
      </c>
    </row>
    <row r="48" spans="1:28" ht="112.5" x14ac:dyDescent="0.35">
      <c r="A48" s="242" t="s">
        <v>710</v>
      </c>
      <c r="B48" s="242" t="s">
        <v>178</v>
      </c>
      <c r="C48" s="243" t="s">
        <v>179</v>
      </c>
      <c r="D48" s="242" t="s">
        <v>203</v>
      </c>
      <c r="E48" s="242" t="s">
        <v>724</v>
      </c>
      <c r="F48" s="242" t="s">
        <v>725</v>
      </c>
      <c r="G48" s="242" t="s">
        <v>726</v>
      </c>
      <c r="H48" s="254" t="s">
        <v>727</v>
      </c>
      <c r="I48" s="244"/>
      <c r="J48" s="245"/>
      <c r="K48" s="248" t="s">
        <v>728</v>
      </c>
      <c r="L48" s="244"/>
      <c r="M48" s="242" t="s">
        <v>142</v>
      </c>
      <c r="N48" s="253" t="s">
        <v>716</v>
      </c>
      <c r="O48" s="248" t="s">
        <v>717</v>
      </c>
      <c r="P48" s="249"/>
      <c r="Q48" s="244" t="s">
        <v>660</v>
      </c>
      <c r="R48" s="244" t="s">
        <v>729</v>
      </c>
      <c r="S48" s="242" t="s">
        <v>730</v>
      </c>
      <c r="T48" s="242"/>
      <c r="U48" s="242" t="s">
        <v>731</v>
      </c>
      <c r="V48" s="242" t="s">
        <v>732</v>
      </c>
      <c r="W48" s="250" t="s">
        <v>733</v>
      </c>
      <c r="AB48" s="230" t="e">
        <f>IF(OR(J48="Fail",ISBLANK(J48)),INDEX('Issue Code Table'!A:A,MATCH(N:N,'Issue Code Table'!C:C,0)),IF(M48="Critical",6,IF(M48="Significant",5,IF(M48="Moderate",3,2))))</f>
        <v>#N/A</v>
      </c>
    </row>
    <row r="49" spans="1:28" ht="237.5" x14ac:dyDescent="0.35">
      <c r="A49" s="233" t="s">
        <v>723</v>
      </c>
      <c r="B49" s="233" t="s">
        <v>735</v>
      </c>
      <c r="C49" s="251" t="s">
        <v>736</v>
      </c>
      <c r="D49" s="233" t="s">
        <v>203</v>
      </c>
      <c r="E49" s="233" t="s">
        <v>737</v>
      </c>
      <c r="F49" s="233" t="s">
        <v>738</v>
      </c>
      <c r="G49" s="233" t="s">
        <v>739</v>
      </c>
      <c r="H49" s="233" t="s">
        <v>740</v>
      </c>
      <c r="I49" s="236"/>
      <c r="J49" s="237"/>
      <c r="K49" s="233" t="s">
        <v>741</v>
      </c>
      <c r="L49" s="236"/>
      <c r="M49" s="233" t="s">
        <v>142</v>
      </c>
      <c r="N49" s="239" t="s">
        <v>704</v>
      </c>
      <c r="O49" s="233" t="s">
        <v>705</v>
      </c>
      <c r="P49" s="240"/>
      <c r="Q49" s="236" t="s">
        <v>742</v>
      </c>
      <c r="R49" s="236" t="s">
        <v>743</v>
      </c>
      <c r="S49" s="233" t="s">
        <v>744</v>
      </c>
      <c r="T49" s="233"/>
      <c r="U49" s="233" t="s">
        <v>745</v>
      </c>
      <c r="V49" s="233" t="s">
        <v>746</v>
      </c>
      <c r="W49" s="241"/>
      <c r="AB49" s="230" t="e">
        <f>IF(OR(J49="Fail",ISBLANK(J49)),INDEX('Issue Code Table'!A:A,MATCH(N:N,'Issue Code Table'!C:C,0)),IF(M49="Critical",6,IF(M49="Significant",5,IF(M49="Moderate",3,2))))</f>
        <v>#N/A</v>
      </c>
    </row>
    <row r="50" spans="1:28" ht="237.5" x14ac:dyDescent="0.35">
      <c r="A50" s="242" t="s">
        <v>734</v>
      </c>
      <c r="B50" s="242" t="s">
        <v>735</v>
      </c>
      <c r="C50" s="243" t="s">
        <v>736</v>
      </c>
      <c r="D50" s="242" t="s">
        <v>203</v>
      </c>
      <c r="E50" s="242" t="s">
        <v>748</v>
      </c>
      <c r="F50" s="242" t="s">
        <v>749</v>
      </c>
      <c r="G50" s="242" t="s">
        <v>750</v>
      </c>
      <c r="H50" s="242" t="s">
        <v>740</v>
      </c>
      <c r="I50" s="244"/>
      <c r="J50" s="245"/>
      <c r="K50" s="242" t="s">
        <v>741</v>
      </c>
      <c r="L50" s="244"/>
      <c r="M50" s="242" t="s">
        <v>142</v>
      </c>
      <c r="N50" s="248" t="s">
        <v>704</v>
      </c>
      <c r="O50" s="242" t="s">
        <v>705</v>
      </c>
      <c r="P50" s="249"/>
      <c r="Q50" s="244" t="s">
        <v>742</v>
      </c>
      <c r="R50" s="244" t="s">
        <v>751</v>
      </c>
      <c r="S50" s="242" t="s">
        <v>744</v>
      </c>
      <c r="T50" s="242"/>
      <c r="U50" s="242" t="s">
        <v>752</v>
      </c>
      <c r="V50" s="242" t="s">
        <v>753</v>
      </c>
      <c r="W50" s="250"/>
      <c r="AB50" s="230" t="e">
        <f>IF(OR(J50="Fail",ISBLANK(J50)),INDEX('Issue Code Table'!A:A,MATCH(N:N,'Issue Code Table'!C:C,0)),IF(M50="Critical",6,IF(M50="Significant",5,IF(M50="Moderate",3,2))))</f>
        <v>#N/A</v>
      </c>
    </row>
    <row r="51" spans="1:28" ht="275" x14ac:dyDescent="0.35">
      <c r="A51" s="233" t="s">
        <v>747</v>
      </c>
      <c r="B51" s="233" t="s">
        <v>735</v>
      </c>
      <c r="C51" s="251" t="s">
        <v>736</v>
      </c>
      <c r="D51" s="233" t="s">
        <v>203</v>
      </c>
      <c r="E51" s="233" t="s">
        <v>755</v>
      </c>
      <c r="F51" s="233" t="s">
        <v>756</v>
      </c>
      <c r="G51" s="233" t="s">
        <v>757</v>
      </c>
      <c r="H51" s="233" t="s">
        <v>758</v>
      </c>
      <c r="I51" s="236"/>
      <c r="J51" s="237"/>
      <c r="K51" s="233" t="s">
        <v>759</v>
      </c>
      <c r="L51" s="236"/>
      <c r="M51" s="233" t="s">
        <v>142</v>
      </c>
      <c r="N51" s="239" t="s">
        <v>704</v>
      </c>
      <c r="O51" s="233" t="s">
        <v>705</v>
      </c>
      <c r="P51" s="240"/>
      <c r="Q51" s="236" t="s">
        <v>742</v>
      </c>
      <c r="R51" s="236" t="s">
        <v>760</v>
      </c>
      <c r="S51" s="233" t="s">
        <v>744</v>
      </c>
      <c r="T51" s="233"/>
      <c r="U51" s="233" t="s">
        <v>761</v>
      </c>
      <c r="V51" s="233" t="s">
        <v>762</v>
      </c>
      <c r="W51" s="241"/>
      <c r="AB51" s="230" t="e">
        <f>IF(OR(J51="Fail",ISBLANK(J51)),INDEX('Issue Code Table'!A:A,MATCH(N:N,'Issue Code Table'!C:C,0)),IF(M51="Critical",6,IF(M51="Significant",5,IF(M51="Moderate",3,2))))</f>
        <v>#N/A</v>
      </c>
    </row>
    <row r="52" spans="1:28" ht="100" x14ac:dyDescent="0.35">
      <c r="A52" s="242" t="s">
        <v>754</v>
      </c>
      <c r="B52" s="242" t="s">
        <v>284</v>
      </c>
      <c r="C52" s="243" t="s">
        <v>285</v>
      </c>
      <c r="D52" s="242" t="s">
        <v>203</v>
      </c>
      <c r="E52" s="242" t="s">
        <v>764</v>
      </c>
      <c r="F52" s="242" t="s">
        <v>765</v>
      </c>
      <c r="G52" s="242" t="s">
        <v>766</v>
      </c>
      <c r="H52" s="242" t="s">
        <v>767</v>
      </c>
      <c r="I52" s="244"/>
      <c r="J52" s="245"/>
      <c r="K52" s="254" t="s">
        <v>768</v>
      </c>
      <c r="L52" s="244"/>
      <c r="M52" s="242" t="s">
        <v>135</v>
      </c>
      <c r="N52" s="248" t="s">
        <v>769</v>
      </c>
      <c r="O52" s="242" t="s">
        <v>770</v>
      </c>
      <c r="P52" s="249"/>
      <c r="Q52" s="244" t="s">
        <v>742</v>
      </c>
      <c r="R52" s="244" t="s">
        <v>771</v>
      </c>
      <c r="S52" s="242" t="s">
        <v>772</v>
      </c>
      <c r="T52" s="242"/>
      <c r="U52" s="242" t="s">
        <v>773</v>
      </c>
      <c r="V52" s="242" t="s">
        <v>774</v>
      </c>
      <c r="W52" s="250" t="s">
        <v>775</v>
      </c>
      <c r="AB52" s="230" t="e">
        <f>IF(OR(J52="Fail",ISBLANK(J52)),INDEX('Issue Code Table'!A:A,MATCH(N:N,'Issue Code Table'!C:C,0)),IF(M52="Critical",6,IF(M52="Significant",5,IF(M52="Moderate",3,2))))</f>
        <v>#N/A</v>
      </c>
    </row>
    <row r="53" spans="1:28" ht="100" x14ac:dyDescent="0.35">
      <c r="A53" s="233" t="s">
        <v>763</v>
      </c>
      <c r="B53" s="233" t="s">
        <v>284</v>
      </c>
      <c r="C53" s="251" t="s">
        <v>285</v>
      </c>
      <c r="D53" s="233" t="s">
        <v>203</v>
      </c>
      <c r="E53" s="233" t="s">
        <v>777</v>
      </c>
      <c r="F53" s="233" t="s">
        <v>778</v>
      </c>
      <c r="G53" s="233" t="s">
        <v>779</v>
      </c>
      <c r="H53" s="233" t="s">
        <v>780</v>
      </c>
      <c r="I53" s="236"/>
      <c r="J53" s="237"/>
      <c r="K53" s="234" t="s">
        <v>781</v>
      </c>
      <c r="L53" s="236"/>
      <c r="M53" s="233" t="s">
        <v>135</v>
      </c>
      <c r="N53" s="239" t="s">
        <v>769</v>
      </c>
      <c r="O53" s="233" t="s">
        <v>770</v>
      </c>
      <c r="P53" s="240"/>
      <c r="Q53" s="236" t="s">
        <v>742</v>
      </c>
      <c r="R53" s="236" t="s">
        <v>782</v>
      </c>
      <c r="S53" s="233" t="s">
        <v>783</v>
      </c>
      <c r="T53" s="233"/>
      <c r="U53" s="233" t="s">
        <v>784</v>
      </c>
      <c r="V53" s="233" t="s">
        <v>785</v>
      </c>
      <c r="W53" s="241" t="s">
        <v>786</v>
      </c>
      <c r="AB53" s="230" t="e">
        <f>IF(OR(J53="Fail",ISBLANK(J53)),INDEX('Issue Code Table'!A:A,MATCH(N:N,'Issue Code Table'!C:C,0)),IF(M53="Critical",6,IF(M53="Significant",5,IF(M53="Moderate",3,2))))</f>
        <v>#N/A</v>
      </c>
    </row>
    <row r="54" spans="1:28" ht="100" x14ac:dyDescent="0.35">
      <c r="A54" s="242" t="s">
        <v>776</v>
      </c>
      <c r="B54" s="242" t="s">
        <v>284</v>
      </c>
      <c r="C54" s="243" t="s">
        <v>285</v>
      </c>
      <c r="D54" s="242" t="s">
        <v>203</v>
      </c>
      <c r="E54" s="242" t="s">
        <v>788</v>
      </c>
      <c r="F54" s="242" t="s">
        <v>789</v>
      </c>
      <c r="G54" s="242" t="s">
        <v>790</v>
      </c>
      <c r="H54" s="242" t="s">
        <v>791</v>
      </c>
      <c r="I54" s="244"/>
      <c r="J54" s="245"/>
      <c r="K54" s="246" t="s">
        <v>792</v>
      </c>
      <c r="L54" s="244"/>
      <c r="M54" s="242" t="s">
        <v>135</v>
      </c>
      <c r="N54" s="248" t="s">
        <v>769</v>
      </c>
      <c r="O54" s="248" t="s">
        <v>793</v>
      </c>
      <c r="P54" s="249"/>
      <c r="Q54" s="244" t="s">
        <v>742</v>
      </c>
      <c r="R54" s="244" t="s">
        <v>794</v>
      </c>
      <c r="S54" s="242" t="s">
        <v>795</v>
      </c>
      <c r="T54" s="242"/>
      <c r="U54" s="242" t="s">
        <v>796</v>
      </c>
      <c r="V54" s="242" t="s">
        <v>797</v>
      </c>
      <c r="W54" s="250" t="s">
        <v>798</v>
      </c>
      <c r="AB54" s="230" t="e">
        <f>IF(OR(J54="Fail",ISBLANK(J54)),INDEX('Issue Code Table'!A:A,MATCH(N:N,'Issue Code Table'!C:C,0)),IF(M54="Critical",6,IF(M54="Significant",5,IF(M54="Moderate",3,2))))</f>
        <v>#N/A</v>
      </c>
    </row>
    <row r="55" spans="1:28" ht="275" x14ac:dyDescent="0.35">
      <c r="A55" s="233" t="s">
        <v>787</v>
      </c>
      <c r="B55" s="234" t="s">
        <v>178</v>
      </c>
      <c r="C55" s="235" t="s">
        <v>179</v>
      </c>
      <c r="D55" s="233" t="s">
        <v>155</v>
      </c>
      <c r="E55" s="233" t="s">
        <v>801</v>
      </c>
      <c r="F55" s="233" t="s">
        <v>802</v>
      </c>
      <c r="G55" s="233" t="s">
        <v>803</v>
      </c>
      <c r="H55" s="233" t="s">
        <v>804</v>
      </c>
      <c r="I55" s="236"/>
      <c r="J55" s="237"/>
      <c r="K55" s="234" t="s">
        <v>805</v>
      </c>
      <c r="L55" s="236"/>
      <c r="M55" s="252" t="s">
        <v>135</v>
      </c>
      <c r="N55" s="239" t="s">
        <v>716</v>
      </c>
      <c r="O55" s="233" t="s">
        <v>717</v>
      </c>
      <c r="P55" s="240"/>
      <c r="Q55" s="236" t="s">
        <v>806</v>
      </c>
      <c r="R55" s="236" t="s">
        <v>807</v>
      </c>
      <c r="S55" s="233" t="s">
        <v>808</v>
      </c>
      <c r="T55" s="233"/>
      <c r="U55" s="233" t="s">
        <v>809</v>
      </c>
      <c r="V55" s="233" t="s">
        <v>810</v>
      </c>
      <c r="W55" s="241" t="s">
        <v>811</v>
      </c>
      <c r="AB55" s="230" t="e">
        <f>IF(OR(J55="Fail",ISBLANK(J55)),INDEX('Issue Code Table'!A:A,MATCH(N:N,'Issue Code Table'!C:C,0)),IF(M55="Critical",6,IF(M55="Significant",5,IF(M55="Moderate",3,2))))</f>
        <v>#N/A</v>
      </c>
    </row>
    <row r="56" spans="1:28" ht="87.5" x14ac:dyDescent="0.35">
      <c r="A56" s="242" t="s">
        <v>799</v>
      </c>
      <c r="B56" s="242" t="s">
        <v>800</v>
      </c>
      <c r="C56" s="243" t="s">
        <v>813</v>
      </c>
      <c r="D56" s="242" t="s">
        <v>203</v>
      </c>
      <c r="E56" s="242" t="s">
        <v>814</v>
      </c>
      <c r="F56" s="242" t="s">
        <v>815</v>
      </c>
      <c r="G56" s="242" t="s">
        <v>816</v>
      </c>
      <c r="H56" s="242" t="s">
        <v>817</v>
      </c>
      <c r="I56" s="244"/>
      <c r="J56" s="245"/>
      <c r="K56" s="254" t="s">
        <v>818</v>
      </c>
      <c r="L56" s="244" t="s">
        <v>819</v>
      </c>
      <c r="M56" s="242" t="s">
        <v>188</v>
      </c>
      <c r="N56" s="248" t="s">
        <v>820</v>
      </c>
      <c r="O56" s="242" t="s">
        <v>821</v>
      </c>
      <c r="P56" s="249"/>
      <c r="Q56" s="244" t="s">
        <v>822</v>
      </c>
      <c r="R56" s="244" t="s">
        <v>823</v>
      </c>
      <c r="S56" s="242" t="s">
        <v>824</v>
      </c>
      <c r="T56" s="242"/>
      <c r="U56" s="242" t="s">
        <v>825</v>
      </c>
      <c r="V56" s="242" t="s">
        <v>826</v>
      </c>
      <c r="W56" s="250"/>
      <c r="AB56" s="230" t="e">
        <f>IF(OR(J56="Fail",ISBLANK(J56)),INDEX('Issue Code Table'!A:A,MATCH(N:N,'Issue Code Table'!C:C,0)),IF(M56="Critical",6,IF(M56="Significant",5,IF(M56="Moderate",3,2))))</f>
        <v>#N/A</v>
      </c>
    </row>
    <row r="57" spans="1:28" ht="150" x14ac:dyDescent="0.35">
      <c r="A57" s="233" t="s">
        <v>812</v>
      </c>
      <c r="B57" s="233" t="s">
        <v>800</v>
      </c>
      <c r="C57" s="251" t="s">
        <v>813</v>
      </c>
      <c r="D57" s="233" t="s">
        <v>203</v>
      </c>
      <c r="E57" s="233" t="s">
        <v>828</v>
      </c>
      <c r="F57" s="233" t="s">
        <v>829</v>
      </c>
      <c r="G57" s="233" t="s">
        <v>830</v>
      </c>
      <c r="H57" s="233" t="s">
        <v>831</v>
      </c>
      <c r="I57" s="236"/>
      <c r="J57" s="237"/>
      <c r="K57" s="234" t="s">
        <v>832</v>
      </c>
      <c r="L57" s="236"/>
      <c r="M57" s="233" t="s">
        <v>188</v>
      </c>
      <c r="N57" s="239" t="s">
        <v>820</v>
      </c>
      <c r="O57" s="233" t="s">
        <v>821</v>
      </c>
      <c r="P57" s="240"/>
      <c r="Q57" s="236" t="s">
        <v>822</v>
      </c>
      <c r="R57" s="236" t="s">
        <v>833</v>
      </c>
      <c r="S57" s="233" t="s">
        <v>834</v>
      </c>
      <c r="T57" s="233"/>
      <c r="U57" s="233" t="s">
        <v>835</v>
      </c>
      <c r="V57" s="233" t="s">
        <v>836</v>
      </c>
      <c r="W57" s="241"/>
      <c r="AB57" s="230" t="e">
        <f>IF(OR(J57="Fail",ISBLANK(J57)),INDEX('Issue Code Table'!A:A,MATCH(N:N,'Issue Code Table'!C:C,0)),IF(M57="Critical",6,IF(M57="Significant",5,IF(M57="Moderate",3,2))))</f>
        <v>#N/A</v>
      </c>
    </row>
    <row r="58" spans="1:28" ht="187.5" x14ac:dyDescent="0.35">
      <c r="A58" s="242" t="s">
        <v>827</v>
      </c>
      <c r="B58" s="254" t="s">
        <v>178</v>
      </c>
      <c r="C58" s="255" t="s">
        <v>179</v>
      </c>
      <c r="D58" s="242" t="s">
        <v>203</v>
      </c>
      <c r="E58" s="242" t="s">
        <v>838</v>
      </c>
      <c r="F58" s="242" t="s">
        <v>839</v>
      </c>
      <c r="G58" s="242" t="s">
        <v>840</v>
      </c>
      <c r="H58" s="242" t="s">
        <v>841</v>
      </c>
      <c r="I58" s="244"/>
      <c r="J58" s="245"/>
      <c r="K58" s="254" t="s">
        <v>842</v>
      </c>
      <c r="L58" s="244"/>
      <c r="M58" s="242" t="s">
        <v>135</v>
      </c>
      <c r="N58" s="248" t="s">
        <v>180</v>
      </c>
      <c r="O58" s="242" t="s">
        <v>181</v>
      </c>
      <c r="P58" s="249"/>
      <c r="Q58" s="244" t="s">
        <v>843</v>
      </c>
      <c r="R58" s="244" t="s">
        <v>844</v>
      </c>
      <c r="S58" s="242" t="s">
        <v>845</v>
      </c>
      <c r="T58" s="242"/>
      <c r="U58" s="242" t="s">
        <v>846</v>
      </c>
      <c r="V58" s="242" t="s">
        <v>847</v>
      </c>
      <c r="W58" s="250" t="s">
        <v>848</v>
      </c>
      <c r="AB58" s="230" t="e">
        <f>IF(OR(J58="Fail",ISBLANK(J58)),INDEX('Issue Code Table'!A:A,MATCH(N:N,'Issue Code Table'!C:C,0)),IF(M58="Critical",6,IF(M58="Significant",5,IF(M58="Moderate",3,2))))</f>
        <v>#N/A</v>
      </c>
    </row>
    <row r="59" spans="1:28" ht="87.5" x14ac:dyDescent="0.35">
      <c r="A59" s="233" t="s">
        <v>837</v>
      </c>
      <c r="B59" s="233" t="s">
        <v>178</v>
      </c>
      <c r="C59" s="251" t="s">
        <v>179</v>
      </c>
      <c r="D59" s="233" t="s">
        <v>203</v>
      </c>
      <c r="E59" s="233" t="s">
        <v>850</v>
      </c>
      <c r="F59" s="233" t="s">
        <v>851</v>
      </c>
      <c r="G59" s="233" t="s">
        <v>852</v>
      </c>
      <c r="H59" s="233" t="s">
        <v>853</v>
      </c>
      <c r="I59" s="236"/>
      <c r="J59" s="237"/>
      <c r="K59" s="234" t="s">
        <v>854</v>
      </c>
      <c r="L59" s="236"/>
      <c r="M59" s="233" t="s">
        <v>135</v>
      </c>
      <c r="N59" s="239" t="s">
        <v>180</v>
      </c>
      <c r="O59" s="233" t="s">
        <v>181</v>
      </c>
      <c r="P59" s="240"/>
      <c r="Q59" s="236" t="s">
        <v>843</v>
      </c>
      <c r="R59" s="236" t="s">
        <v>855</v>
      </c>
      <c r="S59" s="233" t="s">
        <v>856</v>
      </c>
      <c r="T59" s="233" t="s">
        <v>857</v>
      </c>
      <c r="U59" s="233" t="s">
        <v>858</v>
      </c>
      <c r="V59" s="233" t="s">
        <v>859</v>
      </c>
      <c r="W59" s="241" t="s">
        <v>860</v>
      </c>
      <c r="AB59" s="230" t="e">
        <f>IF(OR(J59="Fail",ISBLANK(J59)),INDEX('Issue Code Table'!A:A,MATCH(N:N,'Issue Code Table'!C:C,0)),IF(M59="Critical",6,IF(M59="Significant",5,IF(M59="Moderate",3,2))))</f>
        <v>#N/A</v>
      </c>
    </row>
    <row r="60" spans="1:28" ht="100" x14ac:dyDescent="0.35">
      <c r="A60" s="242" t="s">
        <v>849</v>
      </c>
      <c r="B60" s="242" t="s">
        <v>178</v>
      </c>
      <c r="C60" s="243" t="s">
        <v>179</v>
      </c>
      <c r="D60" s="242" t="s">
        <v>203</v>
      </c>
      <c r="E60" s="242" t="s">
        <v>862</v>
      </c>
      <c r="F60" s="242" t="s">
        <v>863</v>
      </c>
      <c r="G60" s="242" t="s">
        <v>864</v>
      </c>
      <c r="H60" s="242" t="s">
        <v>865</v>
      </c>
      <c r="I60" s="244"/>
      <c r="J60" s="245"/>
      <c r="K60" s="242" t="s">
        <v>866</v>
      </c>
      <c r="L60" s="244"/>
      <c r="M60" s="242" t="s">
        <v>135</v>
      </c>
      <c r="N60" s="248" t="s">
        <v>180</v>
      </c>
      <c r="O60" s="242" t="s">
        <v>181</v>
      </c>
      <c r="P60" s="249"/>
      <c r="Q60" s="244" t="s">
        <v>843</v>
      </c>
      <c r="R60" s="244" t="s">
        <v>867</v>
      </c>
      <c r="S60" s="242" t="s">
        <v>868</v>
      </c>
      <c r="T60" s="242"/>
      <c r="U60" s="242" t="s">
        <v>869</v>
      </c>
      <c r="V60" s="242" t="s">
        <v>870</v>
      </c>
      <c r="W60" s="250" t="s">
        <v>871</v>
      </c>
      <c r="AB60" s="230" t="e">
        <f>IF(OR(J60="Fail",ISBLANK(J60)),INDEX('Issue Code Table'!A:A,MATCH(N:N,'Issue Code Table'!C:C,0)),IF(M60="Critical",6,IF(M60="Significant",5,IF(M60="Moderate",3,2))))</f>
        <v>#N/A</v>
      </c>
    </row>
    <row r="61" spans="1:28" ht="100" x14ac:dyDescent="0.35">
      <c r="A61" s="233" t="s">
        <v>861</v>
      </c>
      <c r="B61" s="233" t="s">
        <v>178</v>
      </c>
      <c r="C61" s="251" t="s">
        <v>179</v>
      </c>
      <c r="D61" s="233" t="s">
        <v>203</v>
      </c>
      <c r="E61" s="233" t="s">
        <v>873</v>
      </c>
      <c r="F61" s="233" t="s">
        <v>874</v>
      </c>
      <c r="G61" s="233" t="s">
        <v>875</v>
      </c>
      <c r="H61" s="233" t="s">
        <v>876</v>
      </c>
      <c r="I61" s="236"/>
      <c r="J61" s="237"/>
      <c r="K61" s="234" t="s">
        <v>877</v>
      </c>
      <c r="L61" s="236"/>
      <c r="M61" s="233" t="s">
        <v>135</v>
      </c>
      <c r="N61" s="239" t="s">
        <v>180</v>
      </c>
      <c r="O61" s="233" t="s">
        <v>181</v>
      </c>
      <c r="P61" s="240"/>
      <c r="Q61" s="236" t="s">
        <v>843</v>
      </c>
      <c r="R61" s="236" t="s">
        <v>878</v>
      </c>
      <c r="S61" s="233" t="s">
        <v>879</v>
      </c>
      <c r="T61" s="233"/>
      <c r="U61" s="233" t="s">
        <v>880</v>
      </c>
      <c r="V61" s="233" t="s">
        <v>881</v>
      </c>
      <c r="W61" s="241" t="s">
        <v>882</v>
      </c>
      <c r="AB61" s="230" t="e">
        <f>IF(OR(J61="Fail",ISBLANK(J61)),INDEX('Issue Code Table'!A:A,MATCH(N:N,'Issue Code Table'!C:C,0)),IF(M61="Critical",6,IF(M61="Significant",5,IF(M61="Moderate",3,2))))</f>
        <v>#N/A</v>
      </c>
    </row>
    <row r="62" spans="1:28" ht="100" x14ac:dyDescent="0.35">
      <c r="A62" s="242" t="s">
        <v>872</v>
      </c>
      <c r="B62" s="242" t="s">
        <v>178</v>
      </c>
      <c r="C62" s="243" t="s">
        <v>179</v>
      </c>
      <c r="D62" s="242" t="s">
        <v>203</v>
      </c>
      <c r="E62" s="242" t="s">
        <v>884</v>
      </c>
      <c r="F62" s="242" t="s">
        <v>885</v>
      </c>
      <c r="G62" s="242" t="s">
        <v>886</v>
      </c>
      <c r="H62" s="242" t="s">
        <v>887</v>
      </c>
      <c r="I62" s="244"/>
      <c r="J62" s="245"/>
      <c r="K62" s="246" t="s">
        <v>888</v>
      </c>
      <c r="L62" s="244"/>
      <c r="M62" s="242" t="s">
        <v>135</v>
      </c>
      <c r="N62" s="253" t="s">
        <v>209</v>
      </c>
      <c r="O62" s="248" t="s">
        <v>210</v>
      </c>
      <c r="P62" s="249"/>
      <c r="Q62" s="244" t="s">
        <v>843</v>
      </c>
      <c r="R62" s="244" t="s">
        <v>889</v>
      </c>
      <c r="S62" s="242" t="s">
        <v>890</v>
      </c>
      <c r="T62" s="242"/>
      <c r="U62" s="242" t="s">
        <v>891</v>
      </c>
      <c r="V62" s="242" t="s">
        <v>892</v>
      </c>
      <c r="W62" s="250" t="s">
        <v>893</v>
      </c>
      <c r="AB62" s="230" t="e">
        <f>IF(OR(J62="Fail",ISBLANK(J62)),INDEX('Issue Code Table'!A:A,MATCH(N:N,'Issue Code Table'!C:C,0)),IF(M62="Critical",6,IF(M62="Significant",5,IF(M62="Moderate",3,2))))</f>
        <v>#N/A</v>
      </c>
    </row>
    <row r="63" spans="1:28" ht="100" x14ac:dyDescent="0.35">
      <c r="A63" s="233" t="s">
        <v>883</v>
      </c>
      <c r="B63" s="233" t="s">
        <v>178</v>
      </c>
      <c r="C63" s="251" t="s">
        <v>179</v>
      </c>
      <c r="D63" s="233" t="s">
        <v>203</v>
      </c>
      <c r="E63" s="233" t="s">
        <v>895</v>
      </c>
      <c r="F63" s="233" t="s">
        <v>896</v>
      </c>
      <c r="G63" s="233" t="s">
        <v>897</v>
      </c>
      <c r="H63" s="233" t="s">
        <v>898</v>
      </c>
      <c r="I63" s="236"/>
      <c r="J63" s="237"/>
      <c r="K63" s="233" t="s">
        <v>899</v>
      </c>
      <c r="L63" s="236"/>
      <c r="M63" s="252" t="s">
        <v>135</v>
      </c>
      <c r="N63" s="256" t="s">
        <v>209</v>
      </c>
      <c r="O63" s="239" t="s">
        <v>210</v>
      </c>
      <c r="P63" s="240"/>
      <c r="Q63" s="236" t="s">
        <v>843</v>
      </c>
      <c r="R63" s="236" t="s">
        <v>900</v>
      </c>
      <c r="S63" s="233" t="s">
        <v>901</v>
      </c>
      <c r="T63" s="233" t="s">
        <v>902</v>
      </c>
      <c r="U63" s="233" t="s">
        <v>903</v>
      </c>
      <c r="V63" s="233" t="s">
        <v>904</v>
      </c>
      <c r="W63" s="241" t="s">
        <v>905</v>
      </c>
      <c r="AB63" s="230" t="e">
        <f>IF(OR(J63="Fail",ISBLANK(J63)),INDEX('Issue Code Table'!A:A,MATCH(N:N,'Issue Code Table'!C:C,0)),IF(M63="Critical",6,IF(M63="Significant",5,IF(M63="Moderate",3,2))))</f>
        <v>#N/A</v>
      </c>
    </row>
    <row r="64" spans="1:28" ht="100" x14ac:dyDescent="0.35">
      <c r="A64" s="242" t="s">
        <v>894</v>
      </c>
      <c r="B64" s="242" t="s">
        <v>178</v>
      </c>
      <c r="C64" s="243" t="s">
        <v>179</v>
      </c>
      <c r="D64" s="242" t="s">
        <v>203</v>
      </c>
      <c r="E64" s="242" t="s">
        <v>907</v>
      </c>
      <c r="F64" s="242" t="s">
        <v>908</v>
      </c>
      <c r="G64" s="242" t="s">
        <v>909</v>
      </c>
      <c r="H64" s="242" t="s">
        <v>910</v>
      </c>
      <c r="I64" s="244"/>
      <c r="J64" s="245"/>
      <c r="K64" s="246" t="s">
        <v>911</v>
      </c>
      <c r="L64" s="244"/>
      <c r="M64" s="247" t="s">
        <v>135</v>
      </c>
      <c r="N64" s="253" t="s">
        <v>209</v>
      </c>
      <c r="O64" s="248" t="s">
        <v>210</v>
      </c>
      <c r="P64" s="249"/>
      <c r="Q64" s="244" t="s">
        <v>843</v>
      </c>
      <c r="R64" s="244" t="s">
        <v>912</v>
      </c>
      <c r="S64" s="242" t="s">
        <v>913</v>
      </c>
      <c r="T64" s="242"/>
      <c r="U64" s="242" t="s">
        <v>914</v>
      </c>
      <c r="V64" s="242" t="s">
        <v>915</v>
      </c>
      <c r="W64" s="250" t="s">
        <v>916</v>
      </c>
      <c r="AB64" s="230" t="e">
        <f>IF(OR(J64="Fail",ISBLANK(J64)),INDEX('Issue Code Table'!A:A,MATCH(N:N,'Issue Code Table'!C:C,0)),IF(M64="Critical",6,IF(M64="Significant",5,IF(M64="Moderate",3,2))))</f>
        <v>#N/A</v>
      </c>
    </row>
    <row r="65" spans="1:28" ht="100" x14ac:dyDescent="0.35">
      <c r="A65" s="233" t="s">
        <v>906</v>
      </c>
      <c r="B65" s="233" t="s">
        <v>178</v>
      </c>
      <c r="C65" s="251" t="s">
        <v>179</v>
      </c>
      <c r="D65" s="233" t="s">
        <v>203</v>
      </c>
      <c r="E65" s="233" t="s">
        <v>918</v>
      </c>
      <c r="F65" s="233" t="s">
        <v>919</v>
      </c>
      <c r="G65" s="233" t="s">
        <v>920</v>
      </c>
      <c r="H65" s="233" t="s">
        <v>921</v>
      </c>
      <c r="I65" s="236"/>
      <c r="J65" s="237"/>
      <c r="K65" s="238" t="s">
        <v>922</v>
      </c>
      <c r="L65" s="236"/>
      <c r="M65" s="252" t="s">
        <v>135</v>
      </c>
      <c r="N65" s="256" t="s">
        <v>209</v>
      </c>
      <c r="O65" s="239" t="s">
        <v>210</v>
      </c>
      <c r="P65" s="240"/>
      <c r="Q65" s="236" t="s">
        <v>843</v>
      </c>
      <c r="R65" s="236" t="s">
        <v>923</v>
      </c>
      <c r="S65" s="233" t="s">
        <v>924</v>
      </c>
      <c r="T65" s="233"/>
      <c r="U65" s="233" t="s">
        <v>925</v>
      </c>
      <c r="V65" s="233" t="s">
        <v>926</v>
      </c>
      <c r="W65" s="241" t="s">
        <v>927</v>
      </c>
      <c r="AB65" s="230" t="e">
        <f>IF(OR(J65="Fail",ISBLANK(J65)),INDEX('Issue Code Table'!A:A,MATCH(N:N,'Issue Code Table'!C:C,0)),IF(M65="Critical",6,IF(M65="Significant",5,IF(M65="Moderate",3,2))))</f>
        <v>#N/A</v>
      </c>
    </row>
    <row r="66" spans="1:28" ht="100" x14ac:dyDescent="0.35">
      <c r="A66" s="242" t="s">
        <v>917</v>
      </c>
      <c r="B66" s="242" t="s">
        <v>178</v>
      </c>
      <c r="C66" s="243" t="s">
        <v>179</v>
      </c>
      <c r="D66" s="242" t="s">
        <v>203</v>
      </c>
      <c r="E66" s="242" t="s">
        <v>929</v>
      </c>
      <c r="F66" s="242" t="s">
        <v>930</v>
      </c>
      <c r="G66" s="242" t="s">
        <v>931</v>
      </c>
      <c r="H66" s="242" t="s">
        <v>932</v>
      </c>
      <c r="I66" s="244"/>
      <c r="J66" s="245"/>
      <c r="K66" s="246" t="s">
        <v>933</v>
      </c>
      <c r="L66" s="244"/>
      <c r="M66" s="247" t="s">
        <v>135</v>
      </c>
      <c r="N66" s="253" t="s">
        <v>209</v>
      </c>
      <c r="O66" s="248" t="s">
        <v>210</v>
      </c>
      <c r="P66" s="249"/>
      <c r="Q66" s="244" t="s">
        <v>843</v>
      </c>
      <c r="R66" s="244" t="s">
        <v>934</v>
      </c>
      <c r="S66" s="242" t="s">
        <v>935</v>
      </c>
      <c r="T66" s="242"/>
      <c r="U66" s="242" t="s">
        <v>936</v>
      </c>
      <c r="V66" s="242" t="s">
        <v>937</v>
      </c>
      <c r="W66" s="250" t="s">
        <v>938</v>
      </c>
      <c r="AB66" s="230" t="e">
        <f>IF(OR(J66="Fail",ISBLANK(J66)),INDEX('Issue Code Table'!A:A,MATCH(N:N,'Issue Code Table'!C:C,0)),IF(M66="Critical",6,IF(M66="Significant",5,IF(M66="Moderate",3,2))))</f>
        <v>#N/A</v>
      </c>
    </row>
    <row r="67" spans="1:28" ht="87.5" x14ac:dyDescent="0.35">
      <c r="A67" s="233" t="s">
        <v>928</v>
      </c>
      <c r="B67" s="233" t="s">
        <v>178</v>
      </c>
      <c r="C67" s="251" t="s">
        <v>179</v>
      </c>
      <c r="D67" s="233" t="s">
        <v>203</v>
      </c>
      <c r="E67" s="233" t="s">
        <v>940</v>
      </c>
      <c r="F67" s="233" t="s">
        <v>941</v>
      </c>
      <c r="G67" s="233" t="s">
        <v>942</v>
      </c>
      <c r="H67" s="233" t="s">
        <v>943</v>
      </c>
      <c r="I67" s="236"/>
      <c r="J67" s="237"/>
      <c r="K67" s="238" t="s">
        <v>944</v>
      </c>
      <c r="L67" s="236"/>
      <c r="M67" s="252" t="s">
        <v>135</v>
      </c>
      <c r="N67" s="256" t="s">
        <v>209</v>
      </c>
      <c r="O67" s="239" t="s">
        <v>210</v>
      </c>
      <c r="P67" s="240"/>
      <c r="Q67" s="236" t="s">
        <v>843</v>
      </c>
      <c r="R67" s="236" t="s">
        <v>945</v>
      </c>
      <c r="S67" s="233" t="s">
        <v>946</v>
      </c>
      <c r="T67" s="233"/>
      <c r="U67" s="233" t="s">
        <v>947</v>
      </c>
      <c r="V67" s="233" t="s">
        <v>948</v>
      </c>
      <c r="W67" s="241" t="s">
        <v>949</v>
      </c>
      <c r="AB67" s="230" t="e">
        <f>IF(OR(J67="Fail",ISBLANK(J67)),INDEX('Issue Code Table'!A:A,MATCH(N:N,'Issue Code Table'!C:C,0)),IF(M67="Critical",6,IF(M67="Significant",5,IF(M67="Moderate",3,2))))</f>
        <v>#N/A</v>
      </c>
    </row>
    <row r="68" spans="1:28" ht="262.5" x14ac:dyDescent="0.35">
      <c r="A68" s="242" t="s">
        <v>939</v>
      </c>
      <c r="B68" s="242" t="s">
        <v>178</v>
      </c>
      <c r="C68" s="243" t="s">
        <v>179</v>
      </c>
      <c r="D68" s="242" t="s">
        <v>203</v>
      </c>
      <c r="E68" s="242" t="s">
        <v>951</v>
      </c>
      <c r="F68" s="242" t="s">
        <v>952</v>
      </c>
      <c r="G68" s="242" t="s">
        <v>953</v>
      </c>
      <c r="H68" s="242" t="s">
        <v>954</v>
      </c>
      <c r="I68" s="244"/>
      <c r="J68" s="245"/>
      <c r="K68" s="246" t="s">
        <v>955</v>
      </c>
      <c r="L68" s="244"/>
      <c r="M68" s="247" t="s">
        <v>135</v>
      </c>
      <c r="N68" s="253" t="s">
        <v>209</v>
      </c>
      <c r="O68" s="248" t="s">
        <v>210</v>
      </c>
      <c r="P68" s="249"/>
      <c r="Q68" s="244" t="s">
        <v>843</v>
      </c>
      <c r="R68" s="244" t="s">
        <v>956</v>
      </c>
      <c r="S68" s="242" t="s">
        <v>957</v>
      </c>
      <c r="T68" s="242" t="s">
        <v>958</v>
      </c>
      <c r="U68" s="242" t="s">
        <v>959</v>
      </c>
      <c r="V68" s="242" t="s">
        <v>960</v>
      </c>
      <c r="W68" s="250" t="s">
        <v>961</v>
      </c>
      <c r="AB68" s="230" t="e">
        <f>IF(OR(J68="Fail",ISBLANK(J68)),INDEX('Issue Code Table'!A:A,MATCH(N:N,'Issue Code Table'!C:C,0)),IF(M68="Critical",6,IF(M68="Significant",5,IF(M68="Moderate",3,2))))</f>
        <v>#N/A</v>
      </c>
    </row>
    <row r="69" spans="1:28" ht="100" x14ac:dyDescent="0.35">
      <c r="A69" s="233" t="s">
        <v>950</v>
      </c>
      <c r="B69" s="233" t="s">
        <v>178</v>
      </c>
      <c r="C69" s="251" t="s">
        <v>179</v>
      </c>
      <c r="D69" s="233" t="s">
        <v>203</v>
      </c>
      <c r="E69" s="233" t="s">
        <v>963</v>
      </c>
      <c r="F69" s="233" t="s">
        <v>964</v>
      </c>
      <c r="G69" s="233" t="s">
        <v>965</v>
      </c>
      <c r="H69" s="233" t="s">
        <v>966</v>
      </c>
      <c r="I69" s="236"/>
      <c r="J69" s="237"/>
      <c r="K69" s="238" t="s">
        <v>967</v>
      </c>
      <c r="L69" s="236"/>
      <c r="M69" s="252" t="s">
        <v>135</v>
      </c>
      <c r="N69" s="256" t="s">
        <v>209</v>
      </c>
      <c r="O69" s="239" t="s">
        <v>210</v>
      </c>
      <c r="P69" s="240"/>
      <c r="Q69" s="236" t="s">
        <v>843</v>
      </c>
      <c r="R69" s="236" t="s">
        <v>968</v>
      </c>
      <c r="S69" s="233" t="s">
        <v>969</v>
      </c>
      <c r="T69" s="233"/>
      <c r="U69" s="233" t="s">
        <v>970</v>
      </c>
      <c r="V69" s="233" t="s">
        <v>971</v>
      </c>
      <c r="W69" s="241" t="s">
        <v>972</v>
      </c>
      <c r="AB69" s="230" t="e">
        <f>IF(OR(J69="Fail",ISBLANK(J69)),INDEX('Issue Code Table'!A:A,MATCH(N:N,'Issue Code Table'!C:C,0)),IF(M69="Critical",6,IF(M69="Significant",5,IF(M69="Moderate",3,2))))</f>
        <v>#N/A</v>
      </c>
    </row>
    <row r="70" spans="1:28" ht="100" x14ac:dyDescent="0.35">
      <c r="A70" s="242" t="s">
        <v>962</v>
      </c>
      <c r="B70" s="242" t="s">
        <v>178</v>
      </c>
      <c r="C70" s="243" t="s">
        <v>179</v>
      </c>
      <c r="D70" s="242" t="s">
        <v>203</v>
      </c>
      <c r="E70" s="242" t="s">
        <v>974</v>
      </c>
      <c r="F70" s="242" t="s">
        <v>975</v>
      </c>
      <c r="G70" s="242" t="s">
        <v>976</v>
      </c>
      <c r="H70" s="242" t="s">
        <v>977</v>
      </c>
      <c r="I70" s="244"/>
      <c r="J70" s="245"/>
      <c r="K70" s="246" t="s">
        <v>978</v>
      </c>
      <c r="L70" s="244"/>
      <c r="M70" s="247" t="s">
        <v>135</v>
      </c>
      <c r="N70" s="253" t="s">
        <v>209</v>
      </c>
      <c r="O70" s="248" t="s">
        <v>210</v>
      </c>
      <c r="P70" s="249"/>
      <c r="Q70" s="244" t="s">
        <v>843</v>
      </c>
      <c r="R70" s="244" t="s">
        <v>979</v>
      </c>
      <c r="S70" s="242" t="s">
        <v>980</v>
      </c>
      <c r="T70" s="242"/>
      <c r="U70" s="242" t="s">
        <v>981</v>
      </c>
      <c r="V70" s="242" t="s">
        <v>982</v>
      </c>
      <c r="W70" s="250" t="s">
        <v>983</v>
      </c>
      <c r="AB70" s="230" t="e">
        <f>IF(OR(J70="Fail",ISBLANK(J70)),INDEX('Issue Code Table'!A:A,MATCH(N:N,'Issue Code Table'!C:C,0)),IF(M70="Critical",6,IF(M70="Significant",5,IF(M70="Moderate",3,2))))</f>
        <v>#N/A</v>
      </c>
    </row>
    <row r="71" spans="1:28" ht="187.5" x14ac:dyDescent="0.35">
      <c r="A71" s="233" t="s">
        <v>973</v>
      </c>
      <c r="B71" s="233" t="s">
        <v>178</v>
      </c>
      <c r="C71" s="251" t="s">
        <v>179</v>
      </c>
      <c r="D71" s="233" t="s">
        <v>203</v>
      </c>
      <c r="E71" s="233" t="s">
        <v>985</v>
      </c>
      <c r="F71" s="233" t="s">
        <v>986</v>
      </c>
      <c r="G71" s="233" t="s">
        <v>987</v>
      </c>
      <c r="H71" s="233" t="s">
        <v>988</v>
      </c>
      <c r="I71" s="236"/>
      <c r="J71" s="237"/>
      <c r="K71" s="234" t="s">
        <v>989</v>
      </c>
      <c r="L71" s="236"/>
      <c r="M71" s="252" t="s">
        <v>142</v>
      </c>
      <c r="N71" s="239" t="s">
        <v>704</v>
      </c>
      <c r="O71" s="233" t="s">
        <v>705</v>
      </c>
      <c r="P71" s="240"/>
      <c r="Q71" s="236" t="s">
        <v>843</v>
      </c>
      <c r="R71" s="236" t="s">
        <v>990</v>
      </c>
      <c r="S71" s="233" t="s">
        <v>991</v>
      </c>
      <c r="T71" s="233"/>
      <c r="U71" s="233" t="s">
        <v>992</v>
      </c>
      <c r="V71" s="233" t="s">
        <v>993</v>
      </c>
      <c r="W71" s="241"/>
      <c r="AB71" s="230" t="e">
        <f>IF(OR(J71="Fail",ISBLANK(J71)),INDEX('Issue Code Table'!A:A,MATCH(N:N,'Issue Code Table'!C:C,0)),IF(M71="Critical",6,IF(M71="Significant",5,IF(M71="Moderate",3,2))))</f>
        <v>#N/A</v>
      </c>
    </row>
    <row r="72" spans="1:28" ht="225" x14ac:dyDescent="0.35">
      <c r="A72" s="242" t="s">
        <v>984</v>
      </c>
      <c r="B72" s="259" t="s">
        <v>178</v>
      </c>
      <c r="C72" s="243" t="s">
        <v>179</v>
      </c>
      <c r="D72" s="242" t="s">
        <v>203</v>
      </c>
      <c r="E72" s="242" t="s">
        <v>995</v>
      </c>
      <c r="F72" s="242" t="s">
        <v>996</v>
      </c>
      <c r="G72" s="242" t="s">
        <v>997</v>
      </c>
      <c r="H72" s="242" t="s">
        <v>998</v>
      </c>
      <c r="I72" s="244"/>
      <c r="J72" s="245"/>
      <c r="K72" s="254" t="s">
        <v>999</v>
      </c>
      <c r="L72" s="244"/>
      <c r="M72" s="247" t="s">
        <v>135</v>
      </c>
      <c r="N72" s="248" t="s">
        <v>716</v>
      </c>
      <c r="O72" s="242" t="s">
        <v>717</v>
      </c>
      <c r="P72" s="249"/>
      <c r="Q72" s="244" t="s">
        <v>843</v>
      </c>
      <c r="R72" s="244" t="s">
        <v>1000</v>
      </c>
      <c r="S72" s="242" t="s">
        <v>1001</v>
      </c>
      <c r="T72" s="242" t="s">
        <v>1002</v>
      </c>
      <c r="U72" s="242" t="s">
        <v>1003</v>
      </c>
      <c r="V72" s="242" t="s">
        <v>1004</v>
      </c>
      <c r="W72" s="250" t="s">
        <v>1005</v>
      </c>
      <c r="AB72" s="230" t="e">
        <f>IF(OR(J72="Fail",ISBLANK(J72)),INDEX('Issue Code Table'!A:A,MATCH(N:N,'Issue Code Table'!C:C,0)),IF(M72="Critical",6,IF(M72="Significant",5,IF(M72="Moderate",3,2))))</f>
        <v>#N/A</v>
      </c>
    </row>
    <row r="73" spans="1:28" ht="312.5" x14ac:dyDescent="0.35">
      <c r="A73" s="233" t="s">
        <v>994</v>
      </c>
      <c r="B73" s="260" t="s">
        <v>178</v>
      </c>
      <c r="C73" s="251" t="s">
        <v>179</v>
      </c>
      <c r="D73" s="233" t="s">
        <v>203</v>
      </c>
      <c r="E73" s="233" t="s">
        <v>1007</v>
      </c>
      <c r="F73" s="233" t="s">
        <v>1008</v>
      </c>
      <c r="G73" s="233" t="s">
        <v>1009</v>
      </c>
      <c r="H73" s="233" t="s">
        <v>1010</v>
      </c>
      <c r="I73" s="236"/>
      <c r="J73" s="237"/>
      <c r="K73" s="238" t="s">
        <v>1011</v>
      </c>
      <c r="L73" s="236"/>
      <c r="M73" s="252" t="s">
        <v>135</v>
      </c>
      <c r="N73" s="256" t="s">
        <v>209</v>
      </c>
      <c r="O73" s="239" t="s">
        <v>210</v>
      </c>
      <c r="P73" s="240"/>
      <c r="Q73" s="236" t="s">
        <v>843</v>
      </c>
      <c r="R73" s="236" t="s">
        <v>1012</v>
      </c>
      <c r="S73" s="233" t="s">
        <v>1013</v>
      </c>
      <c r="T73" s="233" t="s">
        <v>1014</v>
      </c>
      <c r="U73" s="233" t="s">
        <v>1015</v>
      </c>
      <c r="V73" s="233" t="s">
        <v>1016</v>
      </c>
      <c r="W73" s="241" t="s">
        <v>1017</v>
      </c>
      <c r="AB73" s="230" t="e">
        <f>IF(OR(J73="Fail",ISBLANK(J73)),INDEX('Issue Code Table'!A:A,MATCH(N:N,'Issue Code Table'!C:C,0)),IF(M73="Critical",6,IF(M73="Significant",5,IF(M73="Moderate",3,2))))</f>
        <v>#N/A</v>
      </c>
    </row>
    <row r="74" spans="1:28" ht="237.5" x14ac:dyDescent="0.35">
      <c r="A74" s="242" t="s">
        <v>1006</v>
      </c>
      <c r="B74" s="259" t="s">
        <v>178</v>
      </c>
      <c r="C74" s="243" t="s">
        <v>179</v>
      </c>
      <c r="D74" s="242" t="s">
        <v>203</v>
      </c>
      <c r="E74" s="242" t="s">
        <v>1019</v>
      </c>
      <c r="F74" s="242" t="s">
        <v>1020</v>
      </c>
      <c r="G74" s="242" t="s">
        <v>1021</v>
      </c>
      <c r="H74" s="242" t="s">
        <v>1022</v>
      </c>
      <c r="I74" s="244"/>
      <c r="J74" s="245"/>
      <c r="K74" s="246" t="s">
        <v>1023</v>
      </c>
      <c r="L74" s="244"/>
      <c r="M74" s="247" t="s">
        <v>135</v>
      </c>
      <c r="N74" s="253" t="s">
        <v>209</v>
      </c>
      <c r="O74" s="248" t="s">
        <v>210</v>
      </c>
      <c r="P74" s="249"/>
      <c r="Q74" s="244" t="s">
        <v>843</v>
      </c>
      <c r="R74" s="244" t="s">
        <v>1024</v>
      </c>
      <c r="S74" s="242" t="s">
        <v>1025</v>
      </c>
      <c r="T74" s="242" t="s">
        <v>1026</v>
      </c>
      <c r="U74" s="242" t="s">
        <v>1027</v>
      </c>
      <c r="V74" s="242" t="s">
        <v>1028</v>
      </c>
      <c r="W74" s="250" t="s">
        <v>1029</v>
      </c>
      <c r="AB74" s="230" t="e">
        <f>IF(OR(J74="Fail",ISBLANK(J74)),INDEX('Issue Code Table'!A:A,MATCH(N:N,'Issue Code Table'!C:C,0)),IF(M74="Critical",6,IF(M74="Significant",5,IF(M74="Moderate",3,2))))</f>
        <v>#N/A</v>
      </c>
    </row>
    <row r="75" spans="1:28" ht="100" x14ac:dyDescent="0.35">
      <c r="A75" s="233" t="s">
        <v>1018</v>
      </c>
      <c r="B75" s="233" t="s">
        <v>178</v>
      </c>
      <c r="C75" s="251" t="s">
        <v>179</v>
      </c>
      <c r="D75" s="233" t="s">
        <v>203</v>
      </c>
      <c r="E75" s="233" t="s">
        <v>1031</v>
      </c>
      <c r="F75" s="233" t="s">
        <v>1032</v>
      </c>
      <c r="G75" s="233" t="s">
        <v>1033</v>
      </c>
      <c r="H75" s="233" t="s">
        <v>1034</v>
      </c>
      <c r="I75" s="236"/>
      <c r="J75" s="237"/>
      <c r="K75" s="238" t="s">
        <v>1035</v>
      </c>
      <c r="L75" s="236"/>
      <c r="M75" s="252" t="s">
        <v>135</v>
      </c>
      <c r="N75" s="239" t="s">
        <v>209</v>
      </c>
      <c r="O75" s="239" t="s">
        <v>210</v>
      </c>
      <c r="P75" s="240"/>
      <c r="Q75" s="236" t="s">
        <v>1036</v>
      </c>
      <c r="R75" s="236" t="s">
        <v>1037</v>
      </c>
      <c r="S75" s="233" t="s">
        <v>1038</v>
      </c>
      <c r="T75" s="233" t="s">
        <v>1039</v>
      </c>
      <c r="U75" s="233" t="s">
        <v>1040</v>
      </c>
      <c r="V75" s="233" t="s">
        <v>1041</v>
      </c>
      <c r="W75" s="241" t="s">
        <v>1042</v>
      </c>
      <c r="AB75" s="230" t="e">
        <f>IF(OR(J75="Fail",ISBLANK(J75)),INDEX('Issue Code Table'!A:A,MATCH(N:N,'Issue Code Table'!C:C,0)),IF(M75="Critical",6,IF(M75="Significant",5,IF(M75="Moderate",3,2))))</f>
        <v>#N/A</v>
      </c>
    </row>
    <row r="76" spans="1:28" ht="100" x14ac:dyDescent="0.35">
      <c r="A76" s="242" t="s">
        <v>1030</v>
      </c>
      <c r="B76" s="242" t="s">
        <v>178</v>
      </c>
      <c r="C76" s="243" t="s">
        <v>179</v>
      </c>
      <c r="D76" s="242" t="s">
        <v>203</v>
      </c>
      <c r="E76" s="242" t="s">
        <v>1044</v>
      </c>
      <c r="F76" s="242" t="s">
        <v>1045</v>
      </c>
      <c r="G76" s="242" t="s">
        <v>1046</v>
      </c>
      <c r="H76" s="242" t="s">
        <v>1047</v>
      </c>
      <c r="I76" s="244"/>
      <c r="J76" s="245"/>
      <c r="K76" s="246" t="s">
        <v>1048</v>
      </c>
      <c r="L76" s="244"/>
      <c r="M76" s="247" t="s">
        <v>135</v>
      </c>
      <c r="N76" s="248" t="s">
        <v>209</v>
      </c>
      <c r="O76" s="248" t="s">
        <v>210</v>
      </c>
      <c r="P76" s="249"/>
      <c r="Q76" s="244" t="s">
        <v>1036</v>
      </c>
      <c r="R76" s="244" t="s">
        <v>1049</v>
      </c>
      <c r="S76" s="242" t="s">
        <v>1050</v>
      </c>
      <c r="T76" s="242" t="s">
        <v>1051</v>
      </c>
      <c r="U76" s="242" t="s">
        <v>1052</v>
      </c>
      <c r="V76" s="242" t="s">
        <v>1053</v>
      </c>
      <c r="W76" s="250" t="s">
        <v>1054</v>
      </c>
      <c r="AB76" s="230" t="e">
        <f>IF(OR(J76="Fail",ISBLANK(J76)),INDEX('Issue Code Table'!A:A,MATCH(N:N,'Issue Code Table'!C:C,0)),IF(M76="Critical",6,IF(M76="Significant",5,IF(M76="Moderate",3,2))))</f>
        <v>#N/A</v>
      </c>
    </row>
    <row r="77" spans="1:28" ht="100" x14ac:dyDescent="0.35">
      <c r="A77" s="233" t="s">
        <v>1043</v>
      </c>
      <c r="B77" s="233" t="s">
        <v>178</v>
      </c>
      <c r="C77" s="251" t="s">
        <v>179</v>
      </c>
      <c r="D77" s="233" t="s">
        <v>203</v>
      </c>
      <c r="E77" s="233" t="s">
        <v>1056</v>
      </c>
      <c r="F77" s="233" t="s">
        <v>885</v>
      </c>
      <c r="G77" s="233" t="s">
        <v>1057</v>
      </c>
      <c r="H77" s="233" t="s">
        <v>1058</v>
      </c>
      <c r="I77" s="236"/>
      <c r="J77" s="237"/>
      <c r="K77" s="238" t="s">
        <v>1059</v>
      </c>
      <c r="L77" s="236"/>
      <c r="M77" s="252" t="s">
        <v>135</v>
      </c>
      <c r="N77" s="239" t="s">
        <v>209</v>
      </c>
      <c r="O77" s="239" t="s">
        <v>210</v>
      </c>
      <c r="P77" s="240"/>
      <c r="Q77" s="236" t="s">
        <v>1036</v>
      </c>
      <c r="R77" s="236" t="s">
        <v>1060</v>
      </c>
      <c r="S77" s="233" t="s">
        <v>1061</v>
      </c>
      <c r="T77" s="233"/>
      <c r="U77" s="233" t="s">
        <v>1062</v>
      </c>
      <c r="V77" s="233" t="s">
        <v>1063</v>
      </c>
      <c r="W77" s="241" t="s">
        <v>1064</v>
      </c>
      <c r="AB77" s="230" t="e">
        <f>IF(OR(J77="Fail",ISBLANK(J77)),INDEX('Issue Code Table'!A:A,MATCH(N:N,'Issue Code Table'!C:C,0)),IF(M77="Critical",6,IF(M77="Significant",5,IF(M77="Moderate",3,2))))</f>
        <v>#N/A</v>
      </c>
    </row>
    <row r="78" spans="1:28" ht="150" x14ac:dyDescent="0.35">
      <c r="A78" s="242" t="s">
        <v>1055</v>
      </c>
      <c r="B78" s="242" t="s">
        <v>178</v>
      </c>
      <c r="C78" s="243" t="s">
        <v>179</v>
      </c>
      <c r="D78" s="242" t="s">
        <v>155</v>
      </c>
      <c r="E78" s="242" t="s">
        <v>1066</v>
      </c>
      <c r="F78" s="242" t="s">
        <v>1067</v>
      </c>
      <c r="G78" s="242" t="s">
        <v>1068</v>
      </c>
      <c r="H78" s="242" t="s">
        <v>3374</v>
      </c>
      <c r="I78" s="244"/>
      <c r="J78" s="245"/>
      <c r="K78" s="242" t="s">
        <v>3375</v>
      </c>
      <c r="L78" s="244"/>
      <c r="M78" s="242" t="s">
        <v>135</v>
      </c>
      <c r="N78" s="248" t="s">
        <v>209</v>
      </c>
      <c r="O78" s="248" t="s">
        <v>210</v>
      </c>
      <c r="P78" s="249"/>
      <c r="Q78" s="244" t="s">
        <v>1069</v>
      </c>
      <c r="R78" s="244" t="s">
        <v>1070</v>
      </c>
      <c r="S78" s="242" t="s">
        <v>1071</v>
      </c>
      <c r="T78" s="242" t="s">
        <v>1072</v>
      </c>
      <c r="U78" s="242" t="s">
        <v>1073</v>
      </c>
      <c r="V78" s="242" t="s">
        <v>1074</v>
      </c>
      <c r="W78" s="250" t="s">
        <v>1075</v>
      </c>
      <c r="AB78" s="230" t="e">
        <f>IF(OR(J78="Fail",ISBLANK(J78)),INDEX('Issue Code Table'!A:A,MATCH(N:N,'Issue Code Table'!C:C,0)),IF(M78="Critical",6,IF(M78="Significant",5,IF(M78="Moderate",3,2))))</f>
        <v>#N/A</v>
      </c>
    </row>
    <row r="79" spans="1:28" ht="409.5" x14ac:dyDescent="0.35">
      <c r="A79" s="233" t="s">
        <v>1065</v>
      </c>
      <c r="B79" s="233" t="s">
        <v>178</v>
      </c>
      <c r="C79" s="251" t="s">
        <v>179</v>
      </c>
      <c r="D79" s="233" t="s">
        <v>203</v>
      </c>
      <c r="E79" s="233" t="s">
        <v>1077</v>
      </c>
      <c r="F79" s="233" t="s">
        <v>1078</v>
      </c>
      <c r="G79" s="233" t="s">
        <v>1079</v>
      </c>
      <c r="H79" s="233" t="s">
        <v>1080</v>
      </c>
      <c r="I79" s="236"/>
      <c r="J79" s="237"/>
      <c r="K79" s="234" t="s">
        <v>1081</v>
      </c>
      <c r="L79" s="236"/>
      <c r="M79" s="252" t="s">
        <v>135</v>
      </c>
      <c r="N79" s="239" t="s">
        <v>180</v>
      </c>
      <c r="O79" s="233" t="s">
        <v>181</v>
      </c>
      <c r="P79" s="240"/>
      <c r="Q79" s="236" t="s">
        <v>1082</v>
      </c>
      <c r="R79" s="236" t="s">
        <v>1083</v>
      </c>
      <c r="S79" s="233" t="s">
        <v>1084</v>
      </c>
      <c r="T79" s="233"/>
      <c r="U79" s="233" t="s">
        <v>1085</v>
      </c>
      <c r="V79" s="233" t="s">
        <v>1086</v>
      </c>
      <c r="W79" s="241" t="s">
        <v>1075</v>
      </c>
      <c r="AB79" s="230" t="e">
        <f>IF(OR(J79="Fail",ISBLANK(J79)),INDEX('Issue Code Table'!A:A,MATCH(N:N,'Issue Code Table'!C:C,0)),IF(M79="Critical",6,IF(M79="Significant",5,IF(M79="Moderate",3,2))))</f>
        <v>#N/A</v>
      </c>
    </row>
    <row r="80" spans="1:28" ht="409.5" x14ac:dyDescent="0.35">
      <c r="A80" s="242" t="s">
        <v>1076</v>
      </c>
      <c r="B80" s="242" t="s">
        <v>178</v>
      </c>
      <c r="C80" s="243" t="s">
        <v>179</v>
      </c>
      <c r="D80" s="242" t="s">
        <v>203</v>
      </c>
      <c r="E80" s="242" t="s">
        <v>1088</v>
      </c>
      <c r="F80" s="242" t="s">
        <v>3383</v>
      </c>
      <c r="G80" s="242" t="s">
        <v>1089</v>
      </c>
      <c r="H80" s="242" t="s">
        <v>1090</v>
      </c>
      <c r="I80" s="244"/>
      <c r="J80" s="245"/>
      <c r="K80" s="254" t="s">
        <v>1091</v>
      </c>
      <c r="L80" s="244"/>
      <c r="M80" s="247" t="s">
        <v>135</v>
      </c>
      <c r="N80" s="248" t="s">
        <v>180</v>
      </c>
      <c r="O80" s="242" t="s">
        <v>181</v>
      </c>
      <c r="P80" s="249"/>
      <c r="Q80" s="244" t="s">
        <v>1082</v>
      </c>
      <c r="R80" s="244" t="s">
        <v>1092</v>
      </c>
      <c r="S80" s="242" t="s">
        <v>1093</v>
      </c>
      <c r="T80" s="242"/>
      <c r="U80" s="242" t="s">
        <v>1094</v>
      </c>
      <c r="V80" s="242" t="s">
        <v>1095</v>
      </c>
      <c r="W80" s="250" t="s">
        <v>1096</v>
      </c>
      <c r="AB80" s="230" t="e">
        <f>IF(OR(J80="Fail",ISBLANK(J80)),INDEX('Issue Code Table'!A:A,MATCH(N:N,'Issue Code Table'!C:C,0)),IF(M80="Critical",6,IF(M80="Significant",5,IF(M80="Moderate",3,2))))</f>
        <v>#N/A</v>
      </c>
    </row>
    <row r="81" spans="1:28" ht="409.5" x14ac:dyDescent="0.35">
      <c r="A81" s="233" t="s">
        <v>1087</v>
      </c>
      <c r="B81" s="233" t="s">
        <v>178</v>
      </c>
      <c r="C81" s="251" t="s">
        <v>179</v>
      </c>
      <c r="D81" s="233" t="s">
        <v>203</v>
      </c>
      <c r="E81" s="233" t="s">
        <v>1098</v>
      </c>
      <c r="F81" s="233" t="s">
        <v>1099</v>
      </c>
      <c r="G81" s="233" t="s">
        <v>1100</v>
      </c>
      <c r="H81" s="233" t="s">
        <v>1101</v>
      </c>
      <c r="I81" s="236"/>
      <c r="J81" s="237"/>
      <c r="K81" s="234" t="s">
        <v>1102</v>
      </c>
      <c r="L81" s="236"/>
      <c r="M81" s="252" t="s">
        <v>135</v>
      </c>
      <c r="N81" s="239" t="s">
        <v>180</v>
      </c>
      <c r="O81" s="233" t="s">
        <v>181</v>
      </c>
      <c r="P81" s="240"/>
      <c r="Q81" s="236" t="s">
        <v>1103</v>
      </c>
      <c r="R81" s="236" t="s">
        <v>1104</v>
      </c>
      <c r="S81" s="233" t="s">
        <v>1105</v>
      </c>
      <c r="T81" s="233"/>
      <c r="U81" s="233" t="s">
        <v>1106</v>
      </c>
      <c r="V81" s="233" t="s">
        <v>1107</v>
      </c>
      <c r="W81" s="241" t="s">
        <v>1108</v>
      </c>
      <c r="AB81" s="230" t="e">
        <f>IF(OR(J81="Fail",ISBLANK(J81)),INDEX('Issue Code Table'!A:A,MATCH(N:N,'Issue Code Table'!C:C,0)),IF(M81="Critical",6,IF(M81="Significant",5,IF(M81="Moderate",3,2))))</f>
        <v>#N/A</v>
      </c>
    </row>
    <row r="82" spans="1:28" ht="409.5" x14ac:dyDescent="0.35">
      <c r="A82" s="242" t="s">
        <v>1097</v>
      </c>
      <c r="B82" s="242" t="s">
        <v>178</v>
      </c>
      <c r="C82" s="243" t="s">
        <v>179</v>
      </c>
      <c r="D82" s="242" t="s">
        <v>203</v>
      </c>
      <c r="E82" s="242" t="s">
        <v>1110</v>
      </c>
      <c r="F82" s="242" t="s">
        <v>1111</v>
      </c>
      <c r="G82" s="242" t="s">
        <v>1112</v>
      </c>
      <c r="H82" s="242" t="s">
        <v>1113</v>
      </c>
      <c r="I82" s="244"/>
      <c r="J82" s="245"/>
      <c r="K82" s="246" t="s">
        <v>1114</v>
      </c>
      <c r="L82" s="244"/>
      <c r="M82" s="247" t="s">
        <v>135</v>
      </c>
      <c r="N82" s="248" t="s">
        <v>209</v>
      </c>
      <c r="O82" s="248" t="s">
        <v>210</v>
      </c>
      <c r="P82" s="249"/>
      <c r="Q82" s="244" t="s">
        <v>1103</v>
      </c>
      <c r="R82" s="244" t="s">
        <v>1115</v>
      </c>
      <c r="S82" s="242" t="s">
        <v>1116</v>
      </c>
      <c r="T82" s="242"/>
      <c r="U82" s="242" t="s">
        <v>1117</v>
      </c>
      <c r="V82" s="242" t="s">
        <v>1118</v>
      </c>
      <c r="W82" s="250" t="s">
        <v>1119</v>
      </c>
      <c r="AB82" s="230" t="e">
        <f>IF(OR(J82="Fail",ISBLANK(J82)),INDEX('Issue Code Table'!A:A,MATCH(N:N,'Issue Code Table'!C:C,0)),IF(M82="Critical",6,IF(M82="Significant",5,IF(M82="Moderate",3,2))))</f>
        <v>#N/A</v>
      </c>
    </row>
    <row r="83" spans="1:28" ht="409.5" x14ac:dyDescent="0.35">
      <c r="A83" s="233" t="s">
        <v>1109</v>
      </c>
      <c r="B83" s="233" t="s">
        <v>178</v>
      </c>
      <c r="C83" s="251" t="s">
        <v>179</v>
      </c>
      <c r="D83" s="233" t="s">
        <v>203</v>
      </c>
      <c r="E83" s="233" t="s">
        <v>1121</v>
      </c>
      <c r="F83" s="233" t="s">
        <v>1122</v>
      </c>
      <c r="G83" s="233" t="s">
        <v>1123</v>
      </c>
      <c r="H83" s="233" t="s">
        <v>1124</v>
      </c>
      <c r="I83" s="236"/>
      <c r="J83" s="237"/>
      <c r="K83" s="238" t="s">
        <v>1125</v>
      </c>
      <c r="L83" s="236"/>
      <c r="M83" s="252" t="s">
        <v>135</v>
      </c>
      <c r="N83" s="239" t="s">
        <v>209</v>
      </c>
      <c r="O83" s="239" t="s">
        <v>210</v>
      </c>
      <c r="P83" s="240"/>
      <c r="Q83" s="236" t="s">
        <v>1103</v>
      </c>
      <c r="R83" s="236" t="s">
        <v>1126</v>
      </c>
      <c r="S83" s="233" t="s">
        <v>1127</v>
      </c>
      <c r="T83" s="233"/>
      <c r="U83" s="233" t="s">
        <v>1128</v>
      </c>
      <c r="V83" s="233" t="s">
        <v>1129</v>
      </c>
      <c r="W83" s="241" t="s">
        <v>1130</v>
      </c>
      <c r="AB83" s="230" t="e">
        <f>IF(OR(J83="Fail",ISBLANK(J83)),INDEX('Issue Code Table'!A:A,MATCH(N:N,'Issue Code Table'!C:C,0)),IF(M83="Critical",6,IF(M83="Significant",5,IF(M83="Moderate",3,2))))</f>
        <v>#N/A</v>
      </c>
    </row>
    <row r="84" spans="1:28" ht="409.5" x14ac:dyDescent="0.35">
      <c r="A84" s="242" t="s">
        <v>1120</v>
      </c>
      <c r="B84" s="261" t="s">
        <v>1132</v>
      </c>
      <c r="C84" s="262" t="s">
        <v>1133</v>
      </c>
      <c r="D84" s="242" t="s">
        <v>203</v>
      </c>
      <c r="E84" s="242" t="s">
        <v>1134</v>
      </c>
      <c r="F84" s="242" t="s">
        <v>1135</v>
      </c>
      <c r="G84" s="242" t="s">
        <v>1136</v>
      </c>
      <c r="H84" s="242" t="s">
        <v>1137</v>
      </c>
      <c r="I84" s="244"/>
      <c r="J84" s="245"/>
      <c r="K84" s="254" t="s">
        <v>1138</v>
      </c>
      <c r="L84" s="244"/>
      <c r="M84" s="247" t="s">
        <v>142</v>
      </c>
      <c r="N84" s="248" t="s">
        <v>183</v>
      </c>
      <c r="O84" s="242" t="s">
        <v>184</v>
      </c>
      <c r="P84" s="249"/>
      <c r="Q84" s="244" t="s">
        <v>1103</v>
      </c>
      <c r="R84" s="244" t="s">
        <v>1139</v>
      </c>
      <c r="S84" s="242" t="s">
        <v>1140</v>
      </c>
      <c r="T84" s="242"/>
      <c r="U84" s="242" t="s">
        <v>1141</v>
      </c>
      <c r="V84" s="242" t="s">
        <v>1142</v>
      </c>
      <c r="W84" s="250"/>
      <c r="AB84" s="230" t="e">
        <f>IF(OR(J84="Fail",ISBLANK(J84)),INDEX('Issue Code Table'!A:A,MATCH(N:N,'Issue Code Table'!C:C,0)),IF(M84="Critical",6,IF(M84="Significant",5,IF(M84="Moderate",3,2))))</f>
        <v>#N/A</v>
      </c>
    </row>
    <row r="85" spans="1:28" ht="409.5" x14ac:dyDescent="0.35">
      <c r="A85" s="233" t="s">
        <v>1131</v>
      </c>
      <c r="B85" s="234" t="s">
        <v>201</v>
      </c>
      <c r="C85" s="235" t="s">
        <v>202</v>
      </c>
      <c r="D85" s="233" t="s">
        <v>203</v>
      </c>
      <c r="E85" s="233" t="s">
        <v>1144</v>
      </c>
      <c r="F85" s="233" t="s">
        <v>1145</v>
      </c>
      <c r="G85" s="233" t="s">
        <v>1146</v>
      </c>
      <c r="H85" s="233" t="s">
        <v>1147</v>
      </c>
      <c r="I85" s="236"/>
      <c r="J85" s="237"/>
      <c r="K85" s="234" t="s">
        <v>1148</v>
      </c>
      <c r="L85" s="236"/>
      <c r="M85" s="233" t="s">
        <v>135</v>
      </c>
      <c r="N85" s="239" t="s">
        <v>1149</v>
      </c>
      <c r="O85" s="233" t="s">
        <v>1150</v>
      </c>
      <c r="P85" s="240"/>
      <c r="Q85" s="236" t="s">
        <v>1103</v>
      </c>
      <c r="R85" s="236" t="s">
        <v>1151</v>
      </c>
      <c r="S85" s="233" t="s">
        <v>1152</v>
      </c>
      <c r="T85" s="233"/>
      <c r="U85" s="233" t="s">
        <v>1153</v>
      </c>
      <c r="V85" s="233" t="s">
        <v>1154</v>
      </c>
      <c r="W85" s="241" t="s">
        <v>1155</v>
      </c>
      <c r="AB85" s="230" t="e">
        <f>IF(OR(J85="Fail",ISBLANK(J85)),INDEX('Issue Code Table'!A:A,MATCH(N:N,'Issue Code Table'!C:C,0)),IF(M85="Critical",6,IF(M85="Significant",5,IF(M85="Moderate",3,2))))</f>
        <v>#N/A</v>
      </c>
    </row>
    <row r="86" spans="1:28" ht="409.5" x14ac:dyDescent="0.35">
      <c r="A86" s="242" t="s">
        <v>1143</v>
      </c>
      <c r="B86" s="254" t="s">
        <v>201</v>
      </c>
      <c r="C86" s="255" t="s">
        <v>202</v>
      </c>
      <c r="D86" s="242" t="s">
        <v>203</v>
      </c>
      <c r="E86" s="242" t="s">
        <v>1157</v>
      </c>
      <c r="F86" s="242" t="s">
        <v>1158</v>
      </c>
      <c r="G86" s="242" t="s">
        <v>1159</v>
      </c>
      <c r="H86" s="242" t="s">
        <v>1160</v>
      </c>
      <c r="I86" s="244"/>
      <c r="J86" s="245"/>
      <c r="K86" s="254" t="s">
        <v>1161</v>
      </c>
      <c r="L86" s="244"/>
      <c r="M86" s="247" t="s">
        <v>135</v>
      </c>
      <c r="N86" s="248" t="s">
        <v>1149</v>
      </c>
      <c r="O86" s="242" t="s">
        <v>1150</v>
      </c>
      <c r="P86" s="249"/>
      <c r="Q86" s="244" t="s">
        <v>1103</v>
      </c>
      <c r="R86" s="244" t="s">
        <v>1162</v>
      </c>
      <c r="S86" s="242" t="s">
        <v>1163</v>
      </c>
      <c r="T86" s="242"/>
      <c r="U86" s="242" t="s">
        <v>1164</v>
      </c>
      <c r="V86" s="242" t="s">
        <v>1165</v>
      </c>
      <c r="W86" s="250" t="s">
        <v>1166</v>
      </c>
      <c r="AB86" s="230" t="e">
        <f>IF(OR(J86="Fail",ISBLANK(J86)),INDEX('Issue Code Table'!A:A,MATCH(N:N,'Issue Code Table'!C:C,0)),IF(M86="Critical",6,IF(M86="Significant",5,IF(M86="Moderate",3,2))))</f>
        <v>#N/A</v>
      </c>
    </row>
    <row r="87" spans="1:28" ht="409.5" x14ac:dyDescent="0.35">
      <c r="A87" s="233" t="s">
        <v>1156</v>
      </c>
      <c r="B87" s="234" t="s">
        <v>201</v>
      </c>
      <c r="C87" s="235" t="s">
        <v>202</v>
      </c>
      <c r="D87" s="233" t="s">
        <v>203</v>
      </c>
      <c r="E87" s="233" t="s">
        <v>1168</v>
      </c>
      <c r="F87" s="233" t="s">
        <v>1169</v>
      </c>
      <c r="G87" s="233" t="s">
        <v>1170</v>
      </c>
      <c r="H87" s="233" t="s">
        <v>1171</v>
      </c>
      <c r="I87" s="236"/>
      <c r="J87" s="237"/>
      <c r="K87" s="234" t="s">
        <v>1172</v>
      </c>
      <c r="L87" s="236"/>
      <c r="M87" s="233" t="s">
        <v>135</v>
      </c>
      <c r="N87" s="239" t="s">
        <v>1149</v>
      </c>
      <c r="O87" s="233" t="s">
        <v>1150</v>
      </c>
      <c r="P87" s="240"/>
      <c r="Q87" s="236" t="s">
        <v>1103</v>
      </c>
      <c r="R87" s="236" t="s">
        <v>1173</v>
      </c>
      <c r="S87" s="233" t="s">
        <v>1174</v>
      </c>
      <c r="T87" s="233" t="s">
        <v>1175</v>
      </c>
      <c r="U87" s="233" t="s">
        <v>1176</v>
      </c>
      <c r="V87" s="233" t="s">
        <v>1177</v>
      </c>
      <c r="W87" s="241" t="s">
        <v>1178</v>
      </c>
      <c r="AB87" s="230" t="e">
        <f>IF(OR(J87="Fail",ISBLANK(J87)),INDEX('Issue Code Table'!A:A,MATCH(N:N,'Issue Code Table'!C:C,0)),IF(M87="Critical",6,IF(M87="Significant",5,IF(M87="Moderate",3,2))))</f>
        <v>#N/A</v>
      </c>
    </row>
    <row r="88" spans="1:28" ht="409.5" x14ac:dyDescent="0.35">
      <c r="A88" s="242" t="s">
        <v>1167</v>
      </c>
      <c r="B88" s="254" t="s">
        <v>201</v>
      </c>
      <c r="C88" s="255" t="s">
        <v>202</v>
      </c>
      <c r="D88" s="242" t="s">
        <v>203</v>
      </c>
      <c r="E88" s="242" t="s">
        <v>1180</v>
      </c>
      <c r="F88" s="242" t="s">
        <v>1181</v>
      </c>
      <c r="G88" s="242" t="s">
        <v>1182</v>
      </c>
      <c r="H88" s="242" t="s">
        <v>1183</v>
      </c>
      <c r="I88" s="244"/>
      <c r="J88" s="245"/>
      <c r="K88" s="254" t="s">
        <v>1184</v>
      </c>
      <c r="L88" s="244"/>
      <c r="M88" s="247" t="s">
        <v>135</v>
      </c>
      <c r="N88" s="248" t="s">
        <v>1149</v>
      </c>
      <c r="O88" s="242" t="s">
        <v>1150</v>
      </c>
      <c r="P88" s="249"/>
      <c r="Q88" s="244" t="s">
        <v>1103</v>
      </c>
      <c r="R88" s="244" t="s">
        <v>1185</v>
      </c>
      <c r="S88" s="242" t="s">
        <v>1186</v>
      </c>
      <c r="T88" s="242"/>
      <c r="U88" s="242" t="s">
        <v>1187</v>
      </c>
      <c r="V88" s="242" t="s">
        <v>1188</v>
      </c>
      <c r="W88" s="250" t="s">
        <v>1189</v>
      </c>
      <c r="AB88" s="230" t="e">
        <f>IF(OR(J88="Fail",ISBLANK(J88)),INDEX('Issue Code Table'!A:A,MATCH(N:N,'Issue Code Table'!C:C,0)),IF(M88="Critical",6,IF(M88="Significant",5,IF(M88="Moderate",3,2))))</f>
        <v>#N/A</v>
      </c>
    </row>
    <row r="89" spans="1:28" ht="409.5" x14ac:dyDescent="0.35">
      <c r="A89" s="233" t="s">
        <v>1179</v>
      </c>
      <c r="B89" s="234" t="s">
        <v>178</v>
      </c>
      <c r="C89" s="235" t="s">
        <v>179</v>
      </c>
      <c r="D89" s="233" t="s">
        <v>203</v>
      </c>
      <c r="E89" s="233" t="s">
        <v>1191</v>
      </c>
      <c r="F89" s="233" t="s">
        <v>1192</v>
      </c>
      <c r="G89" s="233" t="s">
        <v>1193</v>
      </c>
      <c r="H89" s="233" t="s">
        <v>1194</v>
      </c>
      <c r="I89" s="236"/>
      <c r="J89" s="237"/>
      <c r="K89" s="234" t="s">
        <v>1195</v>
      </c>
      <c r="L89" s="236"/>
      <c r="M89" s="233" t="s">
        <v>135</v>
      </c>
      <c r="N89" s="239" t="s">
        <v>1149</v>
      </c>
      <c r="O89" s="233" t="s">
        <v>1150</v>
      </c>
      <c r="P89" s="240"/>
      <c r="Q89" s="236" t="s">
        <v>1103</v>
      </c>
      <c r="R89" s="236" t="s">
        <v>1196</v>
      </c>
      <c r="S89" s="233" t="s">
        <v>1197</v>
      </c>
      <c r="T89" s="233"/>
      <c r="U89" s="233" t="s">
        <v>1198</v>
      </c>
      <c r="V89" s="233" t="s">
        <v>1199</v>
      </c>
      <c r="W89" s="241" t="s">
        <v>1200</v>
      </c>
      <c r="AB89" s="230" t="e">
        <f>IF(OR(J89="Fail",ISBLANK(J89)),INDEX('Issue Code Table'!A:A,MATCH(N:N,'Issue Code Table'!C:C,0)),IF(M89="Critical",6,IF(M89="Significant",5,IF(M89="Moderate",3,2))))</f>
        <v>#N/A</v>
      </c>
    </row>
    <row r="90" spans="1:28" ht="212.5" x14ac:dyDescent="0.35">
      <c r="A90" s="242" t="s">
        <v>1190</v>
      </c>
      <c r="B90" s="254" t="s">
        <v>178</v>
      </c>
      <c r="C90" s="255" t="s">
        <v>179</v>
      </c>
      <c r="D90" s="242" t="s">
        <v>203</v>
      </c>
      <c r="E90" s="242" t="s">
        <v>1202</v>
      </c>
      <c r="F90" s="242" t="s">
        <v>1203</v>
      </c>
      <c r="G90" s="242" t="s">
        <v>1204</v>
      </c>
      <c r="H90" s="242" t="s">
        <v>1205</v>
      </c>
      <c r="I90" s="244"/>
      <c r="J90" s="245"/>
      <c r="K90" s="246" t="s">
        <v>1206</v>
      </c>
      <c r="L90" s="244" t="s">
        <v>1207</v>
      </c>
      <c r="M90" s="242" t="s">
        <v>142</v>
      </c>
      <c r="N90" s="248" t="s">
        <v>704</v>
      </c>
      <c r="O90" s="263" t="s">
        <v>1208</v>
      </c>
      <c r="P90" s="249"/>
      <c r="Q90" s="244" t="s">
        <v>1209</v>
      </c>
      <c r="R90" s="244" t="s">
        <v>1210</v>
      </c>
      <c r="S90" s="242" t="s">
        <v>1211</v>
      </c>
      <c r="T90" s="242"/>
      <c r="U90" s="242" t="s">
        <v>1212</v>
      </c>
      <c r="V90" s="242" t="s">
        <v>1213</v>
      </c>
      <c r="W90" s="250"/>
      <c r="AB90" s="230" t="e">
        <f>IF(OR(J90="Fail",ISBLANK(J90)),INDEX('Issue Code Table'!A:A,MATCH(N:N,'Issue Code Table'!C:C,0)),IF(M90="Critical",6,IF(M90="Significant",5,IF(M90="Moderate",3,2))))</f>
        <v>#N/A</v>
      </c>
    </row>
    <row r="91" spans="1:28" ht="200" x14ac:dyDescent="0.35">
      <c r="A91" s="233" t="s">
        <v>1201</v>
      </c>
      <c r="B91" s="233" t="s">
        <v>284</v>
      </c>
      <c r="C91" s="251" t="s">
        <v>285</v>
      </c>
      <c r="D91" s="233" t="s">
        <v>203</v>
      </c>
      <c r="E91" s="233" t="s">
        <v>1215</v>
      </c>
      <c r="F91" s="233" t="s">
        <v>1216</v>
      </c>
      <c r="G91" s="233" t="s">
        <v>1217</v>
      </c>
      <c r="H91" s="233" t="s">
        <v>1218</v>
      </c>
      <c r="I91" s="236"/>
      <c r="J91" s="237"/>
      <c r="K91" s="238" t="s">
        <v>1219</v>
      </c>
      <c r="L91" s="236" t="s">
        <v>1207</v>
      </c>
      <c r="M91" s="233" t="s">
        <v>142</v>
      </c>
      <c r="N91" s="239" t="s">
        <v>704</v>
      </c>
      <c r="O91" s="239" t="s">
        <v>705</v>
      </c>
      <c r="P91" s="240"/>
      <c r="Q91" s="236" t="s">
        <v>1209</v>
      </c>
      <c r="R91" s="236" t="s">
        <v>1220</v>
      </c>
      <c r="S91" s="233" t="s">
        <v>1221</v>
      </c>
      <c r="T91" s="233"/>
      <c r="U91" s="233" t="s">
        <v>1222</v>
      </c>
      <c r="V91" s="233" t="s">
        <v>1223</v>
      </c>
      <c r="W91" s="241"/>
      <c r="AB91" s="230" t="e">
        <f>IF(OR(J91="Fail",ISBLANK(J91)),INDEX('Issue Code Table'!A:A,MATCH(N:N,'Issue Code Table'!C:C,0)),IF(M91="Critical",6,IF(M91="Significant",5,IF(M91="Moderate",3,2))))</f>
        <v>#N/A</v>
      </c>
    </row>
    <row r="92" spans="1:28" ht="200" x14ac:dyDescent="0.35">
      <c r="A92" s="242" t="s">
        <v>1214</v>
      </c>
      <c r="B92" s="242" t="s">
        <v>284</v>
      </c>
      <c r="C92" s="243" t="s">
        <v>285</v>
      </c>
      <c r="D92" s="242" t="s">
        <v>203</v>
      </c>
      <c r="E92" s="242" t="s">
        <v>1225</v>
      </c>
      <c r="F92" s="242" t="s">
        <v>1226</v>
      </c>
      <c r="G92" s="242" t="s">
        <v>1227</v>
      </c>
      <c r="H92" s="242" t="s">
        <v>1228</v>
      </c>
      <c r="I92" s="244"/>
      <c r="J92" s="245"/>
      <c r="K92" s="246" t="s">
        <v>1229</v>
      </c>
      <c r="L92" s="244" t="s">
        <v>1207</v>
      </c>
      <c r="M92" s="242" t="s">
        <v>142</v>
      </c>
      <c r="N92" s="248" t="s">
        <v>704</v>
      </c>
      <c r="O92" s="248" t="s">
        <v>705</v>
      </c>
      <c r="P92" s="249"/>
      <c r="Q92" s="244" t="s">
        <v>1209</v>
      </c>
      <c r="R92" s="244" t="s">
        <v>1230</v>
      </c>
      <c r="S92" s="242" t="s">
        <v>1231</v>
      </c>
      <c r="T92" s="242"/>
      <c r="U92" s="242" t="s">
        <v>1232</v>
      </c>
      <c r="V92" s="242" t="s">
        <v>1233</v>
      </c>
      <c r="W92" s="250"/>
      <c r="AB92" s="230" t="e">
        <f>IF(OR(J92="Fail",ISBLANK(J92)),INDEX('Issue Code Table'!A:A,MATCH(N:N,'Issue Code Table'!C:C,0)),IF(M92="Critical",6,IF(M92="Significant",5,IF(M92="Moderate",3,2))))</f>
        <v>#N/A</v>
      </c>
    </row>
    <row r="93" spans="1:28" ht="200" x14ac:dyDescent="0.35">
      <c r="A93" s="233" t="s">
        <v>1224</v>
      </c>
      <c r="B93" s="233" t="s">
        <v>284</v>
      </c>
      <c r="C93" s="251" t="s">
        <v>285</v>
      </c>
      <c r="D93" s="233" t="s">
        <v>203</v>
      </c>
      <c r="E93" s="233" t="s">
        <v>1235</v>
      </c>
      <c r="F93" s="233" t="s">
        <v>1236</v>
      </c>
      <c r="G93" s="233" t="s">
        <v>1237</v>
      </c>
      <c r="H93" s="233" t="s">
        <v>1238</v>
      </c>
      <c r="I93" s="236"/>
      <c r="J93" s="237"/>
      <c r="K93" s="238" t="s">
        <v>1239</v>
      </c>
      <c r="L93" s="236" t="s">
        <v>1207</v>
      </c>
      <c r="M93" s="233" t="s">
        <v>142</v>
      </c>
      <c r="N93" s="239" t="s">
        <v>704</v>
      </c>
      <c r="O93" s="239" t="s">
        <v>705</v>
      </c>
      <c r="P93" s="240"/>
      <c r="Q93" s="236" t="s">
        <v>1209</v>
      </c>
      <c r="R93" s="236" t="s">
        <v>1240</v>
      </c>
      <c r="S93" s="233" t="s">
        <v>1231</v>
      </c>
      <c r="T93" s="233"/>
      <c r="U93" s="233" t="s">
        <v>1241</v>
      </c>
      <c r="V93" s="233" t="s">
        <v>1242</v>
      </c>
      <c r="W93" s="241"/>
      <c r="AB93" s="230" t="e">
        <f>IF(OR(J93="Fail",ISBLANK(J93)),INDEX('Issue Code Table'!A:A,MATCH(N:N,'Issue Code Table'!C:C,0)),IF(M93="Critical",6,IF(M93="Significant",5,IF(M93="Moderate",3,2))))</f>
        <v>#N/A</v>
      </c>
    </row>
    <row r="94" spans="1:28" ht="200" x14ac:dyDescent="0.35">
      <c r="A94" s="242" t="s">
        <v>1234</v>
      </c>
      <c r="B94" s="242" t="s">
        <v>284</v>
      </c>
      <c r="C94" s="243" t="s">
        <v>285</v>
      </c>
      <c r="D94" s="242" t="s">
        <v>203</v>
      </c>
      <c r="E94" s="242" t="s">
        <v>1244</v>
      </c>
      <c r="F94" s="242" t="s">
        <v>1245</v>
      </c>
      <c r="G94" s="242" t="s">
        <v>1246</v>
      </c>
      <c r="H94" s="242" t="s">
        <v>1247</v>
      </c>
      <c r="I94" s="244"/>
      <c r="J94" s="245"/>
      <c r="K94" s="246" t="s">
        <v>1248</v>
      </c>
      <c r="L94" s="244" t="s">
        <v>1207</v>
      </c>
      <c r="M94" s="242" t="s">
        <v>142</v>
      </c>
      <c r="N94" s="248" t="s">
        <v>704</v>
      </c>
      <c r="O94" s="248" t="s">
        <v>705</v>
      </c>
      <c r="P94" s="249"/>
      <c r="Q94" s="244" t="s">
        <v>1209</v>
      </c>
      <c r="R94" s="244" t="s">
        <v>1249</v>
      </c>
      <c r="S94" s="242" t="s">
        <v>1231</v>
      </c>
      <c r="T94" s="242"/>
      <c r="U94" s="242" t="s">
        <v>1250</v>
      </c>
      <c r="V94" s="242" t="s">
        <v>1251</v>
      </c>
      <c r="W94" s="250"/>
      <c r="AB94" s="230" t="e">
        <f>IF(OR(J94="Fail",ISBLANK(J94)),INDEX('Issue Code Table'!A:A,MATCH(N:N,'Issue Code Table'!C:C,0)),IF(M94="Critical",6,IF(M94="Significant",5,IF(M94="Moderate",3,2))))</f>
        <v>#N/A</v>
      </c>
    </row>
    <row r="95" spans="1:28" ht="200" x14ac:dyDescent="0.35">
      <c r="A95" s="233" t="s">
        <v>1243</v>
      </c>
      <c r="B95" s="233" t="s">
        <v>284</v>
      </c>
      <c r="C95" s="251" t="s">
        <v>285</v>
      </c>
      <c r="D95" s="233" t="s">
        <v>203</v>
      </c>
      <c r="E95" s="233" t="s">
        <v>1253</v>
      </c>
      <c r="F95" s="233" t="s">
        <v>1254</v>
      </c>
      <c r="G95" s="233" t="s">
        <v>1255</v>
      </c>
      <c r="H95" s="233" t="s">
        <v>1256</v>
      </c>
      <c r="I95" s="236"/>
      <c r="J95" s="237"/>
      <c r="K95" s="238" t="s">
        <v>1257</v>
      </c>
      <c r="L95" s="236" t="s">
        <v>1207</v>
      </c>
      <c r="M95" s="233" t="s">
        <v>142</v>
      </c>
      <c r="N95" s="239" t="s">
        <v>704</v>
      </c>
      <c r="O95" s="239" t="s">
        <v>1208</v>
      </c>
      <c r="P95" s="240"/>
      <c r="Q95" s="236" t="s">
        <v>1209</v>
      </c>
      <c r="R95" s="236" t="s">
        <v>1258</v>
      </c>
      <c r="S95" s="233" t="s">
        <v>1231</v>
      </c>
      <c r="T95" s="233"/>
      <c r="U95" s="233" t="s">
        <v>1259</v>
      </c>
      <c r="V95" s="233" t="s">
        <v>1260</v>
      </c>
      <c r="W95" s="241"/>
      <c r="AB95" s="230" t="e">
        <f>IF(OR(J95="Fail",ISBLANK(J95)),INDEX('Issue Code Table'!A:A,MATCH(N:N,'Issue Code Table'!C:C,0)),IF(M95="Critical",6,IF(M95="Significant",5,IF(M95="Moderate",3,2))))</f>
        <v>#N/A</v>
      </c>
    </row>
    <row r="96" spans="1:28" ht="200" x14ac:dyDescent="0.35">
      <c r="A96" s="242" t="s">
        <v>1252</v>
      </c>
      <c r="B96" s="242" t="s">
        <v>628</v>
      </c>
      <c r="C96" s="243" t="s">
        <v>629</v>
      </c>
      <c r="D96" s="242" t="s">
        <v>203</v>
      </c>
      <c r="E96" s="242" t="s">
        <v>1262</v>
      </c>
      <c r="F96" s="242" t="s">
        <v>1263</v>
      </c>
      <c r="G96" s="242" t="s">
        <v>1264</v>
      </c>
      <c r="H96" s="242" t="s">
        <v>1265</v>
      </c>
      <c r="I96" s="244"/>
      <c r="J96" s="245"/>
      <c r="K96" s="246" t="s">
        <v>1266</v>
      </c>
      <c r="L96" s="244" t="s">
        <v>1207</v>
      </c>
      <c r="M96" s="242" t="s">
        <v>142</v>
      </c>
      <c r="N96" s="248" t="s">
        <v>704</v>
      </c>
      <c r="O96" s="248" t="s">
        <v>705</v>
      </c>
      <c r="P96" s="249"/>
      <c r="Q96" s="244" t="s">
        <v>1209</v>
      </c>
      <c r="R96" s="244" t="s">
        <v>1267</v>
      </c>
      <c r="S96" s="242" t="s">
        <v>1231</v>
      </c>
      <c r="T96" s="242"/>
      <c r="U96" s="242" t="s">
        <v>1268</v>
      </c>
      <c r="V96" s="242" t="s">
        <v>1269</v>
      </c>
      <c r="W96" s="250"/>
      <c r="AB96" s="230" t="e">
        <f>IF(OR(J96="Fail",ISBLANK(J96)),INDEX('Issue Code Table'!A:A,MATCH(N:N,'Issue Code Table'!C:C,0)),IF(M96="Critical",6,IF(M96="Significant",5,IF(M96="Moderate",3,2))))</f>
        <v>#N/A</v>
      </c>
    </row>
    <row r="97" spans="1:28" ht="409.5" x14ac:dyDescent="0.35">
      <c r="A97" s="233" t="s">
        <v>1261</v>
      </c>
      <c r="B97" s="233" t="s">
        <v>284</v>
      </c>
      <c r="C97" s="251" t="s">
        <v>285</v>
      </c>
      <c r="D97" s="233" t="s">
        <v>203</v>
      </c>
      <c r="E97" s="233" t="s">
        <v>1271</v>
      </c>
      <c r="F97" s="233" t="s">
        <v>1272</v>
      </c>
      <c r="G97" s="233" t="s">
        <v>1273</v>
      </c>
      <c r="H97" s="233" t="s">
        <v>1274</v>
      </c>
      <c r="I97" s="236"/>
      <c r="J97" s="237"/>
      <c r="K97" s="238" t="s">
        <v>1275</v>
      </c>
      <c r="L97" s="236" t="s">
        <v>1207</v>
      </c>
      <c r="M97" s="233" t="s">
        <v>135</v>
      </c>
      <c r="N97" s="256" t="s">
        <v>769</v>
      </c>
      <c r="O97" s="239" t="s">
        <v>793</v>
      </c>
      <c r="P97" s="240"/>
      <c r="Q97" s="236" t="s">
        <v>1209</v>
      </c>
      <c r="R97" s="236" t="s">
        <v>1276</v>
      </c>
      <c r="S97" s="233" t="s">
        <v>1277</v>
      </c>
      <c r="T97" s="233"/>
      <c r="U97" s="233" t="s">
        <v>1278</v>
      </c>
      <c r="V97" s="233" t="s">
        <v>3388</v>
      </c>
      <c r="W97" s="241" t="s">
        <v>1279</v>
      </c>
      <c r="AB97" s="230" t="e">
        <f>IF(OR(J97="Fail",ISBLANK(J97)),INDEX('Issue Code Table'!A:A,MATCH(N:N,'Issue Code Table'!C:C,0)),IF(M97="Critical",6,IF(M97="Significant",5,IF(M97="Moderate",3,2))))</f>
        <v>#N/A</v>
      </c>
    </row>
    <row r="98" spans="1:28" ht="350" x14ac:dyDescent="0.35">
      <c r="A98" s="242" t="s">
        <v>1270</v>
      </c>
      <c r="B98" s="242" t="s">
        <v>628</v>
      </c>
      <c r="C98" s="243" t="s">
        <v>629</v>
      </c>
      <c r="D98" s="242" t="s">
        <v>203</v>
      </c>
      <c r="E98" s="242" t="s">
        <v>1281</v>
      </c>
      <c r="F98" s="242" t="s">
        <v>1282</v>
      </c>
      <c r="G98" s="242" t="s">
        <v>1283</v>
      </c>
      <c r="H98" s="242" t="s">
        <v>1284</v>
      </c>
      <c r="I98" s="244"/>
      <c r="J98" s="245"/>
      <c r="K98" s="246" t="s">
        <v>1285</v>
      </c>
      <c r="L98" s="244" t="s">
        <v>1207</v>
      </c>
      <c r="M98" s="242" t="s">
        <v>135</v>
      </c>
      <c r="N98" s="253" t="s">
        <v>769</v>
      </c>
      <c r="O98" s="248" t="s">
        <v>793</v>
      </c>
      <c r="P98" s="249"/>
      <c r="Q98" s="244" t="s">
        <v>1209</v>
      </c>
      <c r="R98" s="244" t="s">
        <v>1286</v>
      </c>
      <c r="S98" s="242" t="s">
        <v>1287</v>
      </c>
      <c r="T98" s="242"/>
      <c r="U98" s="242" t="s">
        <v>1288</v>
      </c>
      <c r="V98" s="242" t="s">
        <v>3389</v>
      </c>
      <c r="W98" s="250" t="s">
        <v>1289</v>
      </c>
      <c r="AB98" s="230" t="e">
        <f>IF(OR(J98="Fail",ISBLANK(J98)),INDEX('Issue Code Table'!A:A,MATCH(N:N,'Issue Code Table'!C:C,0)),IF(M98="Critical",6,IF(M98="Significant",5,IF(M98="Moderate",3,2))))</f>
        <v>#N/A</v>
      </c>
    </row>
    <row r="99" spans="1:28" ht="409.5" x14ac:dyDescent="0.35">
      <c r="A99" s="233" t="s">
        <v>1280</v>
      </c>
      <c r="B99" s="233" t="s">
        <v>284</v>
      </c>
      <c r="C99" s="251" t="s">
        <v>285</v>
      </c>
      <c r="D99" s="233" t="s">
        <v>203</v>
      </c>
      <c r="E99" s="233" t="s">
        <v>1291</v>
      </c>
      <c r="F99" s="233" t="s">
        <v>1292</v>
      </c>
      <c r="G99" s="233" t="s">
        <v>1293</v>
      </c>
      <c r="H99" s="233" t="s">
        <v>1294</v>
      </c>
      <c r="I99" s="236"/>
      <c r="J99" s="237"/>
      <c r="K99" s="238" t="s">
        <v>1295</v>
      </c>
      <c r="L99" s="236" t="s">
        <v>1296</v>
      </c>
      <c r="M99" s="233" t="s">
        <v>135</v>
      </c>
      <c r="N99" s="256" t="s">
        <v>769</v>
      </c>
      <c r="O99" s="239" t="s">
        <v>793</v>
      </c>
      <c r="P99" s="240"/>
      <c r="Q99" s="236" t="s">
        <v>1297</v>
      </c>
      <c r="R99" s="236" t="s">
        <v>1298</v>
      </c>
      <c r="S99" s="233" t="s">
        <v>1299</v>
      </c>
      <c r="T99" s="233"/>
      <c r="U99" s="233" t="s">
        <v>1300</v>
      </c>
      <c r="V99" s="233" t="s">
        <v>1301</v>
      </c>
      <c r="W99" s="241" t="s">
        <v>1302</v>
      </c>
      <c r="AB99" s="230" t="e">
        <f>IF(OR(J99="Fail",ISBLANK(J99)),INDEX('Issue Code Table'!A:A,MATCH(N:N,'Issue Code Table'!C:C,0)),IF(M99="Critical",6,IF(M99="Significant",5,IF(M99="Moderate",3,2))))</f>
        <v>#N/A</v>
      </c>
    </row>
    <row r="100" spans="1:28" ht="409.5" x14ac:dyDescent="0.35">
      <c r="A100" s="242" t="s">
        <v>1290</v>
      </c>
      <c r="B100" s="242" t="s">
        <v>284</v>
      </c>
      <c r="C100" s="243" t="s">
        <v>285</v>
      </c>
      <c r="D100" s="242" t="s">
        <v>203</v>
      </c>
      <c r="E100" s="242" t="s">
        <v>1304</v>
      </c>
      <c r="F100" s="242" t="s">
        <v>1305</v>
      </c>
      <c r="G100" s="242" t="s">
        <v>1306</v>
      </c>
      <c r="H100" s="242" t="s">
        <v>1307</v>
      </c>
      <c r="I100" s="244"/>
      <c r="J100" s="245"/>
      <c r="K100" s="246" t="s">
        <v>1308</v>
      </c>
      <c r="L100" s="244"/>
      <c r="M100" s="242" t="s">
        <v>135</v>
      </c>
      <c r="N100" s="253" t="s">
        <v>769</v>
      </c>
      <c r="O100" s="248" t="s">
        <v>793</v>
      </c>
      <c r="P100" s="249"/>
      <c r="Q100" s="244" t="s">
        <v>1297</v>
      </c>
      <c r="R100" s="244" t="s">
        <v>1309</v>
      </c>
      <c r="S100" s="242" t="s">
        <v>1310</v>
      </c>
      <c r="T100" s="242"/>
      <c r="U100" s="242" t="s">
        <v>1311</v>
      </c>
      <c r="V100" s="242" t="s">
        <v>1312</v>
      </c>
      <c r="W100" s="250" t="s">
        <v>1313</v>
      </c>
      <c r="AB100" s="230" t="e">
        <f>IF(OR(J100="Fail",ISBLANK(J100)),INDEX('Issue Code Table'!A:A,MATCH(N:N,'Issue Code Table'!C:C,0)),IF(M100="Critical",6,IF(M100="Significant",5,IF(M100="Moderate",3,2))))</f>
        <v>#N/A</v>
      </c>
    </row>
    <row r="101" spans="1:28" ht="409.5" x14ac:dyDescent="0.35">
      <c r="A101" s="233" t="s">
        <v>1303</v>
      </c>
      <c r="B101" s="260" t="s">
        <v>178</v>
      </c>
      <c r="C101" s="251" t="s">
        <v>179</v>
      </c>
      <c r="D101" s="233" t="s">
        <v>203</v>
      </c>
      <c r="E101" s="233" t="s">
        <v>1315</v>
      </c>
      <c r="F101" s="233" t="s">
        <v>1316</v>
      </c>
      <c r="G101" s="233" t="s">
        <v>1317</v>
      </c>
      <c r="H101" s="233" t="s">
        <v>1318</v>
      </c>
      <c r="I101" s="236"/>
      <c r="J101" s="237"/>
      <c r="K101" s="238" t="s">
        <v>1319</v>
      </c>
      <c r="L101" s="236"/>
      <c r="M101" s="252" t="s">
        <v>135</v>
      </c>
      <c r="N101" s="256" t="s">
        <v>769</v>
      </c>
      <c r="O101" s="239" t="s">
        <v>793</v>
      </c>
      <c r="P101" s="240"/>
      <c r="Q101" s="236" t="s">
        <v>1297</v>
      </c>
      <c r="R101" s="236" t="s">
        <v>1320</v>
      </c>
      <c r="S101" s="233" t="s">
        <v>1321</v>
      </c>
      <c r="T101" s="233"/>
      <c r="U101" s="233" t="s">
        <v>1322</v>
      </c>
      <c r="V101" s="233" t="s">
        <v>1323</v>
      </c>
      <c r="W101" s="241" t="s">
        <v>1324</v>
      </c>
      <c r="AB101" s="230" t="e">
        <f>IF(OR(J101="Fail",ISBLANK(J101)),INDEX('Issue Code Table'!A:A,MATCH(N:N,'Issue Code Table'!C:C,0)),IF(M101="Critical",6,IF(M101="Significant",5,IF(M101="Moderate",3,2))))</f>
        <v>#N/A</v>
      </c>
    </row>
    <row r="102" spans="1:28" ht="375" x14ac:dyDescent="0.35">
      <c r="A102" s="242" t="s">
        <v>1314</v>
      </c>
      <c r="B102" s="259" t="s">
        <v>628</v>
      </c>
      <c r="C102" s="243" t="s">
        <v>629</v>
      </c>
      <c r="D102" s="242" t="s">
        <v>203</v>
      </c>
      <c r="E102" s="242" t="s">
        <v>1326</v>
      </c>
      <c r="F102" s="242" t="s">
        <v>1327</v>
      </c>
      <c r="G102" s="242" t="s">
        <v>1328</v>
      </c>
      <c r="H102" s="242" t="s">
        <v>1329</v>
      </c>
      <c r="I102" s="244"/>
      <c r="J102" s="245"/>
      <c r="K102" s="246" t="s">
        <v>1330</v>
      </c>
      <c r="L102" s="244"/>
      <c r="M102" s="242" t="s">
        <v>135</v>
      </c>
      <c r="N102" s="253" t="s">
        <v>769</v>
      </c>
      <c r="O102" s="248" t="s">
        <v>793</v>
      </c>
      <c r="P102" s="249"/>
      <c r="Q102" s="244" t="s">
        <v>1297</v>
      </c>
      <c r="R102" s="244" t="s">
        <v>1331</v>
      </c>
      <c r="S102" s="242" t="s">
        <v>1332</v>
      </c>
      <c r="T102" s="242"/>
      <c r="U102" s="242" t="s">
        <v>1333</v>
      </c>
      <c r="V102" s="242" t="s">
        <v>1334</v>
      </c>
      <c r="W102" s="250" t="s">
        <v>1335</v>
      </c>
      <c r="AB102" s="230" t="e">
        <f>IF(OR(J102="Fail",ISBLANK(J102)),INDEX('Issue Code Table'!A:A,MATCH(N:N,'Issue Code Table'!C:C,0)),IF(M102="Critical",6,IF(M102="Significant",5,IF(M102="Moderate",3,2))))</f>
        <v>#N/A</v>
      </c>
    </row>
    <row r="103" spans="1:28" ht="375" x14ac:dyDescent="0.35">
      <c r="A103" s="233" t="s">
        <v>1325</v>
      </c>
      <c r="B103" s="233" t="s">
        <v>1337</v>
      </c>
      <c r="C103" s="251" t="s">
        <v>1338</v>
      </c>
      <c r="D103" s="233" t="s">
        <v>203</v>
      </c>
      <c r="E103" s="233" t="s">
        <v>1339</v>
      </c>
      <c r="F103" s="233" t="s">
        <v>1340</v>
      </c>
      <c r="G103" s="233" t="s">
        <v>1341</v>
      </c>
      <c r="H103" s="233" t="s">
        <v>1342</v>
      </c>
      <c r="I103" s="236"/>
      <c r="J103" s="237"/>
      <c r="K103" s="238" t="s">
        <v>1343</v>
      </c>
      <c r="L103" s="236"/>
      <c r="M103" s="233" t="s">
        <v>142</v>
      </c>
      <c r="N103" s="256" t="s">
        <v>1344</v>
      </c>
      <c r="O103" s="239" t="s">
        <v>1345</v>
      </c>
      <c r="P103" s="240"/>
      <c r="Q103" s="236" t="s">
        <v>1297</v>
      </c>
      <c r="R103" s="236" t="s">
        <v>1346</v>
      </c>
      <c r="S103" s="233" t="s">
        <v>1347</v>
      </c>
      <c r="T103" s="233"/>
      <c r="U103" s="233" t="s">
        <v>1348</v>
      </c>
      <c r="V103" s="233" t="s">
        <v>1349</v>
      </c>
      <c r="W103" s="241"/>
      <c r="AB103" s="230" t="e">
        <f>IF(OR(J103="Fail",ISBLANK(J103)),INDEX('Issue Code Table'!A:A,MATCH(N:N,'Issue Code Table'!C:C,0)),IF(M103="Critical",6,IF(M103="Significant",5,IF(M103="Moderate",3,2))))</f>
        <v>#N/A</v>
      </c>
    </row>
    <row r="104" spans="1:28" ht="325" x14ac:dyDescent="0.35">
      <c r="A104" s="242" t="s">
        <v>1336</v>
      </c>
      <c r="B104" s="254" t="s">
        <v>509</v>
      </c>
      <c r="C104" s="255" t="s">
        <v>510</v>
      </c>
      <c r="D104" s="242" t="s">
        <v>203</v>
      </c>
      <c r="E104" s="242" t="s">
        <v>1351</v>
      </c>
      <c r="F104" s="242" t="s">
        <v>1352</v>
      </c>
      <c r="G104" s="242" t="s">
        <v>1353</v>
      </c>
      <c r="H104" s="242" t="s">
        <v>1354</v>
      </c>
      <c r="I104" s="244"/>
      <c r="J104" s="245"/>
      <c r="K104" s="246" t="s">
        <v>1355</v>
      </c>
      <c r="L104" s="244"/>
      <c r="M104" s="242" t="s">
        <v>135</v>
      </c>
      <c r="N104" s="253" t="s">
        <v>180</v>
      </c>
      <c r="O104" s="248" t="s">
        <v>223</v>
      </c>
      <c r="P104" s="249"/>
      <c r="Q104" s="244" t="s">
        <v>1297</v>
      </c>
      <c r="R104" s="244" t="s">
        <v>1356</v>
      </c>
      <c r="S104" s="242" t="s">
        <v>1357</v>
      </c>
      <c r="T104" s="242" t="s">
        <v>1358</v>
      </c>
      <c r="U104" s="242" t="s">
        <v>1359</v>
      </c>
      <c r="V104" s="242" t="s">
        <v>1360</v>
      </c>
      <c r="W104" s="250" t="s">
        <v>1361</v>
      </c>
      <c r="AB104" s="230" t="e">
        <f>IF(OR(J104="Fail",ISBLANK(J104)),INDEX('Issue Code Table'!A:A,MATCH(N:N,'Issue Code Table'!C:C,0)),IF(M104="Critical",6,IF(M104="Significant",5,IF(M104="Moderate",3,2))))</f>
        <v>#N/A</v>
      </c>
    </row>
    <row r="105" spans="1:28" ht="325" x14ac:dyDescent="0.35">
      <c r="A105" s="233" t="s">
        <v>1350</v>
      </c>
      <c r="B105" s="233" t="s">
        <v>628</v>
      </c>
      <c r="C105" s="251" t="s">
        <v>629</v>
      </c>
      <c r="D105" s="233" t="s">
        <v>203</v>
      </c>
      <c r="E105" s="233" t="s">
        <v>1363</v>
      </c>
      <c r="F105" s="233" t="s">
        <v>1364</v>
      </c>
      <c r="G105" s="233" t="s">
        <v>1365</v>
      </c>
      <c r="H105" s="233" t="s">
        <v>1366</v>
      </c>
      <c r="I105" s="236"/>
      <c r="J105" s="237"/>
      <c r="K105" s="238" t="s">
        <v>1367</v>
      </c>
      <c r="L105" s="239"/>
      <c r="M105" s="233" t="s">
        <v>135</v>
      </c>
      <c r="N105" s="256" t="s">
        <v>769</v>
      </c>
      <c r="O105" s="239" t="s">
        <v>793</v>
      </c>
      <c r="P105" s="240"/>
      <c r="Q105" s="236" t="s">
        <v>1297</v>
      </c>
      <c r="R105" s="236" t="s">
        <v>1368</v>
      </c>
      <c r="S105" s="233" t="s">
        <v>1369</v>
      </c>
      <c r="T105" s="233"/>
      <c r="U105" s="233" t="s">
        <v>1370</v>
      </c>
      <c r="V105" s="233" t="s">
        <v>1371</v>
      </c>
      <c r="W105" s="241" t="s">
        <v>1372</v>
      </c>
      <c r="AB105" s="230" t="e">
        <f>IF(OR(J105="Fail",ISBLANK(J105)),INDEX('Issue Code Table'!A:A,MATCH(N:N,'Issue Code Table'!C:C,0)),IF(M105="Critical",6,IF(M105="Significant",5,IF(M105="Moderate",3,2))))</f>
        <v>#N/A</v>
      </c>
    </row>
    <row r="106" spans="1:28" ht="325" x14ac:dyDescent="0.35">
      <c r="A106" s="242" t="s">
        <v>1362</v>
      </c>
      <c r="B106" s="242" t="s">
        <v>628</v>
      </c>
      <c r="C106" s="243" t="s">
        <v>629</v>
      </c>
      <c r="D106" s="242" t="s">
        <v>203</v>
      </c>
      <c r="E106" s="242" t="s">
        <v>1374</v>
      </c>
      <c r="F106" s="242" t="s">
        <v>1375</v>
      </c>
      <c r="G106" s="242" t="s">
        <v>1376</v>
      </c>
      <c r="H106" s="242" t="s">
        <v>1377</v>
      </c>
      <c r="I106" s="244"/>
      <c r="J106" s="245"/>
      <c r="K106" s="246" t="s">
        <v>1378</v>
      </c>
      <c r="L106" s="244"/>
      <c r="M106" s="242" t="s">
        <v>135</v>
      </c>
      <c r="N106" s="248" t="s">
        <v>769</v>
      </c>
      <c r="O106" s="263" t="s">
        <v>770</v>
      </c>
      <c r="P106" s="249"/>
      <c r="Q106" s="244" t="s">
        <v>1297</v>
      </c>
      <c r="R106" s="244" t="s">
        <v>1379</v>
      </c>
      <c r="S106" s="242" t="s">
        <v>1380</v>
      </c>
      <c r="T106" s="242"/>
      <c r="U106" s="242" t="s">
        <v>1381</v>
      </c>
      <c r="V106" s="242" t="s">
        <v>1382</v>
      </c>
      <c r="W106" s="250" t="s">
        <v>1383</v>
      </c>
      <c r="AB106" s="230" t="e">
        <f>IF(OR(J106="Fail",ISBLANK(J106)),INDEX('Issue Code Table'!A:A,MATCH(N:N,'Issue Code Table'!C:C,0)),IF(M106="Critical",6,IF(M106="Significant",5,IF(M106="Moderate",3,2))))</f>
        <v>#N/A</v>
      </c>
    </row>
    <row r="107" spans="1:28" ht="325" x14ac:dyDescent="0.35">
      <c r="A107" s="233" t="s">
        <v>1373</v>
      </c>
      <c r="B107" s="234" t="s">
        <v>509</v>
      </c>
      <c r="C107" s="235" t="s">
        <v>510</v>
      </c>
      <c r="D107" s="233" t="s">
        <v>203</v>
      </c>
      <c r="E107" s="233" t="s">
        <v>1385</v>
      </c>
      <c r="F107" s="233" t="s">
        <v>1386</v>
      </c>
      <c r="G107" s="233" t="s">
        <v>1387</v>
      </c>
      <c r="H107" s="233" t="s">
        <v>1388</v>
      </c>
      <c r="I107" s="236"/>
      <c r="J107" s="237"/>
      <c r="K107" s="238" t="s">
        <v>1389</v>
      </c>
      <c r="L107" s="236"/>
      <c r="M107" s="252" t="s">
        <v>135</v>
      </c>
      <c r="N107" s="264" t="s">
        <v>769</v>
      </c>
      <c r="O107" s="265" t="s">
        <v>770</v>
      </c>
      <c r="P107" s="240"/>
      <c r="Q107" s="236" t="s">
        <v>1297</v>
      </c>
      <c r="R107" s="236" t="s">
        <v>1390</v>
      </c>
      <c r="S107" s="233" t="s">
        <v>1391</v>
      </c>
      <c r="T107" s="233"/>
      <c r="U107" s="233" t="s">
        <v>1392</v>
      </c>
      <c r="V107" s="233" t="s">
        <v>1393</v>
      </c>
      <c r="W107" s="241" t="s">
        <v>1394</v>
      </c>
      <c r="AB107" s="230" t="e">
        <f>IF(OR(J107="Fail",ISBLANK(J107)),INDEX('Issue Code Table'!A:A,MATCH(N:N,'Issue Code Table'!C:C,0)),IF(M107="Critical",6,IF(M107="Significant",5,IF(M107="Moderate",3,2))))</f>
        <v>#N/A</v>
      </c>
    </row>
    <row r="108" spans="1:28" ht="325" x14ac:dyDescent="0.35">
      <c r="A108" s="242" t="s">
        <v>1384</v>
      </c>
      <c r="B108" s="254" t="s">
        <v>509</v>
      </c>
      <c r="C108" s="255" t="s">
        <v>510</v>
      </c>
      <c r="D108" s="242" t="s">
        <v>203</v>
      </c>
      <c r="E108" s="242" t="s">
        <v>1396</v>
      </c>
      <c r="F108" s="242" t="s">
        <v>1397</v>
      </c>
      <c r="G108" s="242" t="s">
        <v>1398</v>
      </c>
      <c r="H108" s="242" t="s">
        <v>1399</v>
      </c>
      <c r="I108" s="244"/>
      <c r="J108" s="245"/>
      <c r="K108" s="246" t="s">
        <v>1400</v>
      </c>
      <c r="L108" s="244"/>
      <c r="M108" s="247" t="s">
        <v>135</v>
      </c>
      <c r="N108" s="266" t="s">
        <v>769</v>
      </c>
      <c r="O108" s="267" t="s">
        <v>770</v>
      </c>
      <c r="P108" s="249"/>
      <c r="Q108" s="268" t="s">
        <v>1297</v>
      </c>
      <c r="R108" s="268" t="s">
        <v>1401</v>
      </c>
      <c r="S108" s="269" t="s">
        <v>1402</v>
      </c>
      <c r="T108" s="269"/>
      <c r="U108" s="269" t="s">
        <v>1403</v>
      </c>
      <c r="V108" s="269" t="s">
        <v>1404</v>
      </c>
      <c r="W108" s="250" t="s">
        <v>1405</v>
      </c>
      <c r="AB108" s="230" t="e">
        <f>IF(OR(J108="Fail",ISBLANK(J108)),INDEX('Issue Code Table'!A:A,MATCH(N:N,'Issue Code Table'!C:C,0)),IF(M108="Critical",6,IF(M108="Significant",5,IF(M108="Moderate",3,2))))</f>
        <v>#N/A</v>
      </c>
    </row>
    <row r="109" spans="1:28" ht="325" x14ac:dyDescent="0.35">
      <c r="A109" s="270" t="s">
        <v>1395</v>
      </c>
      <c r="B109" s="271" t="s">
        <v>509</v>
      </c>
      <c r="C109" s="272" t="s">
        <v>510</v>
      </c>
      <c r="D109" s="270" t="s">
        <v>203</v>
      </c>
      <c r="E109" s="270" t="s">
        <v>1407</v>
      </c>
      <c r="F109" s="270" t="s">
        <v>1408</v>
      </c>
      <c r="G109" s="270" t="s">
        <v>1409</v>
      </c>
      <c r="H109" s="270" t="s">
        <v>1410</v>
      </c>
      <c r="I109" s="273"/>
      <c r="J109" s="237"/>
      <c r="K109" s="238" t="s">
        <v>1411</v>
      </c>
      <c r="L109" s="236"/>
      <c r="M109" s="233" t="s">
        <v>135</v>
      </c>
      <c r="N109" s="239" t="s">
        <v>769</v>
      </c>
      <c r="O109" s="274" t="s">
        <v>770</v>
      </c>
      <c r="P109" s="240"/>
      <c r="Q109" s="236" t="s">
        <v>1297</v>
      </c>
      <c r="R109" s="236" t="s">
        <v>1412</v>
      </c>
      <c r="S109" s="233" t="s">
        <v>1413</v>
      </c>
      <c r="T109" s="233"/>
      <c r="U109" s="233" t="s">
        <v>1414</v>
      </c>
      <c r="V109" s="233" t="s">
        <v>1415</v>
      </c>
      <c r="W109" s="241" t="s">
        <v>1416</v>
      </c>
      <c r="AB109" s="230" t="e">
        <f>IF(OR(J109="Fail",ISBLANK(J109)),INDEX('Issue Code Table'!A:A,MATCH(N:N,'Issue Code Table'!C:C,0)),IF(M109="Critical",6,IF(M109="Significant",5,IF(M109="Moderate",3,2))))</f>
        <v>#N/A</v>
      </c>
    </row>
    <row r="110" spans="1:28" ht="150" x14ac:dyDescent="0.35">
      <c r="A110" s="242" t="s">
        <v>1406</v>
      </c>
      <c r="B110" s="254" t="s">
        <v>201</v>
      </c>
      <c r="C110" s="255" t="s">
        <v>202</v>
      </c>
      <c r="D110" s="242" t="s">
        <v>203</v>
      </c>
      <c r="E110" s="242" t="s">
        <v>1418</v>
      </c>
      <c r="F110" s="242" t="s">
        <v>1419</v>
      </c>
      <c r="G110" s="242" t="s">
        <v>1420</v>
      </c>
      <c r="H110" s="242" t="s">
        <v>1421</v>
      </c>
      <c r="I110" s="244"/>
      <c r="J110" s="245"/>
      <c r="K110" s="246" t="s">
        <v>1422</v>
      </c>
      <c r="L110" s="244"/>
      <c r="M110" s="242" t="s">
        <v>135</v>
      </c>
      <c r="N110" s="253" t="s">
        <v>209</v>
      </c>
      <c r="O110" s="248" t="s">
        <v>210</v>
      </c>
      <c r="P110" s="249"/>
      <c r="Q110" s="244" t="s">
        <v>1297</v>
      </c>
      <c r="R110" s="244" t="s">
        <v>1423</v>
      </c>
      <c r="S110" s="242" t="s">
        <v>1424</v>
      </c>
      <c r="T110" s="242"/>
      <c r="U110" s="242" t="s">
        <v>1425</v>
      </c>
      <c r="V110" s="242" t="s">
        <v>1426</v>
      </c>
      <c r="W110" s="250" t="s">
        <v>1427</v>
      </c>
      <c r="AB110" s="230" t="e">
        <f>IF(OR(J110="Fail",ISBLANK(J110)),INDEX('Issue Code Table'!A:A,MATCH(N:N,'Issue Code Table'!C:C,0)),IF(M110="Critical",6,IF(M110="Significant",5,IF(M110="Moderate",3,2))))</f>
        <v>#N/A</v>
      </c>
    </row>
    <row r="111" spans="1:28" ht="409.5" x14ac:dyDescent="0.35">
      <c r="A111" s="233" t="s">
        <v>1417</v>
      </c>
      <c r="B111" s="233" t="s">
        <v>735</v>
      </c>
      <c r="C111" s="251" t="s">
        <v>736</v>
      </c>
      <c r="D111" s="233" t="s">
        <v>203</v>
      </c>
      <c r="E111" s="233" t="s">
        <v>1429</v>
      </c>
      <c r="F111" s="233" t="s">
        <v>1430</v>
      </c>
      <c r="G111" s="233" t="s">
        <v>1431</v>
      </c>
      <c r="H111" s="233" t="s">
        <v>1432</v>
      </c>
      <c r="I111" s="236"/>
      <c r="J111" s="237"/>
      <c r="K111" s="238" t="s">
        <v>1433</v>
      </c>
      <c r="L111" s="236"/>
      <c r="M111" s="252" t="s">
        <v>142</v>
      </c>
      <c r="N111" s="239" t="s">
        <v>1434</v>
      </c>
      <c r="O111" s="236" t="s">
        <v>3288</v>
      </c>
      <c r="P111" s="240"/>
      <c r="Q111" s="236" t="s">
        <v>1297</v>
      </c>
      <c r="R111" s="236" t="s">
        <v>1435</v>
      </c>
      <c r="S111" s="233" t="s">
        <v>1436</v>
      </c>
      <c r="T111" s="233"/>
      <c r="U111" s="233" t="s">
        <v>1437</v>
      </c>
      <c r="V111" s="233" t="s">
        <v>1438</v>
      </c>
      <c r="W111" s="241"/>
      <c r="AB111" s="230" t="e">
        <f>IF(OR(J111="Fail",ISBLANK(J111)),INDEX('Issue Code Table'!A:A,MATCH(N:N,'Issue Code Table'!C:C,0)),IF(M111="Critical",6,IF(M111="Significant",5,IF(M111="Moderate",3,2))))</f>
        <v>#N/A</v>
      </c>
    </row>
    <row r="112" spans="1:28" ht="325" x14ac:dyDescent="0.35">
      <c r="A112" s="242" t="s">
        <v>1428</v>
      </c>
      <c r="B112" s="242" t="s">
        <v>1440</v>
      </c>
      <c r="C112" s="243" t="s">
        <v>1441</v>
      </c>
      <c r="D112" s="242" t="s">
        <v>203</v>
      </c>
      <c r="E112" s="242" t="s">
        <v>1442</v>
      </c>
      <c r="F112" s="242" t="s">
        <v>1443</v>
      </c>
      <c r="G112" s="242" t="s">
        <v>3378</v>
      </c>
      <c r="H112" s="242" t="s">
        <v>1444</v>
      </c>
      <c r="I112" s="244"/>
      <c r="J112" s="245"/>
      <c r="K112" s="246" t="s">
        <v>1445</v>
      </c>
      <c r="L112" s="261" t="s">
        <v>1446</v>
      </c>
      <c r="M112" s="242" t="s">
        <v>135</v>
      </c>
      <c r="N112" s="253" t="s">
        <v>1447</v>
      </c>
      <c r="O112" s="248" t="s">
        <v>1448</v>
      </c>
      <c r="P112" s="249"/>
      <c r="Q112" s="244" t="s">
        <v>1297</v>
      </c>
      <c r="R112" s="244" t="s">
        <v>1449</v>
      </c>
      <c r="S112" s="242" t="s">
        <v>1450</v>
      </c>
      <c r="T112" s="242"/>
      <c r="U112" s="242" t="s">
        <v>3377</v>
      </c>
      <c r="V112" s="242" t="s">
        <v>3376</v>
      </c>
      <c r="W112" s="250" t="s">
        <v>1451</v>
      </c>
      <c r="AB112" s="230" t="e">
        <f>IF(OR(J112="Fail",ISBLANK(J112)),INDEX('Issue Code Table'!A:A,MATCH(N:N,'Issue Code Table'!C:C,0)),IF(M112="Critical",6,IF(M112="Significant",5,IF(M112="Moderate",3,2))))</f>
        <v>#N/A</v>
      </c>
    </row>
    <row r="113" spans="1:28" ht="387.5" x14ac:dyDescent="0.35">
      <c r="A113" s="233" t="s">
        <v>1439</v>
      </c>
      <c r="B113" s="234" t="s">
        <v>509</v>
      </c>
      <c r="C113" s="235" t="s">
        <v>510</v>
      </c>
      <c r="D113" s="233" t="s">
        <v>203</v>
      </c>
      <c r="E113" s="233" t="s">
        <v>1453</v>
      </c>
      <c r="F113" s="233" t="s">
        <v>1454</v>
      </c>
      <c r="G113" s="233" t="s">
        <v>1455</v>
      </c>
      <c r="H113" s="233" t="s">
        <v>1456</v>
      </c>
      <c r="I113" s="236"/>
      <c r="J113" s="237"/>
      <c r="K113" s="238" t="s">
        <v>1457</v>
      </c>
      <c r="L113" s="236"/>
      <c r="M113" s="252" t="s">
        <v>135</v>
      </c>
      <c r="N113" s="239" t="s">
        <v>180</v>
      </c>
      <c r="O113" s="239" t="s">
        <v>223</v>
      </c>
      <c r="P113" s="240"/>
      <c r="Q113" s="236" t="s">
        <v>1297</v>
      </c>
      <c r="R113" s="236" t="s">
        <v>1458</v>
      </c>
      <c r="S113" s="233" t="s">
        <v>1459</v>
      </c>
      <c r="T113" s="233"/>
      <c r="U113" s="233" t="s">
        <v>1460</v>
      </c>
      <c r="V113" s="233" t="s">
        <v>1461</v>
      </c>
      <c r="W113" s="241" t="s">
        <v>1462</v>
      </c>
      <c r="AB113" s="230" t="e">
        <f>IF(OR(J113="Fail",ISBLANK(J113)),INDEX('Issue Code Table'!A:A,MATCH(N:N,'Issue Code Table'!C:C,0)),IF(M113="Critical",6,IF(M113="Significant",5,IF(M113="Moderate",3,2))))</f>
        <v>#N/A</v>
      </c>
    </row>
    <row r="114" spans="1:28" ht="337.5" x14ac:dyDescent="0.35">
      <c r="A114" s="242" t="s">
        <v>1452</v>
      </c>
      <c r="B114" s="254" t="s">
        <v>509</v>
      </c>
      <c r="C114" s="255" t="s">
        <v>510</v>
      </c>
      <c r="D114" s="242" t="s">
        <v>203</v>
      </c>
      <c r="E114" s="242" t="s">
        <v>1464</v>
      </c>
      <c r="F114" s="242" t="s">
        <v>1465</v>
      </c>
      <c r="G114" s="242" t="s">
        <v>1466</v>
      </c>
      <c r="H114" s="242" t="s">
        <v>1467</v>
      </c>
      <c r="I114" s="244"/>
      <c r="J114" s="245"/>
      <c r="K114" s="246" t="s">
        <v>1468</v>
      </c>
      <c r="L114" s="244"/>
      <c r="M114" s="242" t="s">
        <v>142</v>
      </c>
      <c r="N114" s="244" t="s">
        <v>1469</v>
      </c>
      <c r="O114" s="244" t="s">
        <v>1470</v>
      </c>
      <c r="P114" s="249"/>
      <c r="Q114" s="244" t="s">
        <v>1297</v>
      </c>
      <c r="R114" s="244" t="s">
        <v>1471</v>
      </c>
      <c r="S114" s="242" t="s">
        <v>1472</v>
      </c>
      <c r="T114" s="242"/>
      <c r="U114" s="242" t="s">
        <v>1473</v>
      </c>
      <c r="V114" s="242" t="s">
        <v>1474</v>
      </c>
      <c r="W114" s="250"/>
      <c r="AB114" s="230" t="e">
        <f>IF(OR(J114="Fail",ISBLANK(J114)),INDEX('Issue Code Table'!A:A,MATCH(N:N,'Issue Code Table'!C:C,0)),IF(M114="Critical",6,IF(M114="Significant",5,IF(M114="Moderate",3,2))))</f>
        <v>#N/A</v>
      </c>
    </row>
    <row r="115" spans="1:28" ht="409.5" x14ac:dyDescent="0.35">
      <c r="A115" s="233" t="s">
        <v>1463</v>
      </c>
      <c r="B115" s="234" t="s">
        <v>509</v>
      </c>
      <c r="C115" s="235" t="s">
        <v>510</v>
      </c>
      <c r="D115" s="233" t="s">
        <v>203</v>
      </c>
      <c r="E115" s="233" t="s">
        <v>1476</v>
      </c>
      <c r="F115" s="233" t="s">
        <v>1477</v>
      </c>
      <c r="G115" s="233" t="s">
        <v>1478</v>
      </c>
      <c r="H115" s="233" t="s">
        <v>1479</v>
      </c>
      <c r="I115" s="236"/>
      <c r="J115" s="237"/>
      <c r="K115" s="238" t="s">
        <v>1480</v>
      </c>
      <c r="L115" s="236"/>
      <c r="M115" s="252" t="s">
        <v>142</v>
      </c>
      <c r="N115" s="256" t="s">
        <v>1481</v>
      </c>
      <c r="O115" s="239" t="s">
        <v>1482</v>
      </c>
      <c r="P115" s="240"/>
      <c r="Q115" s="236" t="s">
        <v>1297</v>
      </c>
      <c r="R115" s="236" t="s">
        <v>1483</v>
      </c>
      <c r="S115" s="233" t="s">
        <v>1484</v>
      </c>
      <c r="T115" s="233"/>
      <c r="U115" s="233" t="s">
        <v>1485</v>
      </c>
      <c r="V115" s="233" t="s">
        <v>1486</v>
      </c>
      <c r="W115" s="241"/>
      <c r="AB115" s="230" t="e">
        <f>IF(OR(J115="Fail",ISBLANK(J115)),INDEX('Issue Code Table'!A:A,MATCH(N:N,'Issue Code Table'!C:C,0)),IF(M115="Critical",6,IF(M115="Significant",5,IF(M115="Moderate",3,2))))</f>
        <v>#N/A</v>
      </c>
    </row>
    <row r="116" spans="1:28" ht="409.5" x14ac:dyDescent="0.35">
      <c r="A116" s="242" t="s">
        <v>1475</v>
      </c>
      <c r="B116" s="254" t="s">
        <v>1488</v>
      </c>
      <c r="C116" s="255" t="s">
        <v>1489</v>
      </c>
      <c r="D116" s="242" t="s">
        <v>203</v>
      </c>
      <c r="E116" s="242" t="s">
        <v>1490</v>
      </c>
      <c r="F116" s="242" t="s">
        <v>1491</v>
      </c>
      <c r="G116" s="242" t="s">
        <v>1492</v>
      </c>
      <c r="H116" s="242" t="s">
        <v>1493</v>
      </c>
      <c r="I116" s="244"/>
      <c r="J116" s="245"/>
      <c r="K116" s="246" t="s">
        <v>1494</v>
      </c>
      <c r="L116" s="248"/>
      <c r="M116" s="247" t="s">
        <v>142</v>
      </c>
      <c r="N116" s="253" t="s">
        <v>1495</v>
      </c>
      <c r="O116" s="248" t="s">
        <v>1496</v>
      </c>
      <c r="P116" s="249"/>
      <c r="Q116" s="244" t="s">
        <v>1297</v>
      </c>
      <c r="R116" s="244" t="s">
        <v>1497</v>
      </c>
      <c r="S116" s="242" t="s">
        <v>1498</v>
      </c>
      <c r="T116" s="242"/>
      <c r="U116" s="242" t="s">
        <v>3390</v>
      </c>
      <c r="V116" s="242" t="s">
        <v>3391</v>
      </c>
      <c r="W116" s="250"/>
      <c r="AB116" s="230" t="e">
        <f>IF(OR(J116="Fail",ISBLANK(J116)),INDEX('Issue Code Table'!A:A,MATCH(N:N,'Issue Code Table'!C:C,0)),IF(M116="Critical",6,IF(M116="Significant",5,IF(M116="Moderate",3,2))))</f>
        <v>#N/A</v>
      </c>
    </row>
    <row r="117" spans="1:28" ht="187.5" x14ac:dyDescent="0.35">
      <c r="A117" s="233" t="s">
        <v>1487</v>
      </c>
      <c r="B117" s="233" t="s">
        <v>628</v>
      </c>
      <c r="C117" s="251" t="s">
        <v>629</v>
      </c>
      <c r="D117" s="233" t="s">
        <v>203</v>
      </c>
      <c r="E117" s="233" t="s">
        <v>1500</v>
      </c>
      <c r="F117" s="233" t="s">
        <v>1501</v>
      </c>
      <c r="G117" s="233" t="s">
        <v>1502</v>
      </c>
      <c r="H117" s="233" t="s">
        <v>1503</v>
      </c>
      <c r="I117" s="236"/>
      <c r="J117" s="237"/>
      <c r="K117" s="238" t="s">
        <v>1504</v>
      </c>
      <c r="L117" s="239"/>
      <c r="M117" s="252" t="s">
        <v>135</v>
      </c>
      <c r="N117" s="256" t="s">
        <v>769</v>
      </c>
      <c r="O117" s="239" t="s">
        <v>793</v>
      </c>
      <c r="P117" s="240"/>
      <c r="Q117" s="236" t="s">
        <v>1505</v>
      </c>
      <c r="R117" s="236" t="s">
        <v>1506</v>
      </c>
      <c r="S117" s="233" t="s">
        <v>1507</v>
      </c>
      <c r="T117" s="233"/>
      <c r="U117" s="233" t="s">
        <v>1508</v>
      </c>
      <c r="V117" s="233" t="s">
        <v>1509</v>
      </c>
      <c r="W117" s="241" t="s">
        <v>1510</v>
      </c>
      <c r="AB117" s="230" t="e">
        <f>IF(OR(J117="Fail",ISBLANK(J117)),INDEX('Issue Code Table'!A:A,MATCH(N:N,'Issue Code Table'!C:C,0)),IF(M117="Critical",6,IF(M117="Significant",5,IF(M117="Moderate",3,2))))</f>
        <v>#N/A</v>
      </c>
    </row>
    <row r="118" spans="1:28" ht="312.5" x14ac:dyDescent="0.35">
      <c r="A118" s="242" t="s">
        <v>1499</v>
      </c>
      <c r="B118" s="242" t="s">
        <v>628</v>
      </c>
      <c r="C118" s="243" t="s">
        <v>629</v>
      </c>
      <c r="D118" s="242" t="s">
        <v>203</v>
      </c>
      <c r="E118" s="242" t="s">
        <v>1512</v>
      </c>
      <c r="F118" s="242" t="s">
        <v>1513</v>
      </c>
      <c r="G118" s="242" t="s">
        <v>1514</v>
      </c>
      <c r="H118" s="242" t="s">
        <v>1515</v>
      </c>
      <c r="I118" s="244"/>
      <c r="J118" s="245"/>
      <c r="K118" s="246" t="s">
        <v>1516</v>
      </c>
      <c r="L118" s="244"/>
      <c r="M118" s="242" t="s">
        <v>135</v>
      </c>
      <c r="N118" s="253" t="s">
        <v>180</v>
      </c>
      <c r="O118" s="248" t="s">
        <v>181</v>
      </c>
      <c r="P118" s="249"/>
      <c r="Q118" s="244" t="s">
        <v>1505</v>
      </c>
      <c r="R118" s="244" t="s">
        <v>1517</v>
      </c>
      <c r="S118" s="242" t="s">
        <v>1518</v>
      </c>
      <c r="T118" s="242" t="s">
        <v>1519</v>
      </c>
      <c r="U118" s="242" t="s">
        <v>1520</v>
      </c>
      <c r="V118" s="242" t="s">
        <v>1521</v>
      </c>
      <c r="W118" s="250" t="s">
        <v>1522</v>
      </c>
      <c r="AB118" s="230" t="e">
        <f>IF(OR(J118="Fail",ISBLANK(J118)),INDEX('Issue Code Table'!A:A,MATCH(N:N,'Issue Code Table'!C:C,0)),IF(M118="Critical",6,IF(M118="Significant",5,IF(M118="Moderate",3,2))))</f>
        <v>#N/A</v>
      </c>
    </row>
    <row r="119" spans="1:28" ht="287.5" x14ac:dyDescent="0.35">
      <c r="A119" s="233" t="s">
        <v>1511</v>
      </c>
      <c r="B119" s="234" t="s">
        <v>1524</v>
      </c>
      <c r="C119" s="235" t="s">
        <v>1525</v>
      </c>
      <c r="D119" s="233" t="s">
        <v>203</v>
      </c>
      <c r="E119" s="233" t="s">
        <v>1526</v>
      </c>
      <c r="F119" s="233" t="s">
        <v>1527</v>
      </c>
      <c r="G119" s="233" t="s">
        <v>1528</v>
      </c>
      <c r="H119" s="233" t="s">
        <v>1529</v>
      </c>
      <c r="I119" s="236"/>
      <c r="J119" s="237"/>
      <c r="K119" s="238" t="s">
        <v>1530</v>
      </c>
      <c r="L119" s="236"/>
      <c r="M119" s="252" t="s">
        <v>135</v>
      </c>
      <c r="N119" s="239" t="s">
        <v>1531</v>
      </c>
      <c r="O119" s="239" t="s">
        <v>1532</v>
      </c>
      <c r="P119" s="240"/>
      <c r="Q119" s="236" t="s">
        <v>1505</v>
      </c>
      <c r="R119" s="236" t="s">
        <v>1533</v>
      </c>
      <c r="S119" s="233" t="s">
        <v>1534</v>
      </c>
      <c r="T119" s="233" t="s">
        <v>1535</v>
      </c>
      <c r="U119" s="233" t="s">
        <v>1536</v>
      </c>
      <c r="V119" s="233" t="s">
        <v>1537</v>
      </c>
      <c r="W119" s="241" t="s">
        <v>1538</v>
      </c>
      <c r="AB119" s="230" t="e">
        <f>IF(OR(J119="Fail",ISBLANK(J119)),INDEX('Issue Code Table'!A:A,MATCH(N:N,'Issue Code Table'!C:C,0)),IF(M119="Critical",6,IF(M119="Significant",5,IF(M119="Moderate",3,2))))</f>
        <v>#N/A</v>
      </c>
    </row>
    <row r="120" spans="1:28" ht="150" x14ac:dyDescent="0.35">
      <c r="A120" s="242" t="s">
        <v>1523</v>
      </c>
      <c r="B120" s="242" t="s">
        <v>628</v>
      </c>
      <c r="C120" s="243" t="s">
        <v>629</v>
      </c>
      <c r="D120" s="242" t="s">
        <v>203</v>
      </c>
      <c r="E120" s="242" t="s">
        <v>1540</v>
      </c>
      <c r="F120" s="242" t="s">
        <v>1541</v>
      </c>
      <c r="G120" s="242" t="s">
        <v>1542</v>
      </c>
      <c r="H120" s="242" t="s">
        <v>1543</v>
      </c>
      <c r="I120" s="244"/>
      <c r="J120" s="245"/>
      <c r="K120" s="246" t="s">
        <v>1544</v>
      </c>
      <c r="L120" s="244"/>
      <c r="M120" s="242" t="s">
        <v>135</v>
      </c>
      <c r="N120" s="248" t="s">
        <v>180</v>
      </c>
      <c r="O120" s="248" t="s">
        <v>223</v>
      </c>
      <c r="P120" s="249"/>
      <c r="Q120" s="244" t="s">
        <v>1505</v>
      </c>
      <c r="R120" s="244" t="s">
        <v>1545</v>
      </c>
      <c r="S120" s="242" t="s">
        <v>1546</v>
      </c>
      <c r="T120" s="242"/>
      <c r="U120" s="242" t="s">
        <v>1547</v>
      </c>
      <c r="V120" s="242" t="s">
        <v>1548</v>
      </c>
      <c r="W120" s="250" t="s">
        <v>1549</v>
      </c>
      <c r="AB120" s="230" t="e">
        <f>IF(OR(J120="Fail",ISBLANK(J120)),INDEX('Issue Code Table'!A:A,MATCH(N:N,'Issue Code Table'!C:C,0)),IF(M120="Critical",6,IF(M120="Significant",5,IF(M120="Moderate",3,2))))</f>
        <v>#N/A</v>
      </c>
    </row>
    <row r="121" spans="1:28" ht="287.5" x14ac:dyDescent="0.35">
      <c r="A121" s="233" t="s">
        <v>1539</v>
      </c>
      <c r="B121" s="233" t="s">
        <v>628</v>
      </c>
      <c r="C121" s="251" t="s">
        <v>629</v>
      </c>
      <c r="D121" s="233" t="s">
        <v>203</v>
      </c>
      <c r="E121" s="233" t="s">
        <v>1551</v>
      </c>
      <c r="F121" s="233" t="s">
        <v>1552</v>
      </c>
      <c r="G121" s="233" t="s">
        <v>3371</v>
      </c>
      <c r="H121" s="233" t="s">
        <v>1553</v>
      </c>
      <c r="I121" s="236"/>
      <c r="J121" s="237"/>
      <c r="K121" s="238" t="s">
        <v>1554</v>
      </c>
      <c r="L121" s="236"/>
      <c r="M121" s="252" t="s">
        <v>142</v>
      </c>
      <c r="N121" s="256" t="s">
        <v>1481</v>
      </c>
      <c r="O121" s="239" t="s">
        <v>1482</v>
      </c>
      <c r="P121" s="240"/>
      <c r="Q121" s="236" t="s">
        <v>1505</v>
      </c>
      <c r="R121" s="236" t="s">
        <v>1555</v>
      </c>
      <c r="S121" s="233" t="s">
        <v>1556</v>
      </c>
      <c r="T121" s="233"/>
      <c r="U121" s="233" t="s">
        <v>3373</v>
      </c>
      <c r="V121" s="233" t="s">
        <v>3372</v>
      </c>
      <c r="W121" s="241"/>
      <c r="AB121" s="230" t="e">
        <f>IF(OR(J121="Fail",ISBLANK(J121)),INDEX('Issue Code Table'!A:A,MATCH(N:N,'Issue Code Table'!C:C,0)),IF(M121="Critical",6,IF(M121="Significant",5,IF(M121="Moderate",3,2))))</f>
        <v>#N/A</v>
      </c>
    </row>
    <row r="122" spans="1:28" ht="275" x14ac:dyDescent="0.35">
      <c r="A122" s="242" t="s">
        <v>1550</v>
      </c>
      <c r="B122" s="242" t="s">
        <v>284</v>
      </c>
      <c r="C122" s="243" t="s">
        <v>285</v>
      </c>
      <c r="D122" s="242" t="s">
        <v>203</v>
      </c>
      <c r="E122" s="242" t="s">
        <v>1558</v>
      </c>
      <c r="F122" s="242" t="s">
        <v>1559</v>
      </c>
      <c r="G122" s="242" t="s">
        <v>1560</v>
      </c>
      <c r="H122" s="242" t="s">
        <v>1561</v>
      </c>
      <c r="I122" s="275"/>
      <c r="J122" s="245"/>
      <c r="K122" s="246" t="s">
        <v>1562</v>
      </c>
      <c r="L122" s="248"/>
      <c r="M122" s="247" t="s">
        <v>135</v>
      </c>
      <c r="N122" s="253" t="s">
        <v>769</v>
      </c>
      <c r="O122" s="248" t="s">
        <v>770</v>
      </c>
      <c r="P122" s="276"/>
      <c r="Q122" s="244" t="s">
        <v>1505</v>
      </c>
      <c r="R122" s="244" t="s">
        <v>1563</v>
      </c>
      <c r="S122" s="242" t="s">
        <v>1564</v>
      </c>
      <c r="T122" s="242"/>
      <c r="U122" s="242" t="s">
        <v>1565</v>
      </c>
      <c r="V122" s="242" t="s">
        <v>1566</v>
      </c>
      <c r="W122" s="250" t="s">
        <v>1567</v>
      </c>
      <c r="AB122" s="230" t="e">
        <f>IF(OR(J122="Fail",ISBLANK(J122)),INDEX('Issue Code Table'!A:A,MATCH(N:N,'Issue Code Table'!C:C,0)),IF(M122="Critical",6,IF(M122="Significant",5,IF(M122="Moderate",3,2))))</f>
        <v>#N/A</v>
      </c>
    </row>
    <row r="123" spans="1:28" ht="409.5" x14ac:dyDescent="0.35">
      <c r="A123" s="233" t="s">
        <v>1557</v>
      </c>
      <c r="B123" s="234" t="s">
        <v>509</v>
      </c>
      <c r="C123" s="235" t="s">
        <v>510</v>
      </c>
      <c r="D123" s="233" t="s">
        <v>155</v>
      </c>
      <c r="E123" s="233" t="s">
        <v>1569</v>
      </c>
      <c r="F123" s="233" t="s">
        <v>1570</v>
      </c>
      <c r="G123" s="233" t="s">
        <v>1571</v>
      </c>
      <c r="H123" s="233" t="s">
        <v>1572</v>
      </c>
      <c r="I123" s="236"/>
      <c r="J123" s="237"/>
      <c r="K123" s="238" t="s">
        <v>1573</v>
      </c>
      <c r="L123" s="239"/>
      <c r="M123" s="233" t="s">
        <v>142</v>
      </c>
      <c r="N123" s="239" t="s">
        <v>1574</v>
      </c>
      <c r="O123" s="239" t="s">
        <v>1575</v>
      </c>
      <c r="P123" s="240"/>
      <c r="Q123" s="236" t="s">
        <v>1576</v>
      </c>
      <c r="R123" s="236" t="s">
        <v>1577</v>
      </c>
      <c r="S123" s="233" t="s">
        <v>1578</v>
      </c>
      <c r="T123" s="233"/>
      <c r="U123" s="233" t="s">
        <v>1579</v>
      </c>
      <c r="V123" s="233" t="s">
        <v>1580</v>
      </c>
      <c r="W123" s="241"/>
      <c r="AB123" s="230" t="e">
        <f>IF(OR(J123="Fail",ISBLANK(J123)),INDEX('Issue Code Table'!A:A,MATCH(N:N,'Issue Code Table'!C:C,0)),IF(M123="Critical",6,IF(M123="Significant",5,IF(M123="Moderate",3,2))))</f>
        <v>#N/A</v>
      </c>
    </row>
    <row r="124" spans="1:28" ht="300" x14ac:dyDescent="0.35">
      <c r="A124" s="242" t="s">
        <v>1568</v>
      </c>
      <c r="B124" s="254" t="s">
        <v>509</v>
      </c>
      <c r="C124" s="255" t="s">
        <v>510</v>
      </c>
      <c r="D124" s="242" t="s">
        <v>203</v>
      </c>
      <c r="E124" s="242" t="s">
        <v>1582</v>
      </c>
      <c r="F124" s="242" t="s">
        <v>1583</v>
      </c>
      <c r="G124" s="242" t="s">
        <v>1584</v>
      </c>
      <c r="H124" s="242" t="s">
        <v>1585</v>
      </c>
      <c r="I124" s="244"/>
      <c r="J124" s="245"/>
      <c r="K124" s="246" t="s">
        <v>1586</v>
      </c>
      <c r="L124" s="248"/>
      <c r="M124" s="242" t="s">
        <v>142</v>
      </c>
      <c r="N124" s="248" t="s">
        <v>1574</v>
      </c>
      <c r="O124" s="248" t="s">
        <v>1575</v>
      </c>
      <c r="P124" s="249"/>
      <c r="Q124" s="244" t="s">
        <v>1576</v>
      </c>
      <c r="R124" s="244" t="s">
        <v>1587</v>
      </c>
      <c r="S124" s="242" t="s">
        <v>1588</v>
      </c>
      <c r="T124" s="242"/>
      <c r="U124" s="242" t="s">
        <v>1589</v>
      </c>
      <c r="V124" s="242" t="s">
        <v>1590</v>
      </c>
      <c r="W124" s="250"/>
      <c r="AB124" s="230" t="e">
        <f>IF(OR(J124="Fail",ISBLANK(J124)),INDEX('Issue Code Table'!A:A,MATCH(N:N,'Issue Code Table'!C:C,0)),IF(M124="Critical",6,IF(M124="Significant",5,IF(M124="Moderate",3,2))))</f>
        <v>#N/A</v>
      </c>
    </row>
    <row r="125" spans="1:28" ht="409.5" x14ac:dyDescent="0.35">
      <c r="A125" s="233" t="s">
        <v>1581</v>
      </c>
      <c r="B125" s="233" t="s">
        <v>1592</v>
      </c>
      <c r="C125" s="251" t="s">
        <v>1593</v>
      </c>
      <c r="D125" s="233" t="s">
        <v>155</v>
      </c>
      <c r="E125" s="233" t="s">
        <v>1594</v>
      </c>
      <c r="F125" s="233" t="s">
        <v>1595</v>
      </c>
      <c r="G125" s="233" t="s">
        <v>1596</v>
      </c>
      <c r="H125" s="233" t="s">
        <v>1597</v>
      </c>
      <c r="I125" s="236"/>
      <c r="J125" s="237"/>
      <c r="K125" s="238" t="s">
        <v>1598</v>
      </c>
      <c r="L125" s="236" t="s">
        <v>3379</v>
      </c>
      <c r="M125" s="233" t="s">
        <v>135</v>
      </c>
      <c r="N125" s="256" t="s">
        <v>1600</v>
      </c>
      <c r="O125" s="239" t="s">
        <v>1601</v>
      </c>
      <c r="P125" s="240"/>
      <c r="Q125" s="236" t="s">
        <v>1602</v>
      </c>
      <c r="R125" s="236" t="s">
        <v>1603</v>
      </c>
      <c r="S125" s="233" t="s">
        <v>1604</v>
      </c>
      <c r="T125" s="233"/>
      <c r="U125" s="233" t="s">
        <v>1605</v>
      </c>
      <c r="V125" s="233" t="s">
        <v>1606</v>
      </c>
      <c r="W125" s="241" t="s">
        <v>1607</v>
      </c>
      <c r="AB125" s="230" t="e">
        <f>IF(OR(J125="Fail",ISBLANK(J125)),INDEX('Issue Code Table'!A:A,MATCH(N:N,'Issue Code Table'!C:C,0)),IF(M125="Critical",6,IF(M125="Significant",5,IF(M125="Moderate",3,2))))</f>
        <v>#N/A</v>
      </c>
    </row>
    <row r="126" spans="1:28" ht="375" x14ac:dyDescent="0.35">
      <c r="A126" s="242" t="s">
        <v>1591</v>
      </c>
      <c r="B126" s="242" t="s">
        <v>1440</v>
      </c>
      <c r="C126" s="243" t="s">
        <v>1441</v>
      </c>
      <c r="D126" s="242" t="s">
        <v>203</v>
      </c>
      <c r="E126" s="242" t="s">
        <v>1609</v>
      </c>
      <c r="F126" s="242" t="s">
        <v>1610</v>
      </c>
      <c r="G126" s="242" t="s">
        <v>1611</v>
      </c>
      <c r="H126" s="242" t="s">
        <v>1612</v>
      </c>
      <c r="I126" s="244"/>
      <c r="J126" s="245"/>
      <c r="K126" s="246" t="s">
        <v>1613</v>
      </c>
      <c r="L126" s="261" t="s">
        <v>1614</v>
      </c>
      <c r="M126" s="242" t="s">
        <v>135</v>
      </c>
      <c r="N126" s="253" t="s">
        <v>1447</v>
      </c>
      <c r="O126" s="248" t="s">
        <v>1615</v>
      </c>
      <c r="P126" s="249"/>
      <c r="Q126" s="244" t="s">
        <v>1602</v>
      </c>
      <c r="R126" s="244" t="s">
        <v>1616</v>
      </c>
      <c r="S126" s="242" t="s">
        <v>1617</v>
      </c>
      <c r="T126" s="242" t="s">
        <v>1618</v>
      </c>
      <c r="U126" s="242" t="s">
        <v>1619</v>
      </c>
      <c r="V126" s="242" t="s">
        <v>1620</v>
      </c>
      <c r="W126" s="250" t="s">
        <v>1621</v>
      </c>
      <c r="AB126" s="230" t="e">
        <f>IF(OR(J126="Fail",ISBLANK(J126)),INDEX('Issue Code Table'!A:A,MATCH(N:N,'Issue Code Table'!C:C,0)),IF(M126="Critical",6,IF(M126="Significant",5,IF(M126="Moderate",3,2))))</f>
        <v>#N/A</v>
      </c>
    </row>
    <row r="127" spans="1:28" ht="409.5" x14ac:dyDescent="0.35">
      <c r="A127" s="233" t="s">
        <v>1608</v>
      </c>
      <c r="B127" s="233" t="s">
        <v>1592</v>
      </c>
      <c r="C127" s="251" t="s">
        <v>1593</v>
      </c>
      <c r="D127" s="233" t="s">
        <v>155</v>
      </c>
      <c r="E127" s="233" t="s">
        <v>1623</v>
      </c>
      <c r="F127" s="233" t="s">
        <v>1624</v>
      </c>
      <c r="G127" s="233" t="s">
        <v>3380</v>
      </c>
      <c r="H127" s="233" t="s">
        <v>1625</v>
      </c>
      <c r="I127" s="236"/>
      <c r="J127" s="237"/>
      <c r="K127" s="238" t="s">
        <v>1626</v>
      </c>
      <c r="L127" s="277" t="s">
        <v>1627</v>
      </c>
      <c r="M127" s="233" t="s">
        <v>142</v>
      </c>
      <c r="N127" s="256" t="s">
        <v>1628</v>
      </c>
      <c r="O127" s="239" t="s">
        <v>1629</v>
      </c>
      <c r="P127" s="240"/>
      <c r="Q127" s="236" t="s">
        <v>1602</v>
      </c>
      <c r="R127" s="236" t="s">
        <v>1630</v>
      </c>
      <c r="S127" s="233" t="s">
        <v>1631</v>
      </c>
      <c r="T127" s="233"/>
      <c r="U127" s="233" t="s">
        <v>3381</v>
      </c>
      <c r="V127" s="233" t="s">
        <v>3382</v>
      </c>
      <c r="W127" s="241"/>
      <c r="AB127" s="230" t="e">
        <f>IF(OR(J127="Fail",ISBLANK(J127)),INDEX('Issue Code Table'!A:A,MATCH(N:N,'Issue Code Table'!C:C,0)),IF(M127="Critical",6,IF(M127="Significant",5,IF(M127="Moderate",3,2))))</f>
        <v>#N/A</v>
      </c>
    </row>
    <row r="128" spans="1:28" ht="409.5" x14ac:dyDescent="0.35">
      <c r="A128" s="242" t="s">
        <v>1622</v>
      </c>
      <c r="B128" s="246" t="s">
        <v>162</v>
      </c>
      <c r="C128" s="255" t="s">
        <v>1633</v>
      </c>
      <c r="D128" s="242" t="s">
        <v>203</v>
      </c>
      <c r="E128" s="242" t="s">
        <v>1634</v>
      </c>
      <c r="F128" s="242" t="s">
        <v>1635</v>
      </c>
      <c r="G128" s="242" t="s">
        <v>3396</v>
      </c>
      <c r="H128" s="242" t="s">
        <v>3395</v>
      </c>
      <c r="I128" s="244"/>
      <c r="J128" s="245"/>
      <c r="K128" s="246" t="s">
        <v>3394</v>
      </c>
      <c r="L128" s="244" t="s">
        <v>3398</v>
      </c>
      <c r="M128" s="242" t="s">
        <v>135</v>
      </c>
      <c r="N128" s="253" t="s">
        <v>163</v>
      </c>
      <c r="O128" s="248" t="s">
        <v>164</v>
      </c>
      <c r="P128" s="249"/>
      <c r="Q128" s="244" t="s">
        <v>1602</v>
      </c>
      <c r="R128" s="244" t="s">
        <v>1636</v>
      </c>
      <c r="S128" s="242" t="s">
        <v>1637</v>
      </c>
      <c r="T128" s="242"/>
      <c r="U128" s="242" t="s">
        <v>3393</v>
      </c>
      <c r="V128" s="242" t="s">
        <v>3392</v>
      </c>
      <c r="W128" s="250" t="s">
        <v>1638</v>
      </c>
      <c r="AB128" s="230" t="e">
        <f>IF(OR(J128="Fail",ISBLANK(J128)),INDEX('Issue Code Table'!A:A,MATCH(N:N,'Issue Code Table'!C:C,0)),IF(M128="Critical",6,IF(M128="Significant",5,IF(M128="Moderate",3,2))))</f>
        <v>#N/A</v>
      </c>
    </row>
    <row r="129" spans="1:28" ht="409.5" x14ac:dyDescent="0.35">
      <c r="A129" s="233" t="s">
        <v>1632</v>
      </c>
      <c r="B129" s="233" t="s">
        <v>284</v>
      </c>
      <c r="C129" s="251" t="s">
        <v>285</v>
      </c>
      <c r="D129" s="233" t="s">
        <v>203</v>
      </c>
      <c r="E129" s="233" t="s">
        <v>1640</v>
      </c>
      <c r="F129" s="233" t="s">
        <v>1641</v>
      </c>
      <c r="G129" s="233" t="s">
        <v>1642</v>
      </c>
      <c r="H129" s="233" t="s">
        <v>1643</v>
      </c>
      <c r="I129" s="236"/>
      <c r="J129" s="237"/>
      <c r="K129" s="238" t="s">
        <v>1644</v>
      </c>
      <c r="L129" s="236"/>
      <c r="M129" s="233" t="s">
        <v>135</v>
      </c>
      <c r="N129" s="256" t="s">
        <v>180</v>
      </c>
      <c r="O129" s="239" t="s">
        <v>181</v>
      </c>
      <c r="P129" s="240"/>
      <c r="Q129" s="236" t="s">
        <v>1645</v>
      </c>
      <c r="R129" s="236" t="s">
        <v>1646</v>
      </c>
      <c r="S129" s="233" t="s">
        <v>1647</v>
      </c>
      <c r="T129" s="233"/>
      <c r="U129" s="233" t="s">
        <v>1648</v>
      </c>
      <c r="V129" s="233" t="s">
        <v>1649</v>
      </c>
      <c r="W129" s="241" t="s">
        <v>1650</v>
      </c>
      <c r="AB129" s="230" t="e">
        <f>IF(OR(J129="Fail",ISBLANK(J129)),INDEX('Issue Code Table'!A:A,MATCH(N:N,'Issue Code Table'!C:C,0)),IF(M129="Critical",6,IF(M129="Significant",5,IF(M129="Moderate",3,2))))</f>
        <v>#N/A</v>
      </c>
    </row>
    <row r="130" spans="1:28" ht="409.5" x14ac:dyDescent="0.35">
      <c r="A130" s="242" t="s">
        <v>1639</v>
      </c>
      <c r="B130" s="254" t="s">
        <v>1488</v>
      </c>
      <c r="C130" s="255" t="s">
        <v>1489</v>
      </c>
      <c r="D130" s="242" t="s">
        <v>203</v>
      </c>
      <c r="E130" s="242" t="s">
        <v>1652</v>
      </c>
      <c r="F130" s="242" t="s">
        <v>1653</v>
      </c>
      <c r="G130" s="242" t="s">
        <v>1654</v>
      </c>
      <c r="H130" s="242" t="s">
        <v>1655</v>
      </c>
      <c r="I130" s="244"/>
      <c r="J130" s="245"/>
      <c r="K130" s="246" t="s">
        <v>1656</v>
      </c>
      <c r="L130" s="244"/>
      <c r="M130" s="242" t="s">
        <v>142</v>
      </c>
      <c r="N130" s="253" t="s">
        <v>1495</v>
      </c>
      <c r="O130" s="248" t="s">
        <v>1496</v>
      </c>
      <c r="P130" s="249"/>
      <c r="Q130" s="244" t="s">
        <v>1645</v>
      </c>
      <c r="R130" s="244" t="s">
        <v>1657</v>
      </c>
      <c r="S130" s="242" t="s">
        <v>1658</v>
      </c>
      <c r="T130" s="242"/>
      <c r="U130" s="242" t="s">
        <v>1659</v>
      </c>
      <c r="V130" s="242" t="s">
        <v>1660</v>
      </c>
      <c r="W130" s="250"/>
      <c r="AB130" s="230" t="e">
        <f>IF(OR(J130="Fail",ISBLANK(J130)),INDEX('Issue Code Table'!A:A,MATCH(N:N,'Issue Code Table'!C:C,0)),IF(M130="Critical",6,IF(M130="Significant",5,IF(M130="Moderate",3,2))))</f>
        <v>#N/A</v>
      </c>
    </row>
    <row r="131" spans="1:28" ht="75" x14ac:dyDescent="0.35">
      <c r="A131" s="233" t="s">
        <v>1651</v>
      </c>
      <c r="B131" s="233" t="s">
        <v>284</v>
      </c>
      <c r="C131" s="251" t="s">
        <v>285</v>
      </c>
      <c r="D131" s="233" t="s">
        <v>203</v>
      </c>
      <c r="E131" s="233" t="s">
        <v>1662</v>
      </c>
      <c r="F131" s="233" t="s">
        <v>1663</v>
      </c>
      <c r="G131" s="233" t="s">
        <v>1664</v>
      </c>
      <c r="H131" s="233" t="s">
        <v>1665</v>
      </c>
      <c r="I131" s="236"/>
      <c r="J131" s="237"/>
      <c r="K131" s="238" t="s">
        <v>1666</v>
      </c>
      <c r="L131" s="236"/>
      <c r="M131" s="233" t="s">
        <v>135</v>
      </c>
      <c r="N131" s="239" t="s">
        <v>180</v>
      </c>
      <c r="O131" s="239" t="s">
        <v>181</v>
      </c>
      <c r="P131" s="240"/>
      <c r="Q131" s="236" t="s">
        <v>1645</v>
      </c>
      <c r="R131" s="236" t="s">
        <v>1667</v>
      </c>
      <c r="S131" s="233" t="s">
        <v>1668</v>
      </c>
      <c r="T131" s="233"/>
      <c r="U131" s="233" t="s">
        <v>1669</v>
      </c>
      <c r="V131" s="233" t="s">
        <v>1670</v>
      </c>
      <c r="W131" s="241" t="s">
        <v>1671</v>
      </c>
      <c r="AB131" s="230" t="e">
        <f>IF(OR(J131="Fail",ISBLANK(J131)),INDEX('Issue Code Table'!A:A,MATCH(N:N,'Issue Code Table'!C:C,0)),IF(M131="Critical",6,IF(M131="Significant",5,IF(M131="Moderate",3,2))))</f>
        <v>#N/A</v>
      </c>
    </row>
    <row r="132" spans="1:28" ht="409.5" x14ac:dyDescent="0.35">
      <c r="A132" s="242" t="s">
        <v>1661</v>
      </c>
      <c r="B132" s="242" t="s">
        <v>284</v>
      </c>
      <c r="C132" s="243" t="s">
        <v>285</v>
      </c>
      <c r="D132" s="242" t="s">
        <v>203</v>
      </c>
      <c r="E132" s="242" t="s">
        <v>1673</v>
      </c>
      <c r="F132" s="242" t="s">
        <v>1674</v>
      </c>
      <c r="G132" s="242" t="s">
        <v>1675</v>
      </c>
      <c r="H132" s="242" t="s">
        <v>1676</v>
      </c>
      <c r="I132" s="244"/>
      <c r="J132" s="245"/>
      <c r="K132" s="246" t="s">
        <v>1677</v>
      </c>
      <c r="L132" s="244"/>
      <c r="M132" s="242" t="s">
        <v>135</v>
      </c>
      <c r="N132" s="253" t="s">
        <v>180</v>
      </c>
      <c r="O132" s="248" t="s">
        <v>793</v>
      </c>
      <c r="P132" s="249"/>
      <c r="Q132" s="244" t="s">
        <v>1645</v>
      </c>
      <c r="R132" s="244" t="s">
        <v>1678</v>
      </c>
      <c r="S132" s="242" t="s">
        <v>1679</v>
      </c>
      <c r="T132" s="242"/>
      <c r="U132" s="242" t="s">
        <v>1680</v>
      </c>
      <c r="V132" s="242" t="s">
        <v>1681</v>
      </c>
      <c r="W132" s="250" t="s">
        <v>1682</v>
      </c>
      <c r="AB132" s="230" t="e">
        <f>IF(OR(J132="Fail",ISBLANK(J132)),INDEX('Issue Code Table'!A:A,MATCH(N:N,'Issue Code Table'!C:C,0)),IF(M132="Critical",6,IF(M132="Significant",5,IF(M132="Moderate",3,2))))</f>
        <v>#N/A</v>
      </c>
    </row>
    <row r="133" spans="1:28" ht="162.5" x14ac:dyDescent="0.35">
      <c r="A133" s="233" t="s">
        <v>1672</v>
      </c>
      <c r="B133" s="233" t="s">
        <v>284</v>
      </c>
      <c r="C133" s="251" t="s">
        <v>285</v>
      </c>
      <c r="D133" s="233" t="s">
        <v>155</v>
      </c>
      <c r="E133" s="233" t="s">
        <v>1684</v>
      </c>
      <c r="F133" s="233" t="s">
        <v>1685</v>
      </c>
      <c r="G133" s="233" t="s">
        <v>1686</v>
      </c>
      <c r="H133" s="233" t="s">
        <v>1687</v>
      </c>
      <c r="I133" s="236"/>
      <c r="J133" s="237"/>
      <c r="K133" s="238" t="s">
        <v>1688</v>
      </c>
      <c r="L133" s="236"/>
      <c r="M133" s="233" t="s">
        <v>135</v>
      </c>
      <c r="N133" s="256" t="s">
        <v>1689</v>
      </c>
      <c r="O133" s="239" t="s">
        <v>1690</v>
      </c>
      <c r="P133" s="240"/>
      <c r="Q133" s="236" t="s">
        <v>1645</v>
      </c>
      <c r="R133" s="236" t="s">
        <v>1691</v>
      </c>
      <c r="S133" s="233" t="s">
        <v>1692</v>
      </c>
      <c r="T133" s="233" t="s">
        <v>1693</v>
      </c>
      <c r="U133" s="233" t="s">
        <v>1694</v>
      </c>
      <c r="V133" s="233" t="s">
        <v>1695</v>
      </c>
      <c r="W133" s="241" t="s">
        <v>1696</v>
      </c>
      <c r="AB133" s="230" t="e">
        <f>IF(OR(J133="Fail",ISBLANK(J133)),INDEX('Issue Code Table'!A:A,MATCH(N:N,'Issue Code Table'!C:C,0)),IF(M133="Critical",6,IF(M133="Significant",5,IF(M133="Moderate",3,2))))</f>
        <v>#N/A</v>
      </c>
    </row>
    <row r="134" spans="1:28" ht="250" x14ac:dyDescent="0.35">
      <c r="A134" s="242" t="s">
        <v>1683</v>
      </c>
      <c r="B134" s="242" t="s">
        <v>1592</v>
      </c>
      <c r="C134" s="243" t="s">
        <v>1593</v>
      </c>
      <c r="D134" s="242" t="s">
        <v>155</v>
      </c>
      <c r="E134" s="242" t="s">
        <v>1698</v>
      </c>
      <c r="F134" s="242" t="s">
        <v>1699</v>
      </c>
      <c r="G134" s="242" t="s">
        <v>1700</v>
      </c>
      <c r="H134" s="242" t="s">
        <v>1701</v>
      </c>
      <c r="I134" s="244"/>
      <c r="J134" s="245"/>
      <c r="K134" s="246" t="s">
        <v>1702</v>
      </c>
      <c r="L134" s="261" t="s">
        <v>1703</v>
      </c>
      <c r="M134" s="242" t="s">
        <v>135</v>
      </c>
      <c r="N134" s="253" t="s">
        <v>1704</v>
      </c>
      <c r="O134" s="248" t="s">
        <v>1705</v>
      </c>
      <c r="P134" s="249"/>
      <c r="Q134" s="244" t="s">
        <v>1706</v>
      </c>
      <c r="R134" s="244" t="s">
        <v>1707</v>
      </c>
      <c r="S134" s="242" t="s">
        <v>1708</v>
      </c>
      <c r="T134" s="242"/>
      <c r="U134" s="242" t="s">
        <v>1709</v>
      </c>
      <c r="V134" s="242" t="s">
        <v>1710</v>
      </c>
      <c r="W134" s="250" t="s">
        <v>1711</v>
      </c>
      <c r="AB134" s="230" t="e">
        <f>IF(OR(J134="Fail",ISBLANK(J134)),INDEX('Issue Code Table'!A:A,MATCH(N:N,'Issue Code Table'!C:C,0)),IF(M134="Critical",6,IF(M134="Significant",5,IF(M134="Moderate",3,2))))</f>
        <v>#N/A</v>
      </c>
    </row>
    <row r="135" spans="1:28" ht="262.5" x14ac:dyDescent="0.35">
      <c r="A135" s="233" t="s">
        <v>1697</v>
      </c>
      <c r="B135" s="233" t="s">
        <v>1592</v>
      </c>
      <c r="C135" s="251" t="s">
        <v>1593</v>
      </c>
      <c r="D135" s="233" t="s">
        <v>155</v>
      </c>
      <c r="E135" s="233" t="s">
        <v>1713</v>
      </c>
      <c r="F135" s="233" t="s">
        <v>1714</v>
      </c>
      <c r="G135" s="233" t="s">
        <v>1715</v>
      </c>
      <c r="H135" s="233" t="s">
        <v>1716</v>
      </c>
      <c r="I135" s="236"/>
      <c r="J135" s="237"/>
      <c r="K135" s="238" t="s">
        <v>1717</v>
      </c>
      <c r="L135" s="278" t="s">
        <v>1599</v>
      </c>
      <c r="M135" s="279" t="s">
        <v>142</v>
      </c>
      <c r="N135" s="280" t="s">
        <v>1718</v>
      </c>
      <c r="O135" s="281" t="s">
        <v>1719</v>
      </c>
      <c r="P135" s="240"/>
      <c r="Q135" s="236" t="s">
        <v>1706</v>
      </c>
      <c r="R135" s="236" t="s">
        <v>1720</v>
      </c>
      <c r="S135" s="233" t="s">
        <v>1721</v>
      </c>
      <c r="T135" s="233"/>
      <c r="U135" s="233" t="s">
        <v>1722</v>
      </c>
      <c r="V135" s="233" t="s">
        <v>1723</v>
      </c>
      <c r="W135" s="241"/>
      <c r="AB135" s="230" t="e">
        <f>IF(OR(J135="Fail",ISBLANK(J135)),INDEX('Issue Code Table'!A:A,MATCH(N:N,'Issue Code Table'!C:C,0)),IF(M135="Critical",6,IF(M135="Significant",5,IF(M135="Moderate",3,2))))</f>
        <v>#N/A</v>
      </c>
    </row>
    <row r="136" spans="1:28" ht="287.5" x14ac:dyDescent="0.35">
      <c r="A136" s="242" t="s">
        <v>1712</v>
      </c>
      <c r="B136" s="242" t="s">
        <v>1592</v>
      </c>
      <c r="C136" s="242" t="s">
        <v>1593</v>
      </c>
      <c r="D136" s="242" t="s">
        <v>203</v>
      </c>
      <c r="E136" s="242" t="s">
        <v>1725</v>
      </c>
      <c r="F136" s="242" t="s">
        <v>1726</v>
      </c>
      <c r="G136" s="242" t="s">
        <v>1727</v>
      </c>
      <c r="H136" s="242" t="s">
        <v>1728</v>
      </c>
      <c r="I136" s="244"/>
      <c r="J136" s="245"/>
      <c r="K136" s="248" t="s">
        <v>1729</v>
      </c>
      <c r="L136" s="261" t="s">
        <v>1730</v>
      </c>
      <c r="M136" s="242" t="s">
        <v>188</v>
      </c>
      <c r="N136" s="253" t="s">
        <v>1731</v>
      </c>
      <c r="O136" s="248" t="s">
        <v>1732</v>
      </c>
      <c r="P136" s="249"/>
      <c r="Q136" s="244" t="s">
        <v>1706</v>
      </c>
      <c r="R136" s="244" t="s">
        <v>1733</v>
      </c>
      <c r="S136" s="242" t="s">
        <v>1734</v>
      </c>
      <c r="T136" s="242"/>
      <c r="U136" s="242" t="s">
        <v>1735</v>
      </c>
      <c r="V136" s="242" t="s">
        <v>1736</v>
      </c>
      <c r="W136" s="250"/>
      <c r="AB136" s="230" t="e">
        <f>IF(OR(J136="Fail",ISBLANK(J136)),INDEX('Issue Code Table'!A:A,MATCH(N:N,'Issue Code Table'!C:C,0)),IF(M136="Critical",6,IF(M136="Significant",5,IF(M136="Moderate",3,2))))</f>
        <v>#N/A</v>
      </c>
    </row>
    <row r="137" spans="1:28" ht="337.5" x14ac:dyDescent="0.35">
      <c r="A137" s="233" t="s">
        <v>1724</v>
      </c>
      <c r="B137" s="233" t="s">
        <v>1592</v>
      </c>
      <c r="C137" s="251" t="s">
        <v>1593</v>
      </c>
      <c r="D137" s="233" t="s">
        <v>203</v>
      </c>
      <c r="E137" s="233" t="s">
        <v>1738</v>
      </c>
      <c r="F137" s="233" t="s">
        <v>1739</v>
      </c>
      <c r="G137" s="233" t="s">
        <v>1740</v>
      </c>
      <c r="H137" s="233" t="s">
        <v>1741</v>
      </c>
      <c r="I137" s="236"/>
      <c r="J137" s="237"/>
      <c r="K137" s="238" t="s">
        <v>1742</v>
      </c>
      <c r="L137" s="277" t="s">
        <v>1743</v>
      </c>
      <c r="M137" s="252" t="s">
        <v>142</v>
      </c>
      <c r="N137" s="256" t="s">
        <v>1744</v>
      </c>
      <c r="O137" s="239" t="s">
        <v>1745</v>
      </c>
      <c r="P137" s="240"/>
      <c r="Q137" s="236" t="s">
        <v>1706</v>
      </c>
      <c r="R137" s="236" t="s">
        <v>1746</v>
      </c>
      <c r="S137" s="233" t="s">
        <v>1747</v>
      </c>
      <c r="T137" s="233"/>
      <c r="U137" s="233" t="s">
        <v>1748</v>
      </c>
      <c r="V137" s="233" t="s">
        <v>1749</v>
      </c>
      <c r="W137" s="241"/>
      <c r="AB137" s="230" t="e">
        <f>IF(OR(J137="Fail",ISBLANK(J137)),INDEX('Issue Code Table'!A:A,MATCH(N:N,'Issue Code Table'!C:C,0)),IF(M137="Critical",6,IF(M137="Significant",5,IF(M137="Moderate",3,2))))</f>
        <v>#N/A</v>
      </c>
    </row>
    <row r="138" spans="1:28" ht="175" x14ac:dyDescent="0.35">
      <c r="A138" s="242" t="s">
        <v>1737</v>
      </c>
      <c r="B138" s="242" t="s">
        <v>1592</v>
      </c>
      <c r="C138" s="243" t="s">
        <v>1593</v>
      </c>
      <c r="D138" s="242" t="s">
        <v>203</v>
      </c>
      <c r="E138" s="242" t="s">
        <v>1751</v>
      </c>
      <c r="F138" s="242" t="s">
        <v>1752</v>
      </c>
      <c r="G138" s="242" t="s">
        <v>1753</v>
      </c>
      <c r="H138" s="242" t="s">
        <v>1754</v>
      </c>
      <c r="I138" s="244"/>
      <c r="J138" s="245"/>
      <c r="K138" s="246" t="s">
        <v>1729</v>
      </c>
      <c r="L138" s="244"/>
      <c r="M138" s="247" t="s">
        <v>188</v>
      </c>
      <c r="N138" s="253" t="s">
        <v>1755</v>
      </c>
      <c r="O138" s="248" t="s">
        <v>1756</v>
      </c>
      <c r="P138" s="249"/>
      <c r="Q138" s="244" t="s">
        <v>1706</v>
      </c>
      <c r="R138" s="244" t="s">
        <v>1757</v>
      </c>
      <c r="S138" s="242" t="s">
        <v>1758</v>
      </c>
      <c r="T138" s="242"/>
      <c r="U138" s="242" t="s">
        <v>1759</v>
      </c>
      <c r="V138" s="242" t="s">
        <v>1760</v>
      </c>
      <c r="W138" s="250"/>
      <c r="AB138" s="230" t="e">
        <f>IF(OR(J138="Fail",ISBLANK(J138)),INDEX('Issue Code Table'!A:A,MATCH(N:N,'Issue Code Table'!C:C,0)),IF(M138="Critical",6,IF(M138="Significant",5,IF(M138="Moderate",3,2))))</f>
        <v>#N/A</v>
      </c>
    </row>
    <row r="139" spans="1:28" ht="75" x14ac:dyDescent="0.35">
      <c r="A139" s="233" t="s">
        <v>1750</v>
      </c>
      <c r="B139" s="234" t="s">
        <v>165</v>
      </c>
      <c r="C139" s="235" t="s">
        <v>1762</v>
      </c>
      <c r="D139" s="233" t="s">
        <v>155</v>
      </c>
      <c r="E139" s="233" t="s">
        <v>1763</v>
      </c>
      <c r="F139" s="233" t="s">
        <v>1764</v>
      </c>
      <c r="G139" s="233" t="s">
        <v>1765</v>
      </c>
      <c r="H139" s="233" t="s">
        <v>1766</v>
      </c>
      <c r="I139" s="236"/>
      <c r="J139" s="237"/>
      <c r="K139" s="238" t="s">
        <v>1767</v>
      </c>
      <c r="L139" s="236"/>
      <c r="M139" s="252" t="s">
        <v>142</v>
      </c>
      <c r="N139" s="239" t="s">
        <v>176</v>
      </c>
      <c r="O139" s="233" t="s">
        <v>1768</v>
      </c>
      <c r="P139" s="240"/>
      <c r="Q139" s="236" t="s">
        <v>1769</v>
      </c>
      <c r="R139" s="236" t="s">
        <v>1770</v>
      </c>
      <c r="S139" s="233" t="s">
        <v>1771</v>
      </c>
      <c r="T139" s="233"/>
      <c r="U139" s="233" t="s">
        <v>1772</v>
      </c>
      <c r="V139" s="233" t="s">
        <v>1773</v>
      </c>
      <c r="W139" s="241"/>
      <c r="AB139" s="230" t="e">
        <f>IF(OR(J139="Fail",ISBLANK(J139)),INDEX('Issue Code Table'!A:A,MATCH(N:N,'Issue Code Table'!C:C,0)),IF(M139="Critical",6,IF(M139="Significant",5,IF(M139="Moderate",3,2))))</f>
        <v>#N/A</v>
      </c>
    </row>
    <row r="140" spans="1:28" ht="409.5" x14ac:dyDescent="0.35">
      <c r="A140" s="242" t="s">
        <v>1761</v>
      </c>
      <c r="B140" s="242" t="s">
        <v>284</v>
      </c>
      <c r="C140" s="243" t="s">
        <v>285</v>
      </c>
      <c r="D140" s="242" t="s">
        <v>203</v>
      </c>
      <c r="E140" s="242" t="s">
        <v>1775</v>
      </c>
      <c r="F140" s="242" t="s">
        <v>1776</v>
      </c>
      <c r="G140" s="242" t="s">
        <v>1777</v>
      </c>
      <c r="H140" s="242" t="s">
        <v>1778</v>
      </c>
      <c r="I140" s="244"/>
      <c r="J140" s="245"/>
      <c r="K140" s="244" t="s">
        <v>1779</v>
      </c>
      <c r="L140" s="244"/>
      <c r="M140" s="247" t="s">
        <v>142</v>
      </c>
      <c r="N140" s="248" t="s">
        <v>176</v>
      </c>
      <c r="O140" s="248" t="s">
        <v>177</v>
      </c>
      <c r="P140" s="249"/>
      <c r="Q140" s="244" t="s">
        <v>1780</v>
      </c>
      <c r="R140" s="244" t="s">
        <v>1781</v>
      </c>
      <c r="S140" s="242" t="s">
        <v>1782</v>
      </c>
      <c r="T140" s="242"/>
      <c r="U140" s="242" t="s">
        <v>1783</v>
      </c>
      <c r="V140" s="242" t="s">
        <v>1784</v>
      </c>
      <c r="W140" s="250"/>
      <c r="AB140" s="230" t="e">
        <f>IF(OR(J140="Fail",ISBLANK(J140)),INDEX('Issue Code Table'!A:A,MATCH(N:N,'Issue Code Table'!C:C,0)),IF(M140="Critical",6,IF(M140="Significant",5,IF(M140="Moderate",3,2))))</f>
        <v>#N/A</v>
      </c>
    </row>
    <row r="141" spans="1:28" ht="187.5" x14ac:dyDescent="0.35">
      <c r="A141" s="233" t="s">
        <v>1774</v>
      </c>
      <c r="B141" s="234" t="s">
        <v>175</v>
      </c>
      <c r="C141" s="235" t="s">
        <v>577</v>
      </c>
      <c r="D141" s="233" t="s">
        <v>155</v>
      </c>
      <c r="E141" s="233" t="s">
        <v>1786</v>
      </c>
      <c r="F141" s="233" t="s">
        <v>1787</v>
      </c>
      <c r="G141" s="233" t="s">
        <v>1788</v>
      </c>
      <c r="H141" s="233" t="s">
        <v>1789</v>
      </c>
      <c r="I141" s="236"/>
      <c r="J141" s="237"/>
      <c r="K141" s="238" t="s">
        <v>1790</v>
      </c>
      <c r="L141" s="236" t="s">
        <v>1791</v>
      </c>
      <c r="M141" s="252" t="s">
        <v>142</v>
      </c>
      <c r="N141" s="239" t="s">
        <v>176</v>
      </c>
      <c r="O141" s="239" t="s">
        <v>1768</v>
      </c>
      <c r="P141" s="240"/>
      <c r="Q141" s="236" t="s">
        <v>1792</v>
      </c>
      <c r="R141" s="236" t="s">
        <v>1793</v>
      </c>
      <c r="S141" s="233" t="s">
        <v>1794</v>
      </c>
      <c r="T141" s="233"/>
      <c r="U141" s="233" t="s">
        <v>1795</v>
      </c>
      <c r="V141" s="233" t="s">
        <v>1796</v>
      </c>
      <c r="W141" s="241"/>
      <c r="AB141" s="230" t="e">
        <f>IF(OR(J141="Fail",ISBLANK(J141)),INDEX('Issue Code Table'!A:A,MATCH(N:N,'Issue Code Table'!C:C,0)),IF(M141="Critical",6,IF(M141="Significant",5,IF(M141="Moderate",3,2))))</f>
        <v>#N/A</v>
      </c>
    </row>
    <row r="142" spans="1:28" ht="187.5" x14ac:dyDescent="0.35">
      <c r="A142" s="242" t="s">
        <v>1785</v>
      </c>
      <c r="B142" s="254" t="s">
        <v>175</v>
      </c>
      <c r="C142" s="255" t="s">
        <v>577</v>
      </c>
      <c r="D142" s="242" t="s">
        <v>155</v>
      </c>
      <c r="E142" s="242" t="s">
        <v>1798</v>
      </c>
      <c r="F142" s="242" t="s">
        <v>1799</v>
      </c>
      <c r="G142" s="242" t="s">
        <v>1800</v>
      </c>
      <c r="H142" s="242" t="s">
        <v>1801</v>
      </c>
      <c r="I142" s="244"/>
      <c r="J142" s="245"/>
      <c r="K142" s="246" t="s">
        <v>1802</v>
      </c>
      <c r="L142" s="244"/>
      <c r="M142" s="247" t="s">
        <v>135</v>
      </c>
      <c r="N142" s="282" t="s">
        <v>1803</v>
      </c>
      <c r="O142" s="248" t="s">
        <v>1804</v>
      </c>
      <c r="P142" s="249"/>
      <c r="Q142" s="244" t="s">
        <v>1792</v>
      </c>
      <c r="R142" s="244" t="s">
        <v>1805</v>
      </c>
      <c r="S142" s="242" t="s">
        <v>1806</v>
      </c>
      <c r="T142" s="242"/>
      <c r="U142" s="242" t="s">
        <v>1807</v>
      </c>
      <c r="V142" s="242" t="s">
        <v>1808</v>
      </c>
      <c r="W142" s="250" t="s">
        <v>1809</v>
      </c>
      <c r="AB142" s="230" t="e">
        <f>IF(OR(J142="Fail",ISBLANK(J142)),INDEX('Issue Code Table'!A:A,MATCH(N:N,'Issue Code Table'!C:C,0)),IF(M142="Critical",6,IF(M142="Significant",5,IF(M142="Moderate",3,2))))</f>
        <v>#N/A</v>
      </c>
    </row>
    <row r="143" spans="1:28" ht="200" x14ac:dyDescent="0.35">
      <c r="A143" s="233" t="s">
        <v>1797</v>
      </c>
      <c r="B143" s="234" t="s">
        <v>175</v>
      </c>
      <c r="C143" s="235" t="s">
        <v>577</v>
      </c>
      <c r="D143" s="233" t="s">
        <v>155</v>
      </c>
      <c r="E143" s="233" t="s">
        <v>1811</v>
      </c>
      <c r="F143" s="233" t="s">
        <v>1812</v>
      </c>
      <c r="G143" s="233" t="s">
        <v>1813</v>
      </c>
      <c r="H143" s="233" t="s">
        <v>1814</v>
      </c>
      <c r="I143" s="236"/>
      <c r="J143" s="237"/>
      <c r="K143" s="238" t="s">
        <v>1815</v>
      </c>
      <c r="L143" s="236"/>
      <c r="M143" s="233" t="s">
        <v>142</v>
      </c>
      <c r="N143" s="239" t="s">
        <v>1907</v>
      </c>
      <c r="O143" s="239" t="s">
        <v>1937</v>
      </c>
      <c r="P143" s="240"/>
      <c r="Q143" s="236" t="s">
        <v>1792</v>
      </c>
      <c r="R143" s="236" t="s">
        <v>1816</v>
      </c>
      <c r="S143" s="233" t="s">
        <v>1817</v>
      </c>
      <c r="T143" s="233"/>
      <c r="U143" s="233" t="s">
        <v>1818</v>
      </c>
      <c r="V143" s="233" t="s">
        <v>1819</v>
      </c>
      <c r="W143" s="241"/>
      <c r="AB143" s="230" t="e">
        <f>IF(OR(J143="Fail",ISBLANK(J143)),INDEX('Issue Code Table'!A:A,MATCH(N:N,'Issue Code Table'!C:C,0)),IF(M143="Critical",6,IF(M143="Significant",5,IF(M143="Moderate",3,2))))</f>
        <v>#N/A</v>
      </c>
    </row>
    <row r="144" spans="1:28" ht="162.5" x14ac:dyDescent="0.35">
      <c r="A144" s="242" t="s">
        <v>1810</v>
      </c>
      <c r="B144" s="254" t="s">
        <v>182</v>
      </c>
      <c r="C144" s="255" t="s">
        <v>1338</v>
      </c>
      <c r="D144" s="242" t="s">
        <v>203</v>
      </c>
      <c r="E144" s="242" t="s">
        <v>1821</v>
      </c>
      <c r="F144" s="242" t="s">
        <v>1822</v>
      </c>
      <c r="G144" s="242" t="s">
        <v>1823</v>
      </c>
      <c r="H144" s="242" t="s">
        <v>1824</v>
      </c>
      <c r="I144" s="244"/>
      <c r="J144" s="245"/>
      <c r="K144" s="246" t="s">
        <v>1825</v>
      </c>
      <c r="L144" s="244"/>
      <c r="M144" s="242" t="s">
        <v>142</v>
      </c>
      <c r="N144" s="253" t="s">
        <v>1826</v>
      </c>
      <c r="O144" s="248" t="s">
        <v>1827</v>
      </c>
      <c r="P144" s="249"/>
      <c r="Q144" s="244" t="s">
        <v>1792</v>
      </c>
      <c r="R144" s="244" t="s">
        <v>1828</v>
      </c>
      <c r="S144" s="242" t="s">
        <v>1829</v>
      </c>
      <c r="T144" s="242" t="s">
        <v>1830</v>
      </c>
      <c r="U144" s="242" t="s">
        <v>1831</v>
      </c>
      <c r="V144" s="242" t="s">
        <v>1832</v>
      </c>
      <c r="W144" s="250"/>
      <c r="AB144" s="230" t="e">
        <f>IF(OR(J144="Fail",ISBLANK(J144)),INDEX('Issue Code Table'!A:A,MATCH(N:N,'Issue Code Table'!C:C,0)),IF(M144="Critical",6,IF(M144="Significant",5,IF(M144="Moderate",3,2))))</f>
        <v>#N/A</v>
      </c>
    </row>
    <row r="145" spans="1:28" ht="409.5" x14ac:dyDescent="0.35">
      <c r="A145" s="233" t="s">
        <v>1820</v>
      </c>
      <c r="B145" s="234" t="s">
        <v>175</v>
      </c>
      <c r="C145" s="235" t="s">
        <v>577</v>
      </c>
      <c r="D145" s="233" t="s">
        <v>155</v>
      </c>
      <c r="E145" s="233" t="s">
        <v>1834</v>
      </c>
      <c r="F145" s="233" t="s">
        <v>1835</v>
      </c>
      <c r="G145" s="233" t="s">
        <v>1836</v>
      </c>
      <c r="H145" s="233" t="s">
        <v>1837</v>
      </c>
      <c r="I145" s="236"/>
      <c r="J145" s="237"/>
      <c r="K145" s="238" t="s">
        <v>1838</v>
      </c>
      <c r="L145" s="236"/>
      <c r="M145" s="233" t="s">
        <v>142</v>
      </c>
      <c r="N145" s="239" t="s">
        <v>1531</v>
      </c>
      <c r="O145" s="233" t="s">
        <v>1839</v>
      </c>
      <c r="P145" s="240"/>
      <c r="Q145" s="236" t="s">
        <v>1792</v>
      </c>
      <c r="R145" s="236" t="s">
        <v>1840</v>
      </c>
      <c r="S145" s="233" t="s">
        <v>1841</v>
      </c>
      <c r="T145" s="233"/>
      <c r="U145" s="233" t="s">
        <v>1842</v>
      </c>
      <c r="V145" s="233" t="s">
        <v>1843</v>
      </c>
      <c r="W145" s="241"/>
      <c r="AB145" s="230" t="e">
        <f>IF(OR(J145="Fail",ISBLANK(J145)),INDEX('Issue Code Table'!A:A,MATCH(N:N,'Issue Code Table'!C:C,0)),IF(M145="Critical",6,IF(M145="Significant",5,IF(M145="Moderate",3,2))))</f>
        <v>#N/A</v>
      </c>
    </row>
    <row r="146" spans="1:28" ht="409.5" x14ac:dyDescent="0.35">
      <c r="A146" s="242" t="s">
        <v>1833</v>
      </c>
      <c r="B146" s="254" t="s">
        <v>175</v>
      </c>
      <c r="C146" s="255" t="s">
        <v>577</v>
      </c>
      <c r="D146" s="242" t="s">
        <v>155</v>
      </c>
      <c r="E146" s="242" t="s">
        <v>1845</v>
      </c>
      <c r="F146" s="242" t="s">
        <v>1846</v>
      </c>
      <c r="G146" s="242" t="s">
        <v>1847</v>
      </c>
      <c r="H146" s="242" t="s">
        <v>1848</v>
      </c>
      <c r="I146" s="244"/>
      <c r="J146" s="245"/>
      <c r="K146" s="242" t="s">
        <v>1849</v>
      </c>
      <c r="L146" s="244"/>
      <c r="M146" s="242" t="s">
        <v>142</v>
      </c>
      <c r="N146" s="248" t="s">
        <v>704</v>
      </c>
      <c r="O146" s="248" t="s">
        <v>1208</v>
      </c>
      <c r="P146" s="249"/>
      <c r="Q146" s="244" t="s">
        <v>1792</v>
      </c>
      <c r="R146" s="244" t="s">
        <v>1850</v>
      </c>
      <c r="S146" s="242" t="s">
        <v>1851</v>
      </c>
      <c r="T146" s="242"/>
      <c r="U146" s="242" t="s">
        <v>1852</v>
      </c>
      <c r="V146" s="242" t="s">
        <v>1853</v>
      </c>
      <c r="W146" s="250" t="s">
        <v>1854</v>
      </c>
      <c r="AB146" s="230" t="e">
        <f>IF(OR(J146="Fail",ISBLANK(J146)),INDEX('Issue Code Table'!A:A,MATCH(N:N,'Issue Code Table'!C:C,0)),IF(M146="Critical",6,IF(M146="Significant",5,IF(M146="Moderate",3,2))))</f>
        <v>#N/A</v>
      </c>
    </row>
    <row r="147" spans="1:28" ht="375" x14ac:dyDescent="0.35">
      <c r="A147" s="233" t="s">
        <v>1844</v>
      </c>
      <c r="B147" s="277" t="s">
        <v>1132</v>
      </c>
      <c r="C147" s="283" t="s">
        <v>1133</v>
      </c>
      <c r="D147" s="233" t="s">
        <v>203</v>
      </c>
      <c r="E147" s="233" t="s">
        <v>1856</v>
      </c>
      <c r="F147" s="233" t="s">
        <v>1857</v>
      </c>
      <c r="G147" s="233" t="s">
        <v>1858</v>
      </c>
      <c r="H147" s="233" t="s">
        <v>1859</v>
      </c>
      <c r="I147" s="236"/>
      <c r="J147" s="237"/>
      <c r="K147" s="233" t="s">
        <v>1860</v>
      </c>
      <c r="L147" s="236"/>
      <c r="M147" s="233" t="s">
        <v>142</v>
      </c>
      <c r="N147" s="256" t="s">
        <v>180</v>
      </c>
      <c r="O147" s="239" t="s">
        <v>181</v>
      </c>
      <c r="P147" s="240"/>
      <c r="Q147" s="236" t="s">
        <v>1792</v>
      </c>
      <c r="R147" s="236" t="s">
        <v>1861</v>
      </c>
      <c r="S147" s="233" t="s">
        <v>1862</v>
      </c>
      <c r="T147" s="233"/>
      <c r="U147" s="233" t="s">
        <v>1863</v>
      </c>
      <c r="V147" s="238" t="s">
        <v>1864</v>
      </c>
      <c r="W147" s="284"/>
      <c r="AB147" s="230" t="e">
        <f>IF(OR(J147="Fail",ISBLANK(J147)),INDEX('Issue Code Table'!A:A,MATCH(N:N,'Issue Code Table'!C:C,0)),IF(M147="Critical",6,IF(M147="Significant",5,IF(M147="Moderate",3,2))))</f>
        <v>#N/A</v>
      </c>
    </row>
    <row r="148" spans="1:28" ht="150" x14ac:dyDescent="0.35">
      <c r="A148" s="242" t="s">
        <v>1855</v>
      </c>
      <c r="B148" s="254" t="s">
        <v>182</v>
      </c>
      <c r="C148" s="255" t="s">
        <v>1338</v>
      </c>
      <c r="D148" s="242" t="s">
        <v>203</v>
      </c>
      <c r="E148" s="242" t="s">
        <v>1868</v>
      </c>
      <c r="F148" s="242" t="s">
        <v>1869</v>
      </c>
      <c r="G148" s="242" t="s">
        <v>1870</v>
      </c>
      <c r="H148" s="242" t="s">
        <v>1871</v>
      </c>
      <c r="I148" s="244"/>
      <c r="J148" s="245"/>
      <c r="K148" s="246" t="s">
        <v>1872</v>
      </c>
      <c r="L148" s="244"/>
      <c r="M148" s="247" t="s">
        <v>135</v>
      </c>
      <c r="N148" s="266" t="s">
        <v>1803</v>
      </c>
      <c r="O148" s="266" t="s">
        <v>1804</v>
      </c>
      <c r="P148" s="249"/>
      <c r="Q148" s="244" t="s">
        <v>1873</v>
      </c>
      <c r="R148" s="244" t="s">
        <v>1874</v>
      </c>
      <c r="S148" s="242" t="s">
        <v>1875</v>
      </c>
      <c r="T148" s="242"/>
      <c r="U148" s="242" t="s">
        <v>1876</v>
      </c>
      <c r="V148" s="242" t="s">
        <v>1877</v>
      </c>
      <c r="W148" s="250" t="s">
        <v>1878</v>
      </c>
      <c r="AB148" s="230" t="e">
        <f>IF(OR(J148="Fail",ISBLANK(J148)),INDEX('Issue Code Table'!A:A,MATCH(N:N,'Issue Code Table'!C:C,0)),IF(M148="Critical",6,IF(M148="Significant",5,IF(M148="Moderate",3,2))))</f>
        <v>#N/A</v>
      </c>
    </row>
    <row r="149" spans="1:28" ht="150" x14ac:dyDescent="0.35">
      <c r="A149" s="233" t="s">
        <v>1865</v>
      </c>
      <c r="B149" s="233" t="s">
        <v>1866</v>
      </c>
      <c r="C149" s="251" t="s">
        <v>1867</v>
      </c>
      <c r="D149" s="233" t="s">
        <v>203</v>
      </c>
      <c r="E149" s="233" t="s">
        <v>1880</v>
      </c>
      <c r="F149" s="233" t="s">
        <v>1881</v>
      </c>
      <c r="G149" s="233" t="s">
        <v>1882</v>
      </c>
      <c r="H149" s="233" t="s">
        <v>1883</v>
      </c>
      <c r="I149" s="236"/>
      <c r="J149" s="237"/>
      <c r="K149" s="238" t="s">
        <v>1884</v>
      </c>
      <c r="L149" s="236"/>
      <c r="M149" s="252" t="s">
        <v>135</v>
      </c>
      <c r="N149" s="264" t="s">
        <v>176</v>
      </c>
      <c r="O149" s="264" t="s">
        <v>177</v>
      </c>
      <c r="P149" s="240"/>
      <c r="Q149" s="236" t="s">
        <v>1873</v>
      </c>
      <c r="R149" s="236" t="s">
        <v>1885</v>
      </c>
      <c r="S149" s="233" t="s">
        <v>1886</v>
      </c>
      <c r="T149" s="233"/>
      <c r="U149" s="233" t="s">
        <v>1887</v>
      </c>
      <c r="V149" s="233" t="s">
        <v>1888</v>
      </c>
      <c r="W149" s="241" t="s">
        <v>1889</v>
      </c>
      <c r="AB149" s="230" t="e">
        <f>IF(OR(J149="Fail",ISBLANK(J149)),INDEX('Issue Code Table'!A:A,MATCH(N:N,'Issue Code Table'!C:C,0)),IF(M149="Critical",6,IF(M149="Significant",5,IF(M149="Moderate",3,2))))</f>
        <v>#N/A</v>
      </c>
    </row>
    <row r="150" spans="1:28" ht="150" x14ac:dyDescent="0.35">
      <c r="A150" s="242" t="s">
        <v>1879</v>
      </c>
      <c r="B150" s="242" t="s">
        <v>1866</v>
      </c>
      <c r="C150" s="243" t="s">
        <v>1867</v>
      </c>
      <c r="D150" s="242" t="s">
        <v>203</v>
      </c>
      <c r="E150" s="242" t="s">
        <v>1891</v>
      </c>
      <c r="F150" s="242" t="s">
        <v>1892</v>
      </c>
      <c r="G150" s="242" t="s">
        <v>1893</v>
      </c>
      <c r="H150" s="242" t="s">
        <v>1894</v>
      </c>
      <c r="I150" s="244"/>
      <c r="J150" s="245"/>
      <c r="K150" s="246" t="s">
        <v>1895</v>
      </c>
      <c r="L150" s="244"/>
      <c r="M150" s="247" t="s">
        <v>135</v>
      </c>
      <c r="N150" s="266" t="s">
        <v>176</v>
      </c>
      <c r="O150" s="266" t="s">
        <v>177</v>
      </c>
      <c r="P150" s="249"/>
      <c r="Q150" s="244" t="s">
        <v>1873</v>
      </c>
      <c r="R150" s="244" t="s">
        <v>1896</v>
      </c>
      <c r="S150" s="242" t="s">
        <v>1897</v>
      </c>
      <c r="T150" s="242"/>
      <c r="U150" s="242" t="s">
        <v>1898</v>
      </c>
      <c r="V150" s="242" t="s">
        <v>1899</v>
      </c>
      <c r="W150" s="250" t="s">
        <v>1900</v>
      </c>
      <c r="AB150" s="230" t="e">
        <f>IF(OR(J150="Fail",ISBLANK(J150)),INDEX('Issue Code Table'!A:A,MATCH(N:N,'Issue Code Table'!C:C,0)),IF(M150="Critical",6,IF(M150="Significant",5,IF(M150="Moderate",3,2))))</f>
        <v>#N/A</v>
      </c>
    </row>
    <row r="151" spans="1:28" ht="137.5" x14ac:dyDescent="0.35">
      <c r="A151" s="233" t="s">
        <v>1890</v>
      </c>
      <c r="B151" s="277" t="s">
        <v>1132</v>
      </c>
      <c r="C151" s="283" t="s">
        <v>1133</v>
      </c>
      <c r="D151" s="279" t="s">
        <v>155</v>
      </c>
      <c r="E151" s="285" t="s">
        <v>1902</v>
      </c>
      <c r="F151" s="285" t="s">
        <v>1903</v>
      </c>
      <c r="G151" s="285" t="s">
        <v>1904</v>
      </c>
      <c r="H151" s="233" t="s">
        <v>1905</v>
      </c>
      <c r="I151" s="236"/>
      <c r="J151" s="286"/>
      <c r="K151" s="238" t="s">
        <v>1906</v>
      </c>
      <c r="L151" s="236"/>
      <c r="M151" s="287" t="s">
        <v>188</v>
      </c>
      <c r="N151" s="273" t="s">
        <v>1907</v>
      </c>
      <c r="O151" s="273" t="s">
        <v>1908</v>
      </c>
      <c r="P151" s="240"/>
      <c r="Q151" s="288" t="s">
        <v>1873</v>
      </c>
      <c r="R151" s="288" t="s">
        <v>1909</v>
      </c>
      <c r="S151" s="285" t="s">
        <v>1910</v>
      </c>
      <c r="T151" s="285"/>
      <c r="U151" s="285" t="s">
        <v>1911</v>
      </c>
      <c r="V151" s="233" t="s">
        <v>1912</v>
      </c>
      <c r="W151" s="241"/>
      <c r="AB151" s="230" t="e">
        <f>IF(OR(J151="Fail",ISBLANK(J151)),INDEX('Issue Code Table'!A:A,MATCH(N:N,'Issue Code Table'!C:C,0)),IF(M151="Critical",6,IF(M151="Significant",5,IF(M151="Moderate",3,2))))</f>
        <v>#N/A</v>
      </c>
    </row>
    <row r="152" spans="1:28" ht="175" x14ac:dyDescent="0.35">
      <c r="A152" s="242" t="s">
        <v>1901</v>
      </c>
      <c r="B152" s="289" t="s">
        <v>1132</v>
      </c>
      <c r="C152" s="290" t="s">
        <v>1133</v>
      </c>
      <c r="D152" s="291" t="s">
        <v>155</v>
      </c>
      <c r="E152" s="292" t="s">
        <v>1914</v>
      </c>
      <c r="F152" s="292" t="s">
        <v>1915</v>
      </c>
      <c r="G152" s="292" t="s">
        <v>1916</v>
      </c>
      <c r="H152" s="242" t="s">
        <v>1917</v>
      </c>
      <c r="I152" s="293"/>
      <c r="J152" s="294"/>
      <c r="K152" s="246" t="s">
        <v>1918</v>
      </c>
      <c r="L152" s="293"/>
      <c r="M152" s="292" t="s">
        <v>142</v>
      </c>
      <c r="N152" s="244" t="s">
        <v>176</v>
      </c>
      <c r="O152" s="244" t="s">
        <v>177</v>
      </c>
      <c r="P152" s="249"/>
      <c r="Q152" s="295" t="s">
        <v>1873</v>
      </c>
      <c r="R152" s="295" t="s">
        <v>1919</v>
      </c>
      <c r="S152" s="292" t="s">
        <v>1771</v>
      </c>
      <c r="T152" s="292"/>
      <c r="U152" s="292" t="s">
        <v>1920</v>
      </c>
      <c r="V152" s="242" t="s">
        <v>1921</v>
      </c>
      <c r="W152" s="250"/>
      <c r="AB152" s="230" t="e">
        <f>IF(OR(J152="Fail",ISBLANK(J152)),INDEX('Issue Code Table'!A:A,MATCH(N:N,'Issue Code Table'!C:C,0)),IF(M152="Critical",6,IF(M152="Significant",5,IF(M152="Moderate",3,2))))</f>
        <v>#N/A</v>
      </c>
    </row>
    <row r="153" spans="1:28" ht="212.5" x14ac:dyDescent="0.35">
      <c r="A153" s="233" t="s">
        <v>1913</v>
      </c>
      <c r="B153" s="233" t="s">
        <v>284</v>
      </c>
      <c r="C153" s="251" t="s">
        <v>285</v>
      </c>
      <c r="D153" s="296" t="s">
        <v>155</v>
      </c>
      <c r="E153" s="297" t="s">
        <v>1923</v>
      </c>
      <c r="F153" s="297" t="s">
        <v>1924</v>
      </c>
      <c r="G153" s="297" t="s">
        <v>1925</v>
      </c>
      <c r="H153" s="233" t="s">
        <v>1926</v>
      </c>
      <c r="I153" s="298"/>
      <c r="J153" s="299"/>
      <c r="K153" s="238" t="s">
        <v>1927</v>
      </c>
      <c r="L153" s="298"/>
      <c r="M153" s="297" t="s">
        <v>142</v>
      </c>
      <c r="N153" s="239" t="s">
        <v>176</v>
      </c>
      <c r="O153" s="239" t="s">
        <v>177</v>
      </c>
      <c r="P153" s="240"/>
      <c r="Q153" s="300" t="s">
        <v>1873</v>
      </c>
      <c r="R153" s="300" t="s">
        <v>1928</v>
      </c>
      <c r="S153" s="297" t="s">
        <v>1829</v>
      </c>
      <c r="T153" s="297"/>
      <c r="U153" s="297" t="s">
        <v>1929</v>
      </c>
      <c r="V153" s="233" t="s">
        <v>1930</v>
      </c>
      <c r="W153" s="241"/>
      <c r="AB153" s="230" t="e">
        <f>IF(OR(J153="Fail",ISBLANK(J153)),INDEX('Issue Code Table'!A:A,MATCH(N:N,'Issue Code Table'!C:C,0)),IF(M153="Critical",6,IF(M153="Significant",5,IF(M153="Moderate",3,2))))</f>
        <v>#N/A</v>
      </c>
    </row>
    <row r="154" spans="1:28" ht="200" x14ac:dyDescent="0.35">
      <c r="A154" s="242" t="s">
        <v>1922</v>
      </c>
      <c r="B154" s="261" t="s">
        <v>1132</v>
      </c>
      <c r="C154" s="301" t="s">
        <v>1133</v>
      </c>
      <c r="D154" s="291" t="s">
        <v>155</v>
      </c>
      <c r="E154" s="292" t="s">
        <v>1932</v>
      </c>
      <c r="F154" s="292" t="s">
        <v>1933</v>
      </c>
      <c r="G154" s="292" t="s">
        <v>1934</v>
      </c>
      <c r="H154" s="302" t="s">
        <v>1935</v>
      </c>
      <c r="I154" s="303"/>
      <c r="J154" s="294"/>
      <c r="K154" s="304" t="s">
        <v>1936</v>
      </c>
      <c r="L154" s="303"/>
      <c r="M154" s="292" t="s">
        <v>142</v>
      </c>
      <c r="N154" s="305" t="s">
        <v>1907</v>
      </c>
      <c r="O154" s="305" t="s">
        <v>1937</v>
      </c>
      <c r="P154" s="306"/>
      <c r="Q154" s="295" t="s">
        <v>1938</v>
      </c>
      <c r="R154" s="295" t="s">
        <v>1939</v>
      </c>
      <c r="S154" s="292" t="s">
        <v>1851</v>
      </c>
      <c r="T154" s="292"/>
      <c r="U154" s="292" t="s">
        <v>1940</v>
      </c>
      <c r="V154" s="302" t="s">
        <v>1941</v>
      </c>
      <c r="W154" s="307"/>
      <c r="AB154" s="230" t="e">
        <f>IF(OR(J154="Fail",ISBLANK(J154)),INDEX('Issue Code Table'!A:A,MATCH(N:N,'Issue Code Table'!C:C,0)),IF(M154="Critical",6,IF(M154="Significant",5,IF(M154="Moderate",3,2))))</f>
        <v>#N/A</v>
      </c>
    </row>
    <row r="155" spans="1:28" ht="262.5" x14ac:dyDescent="0.35">
      <c r="A155" s="308" t="s">
        <v>1931</v>
      </c>
      <c r="B155" s="309" t="s">
        <v>1132</v>
      </c>
      <c r="C155" s="310" t="s">
        <v>1133</v>
      </c>
      <c r="D155" s="311" t="s">
        <v>155</v>
      </c>
      <c r="E155" s="297" t="s">
        <v>1943</v>
      </c>
      <c r="F155" s="297" t="s">
        <v>1933</v>
      </c>
      <c r="G155" s="297" t="s">
        <v>1944</v>
      </c>
      <c r="H155" s="308" t="s">
        <v>1945</v>
      </c>
      <c r="I155" s="312"/>
      <c r="J155" s="299"/>
      <c r="K155" s="313" t="s">
        <v>1946</v>
      </c>
      <c r="L155" s="312"/>
      <c r="M155" s="297" t="s">
        <v>142</v>
      </c>
      <c r="N155" s="314" t="s">
        <v>1907</v>
      </c>
      <c r="O155" s="314" t="s">
        <v>1937</v>
      </c>
      <c r="P155" s="315"/>
      <c r="Q155" s="300" t="s">
        <v>1938</v>
      </c>
      <c r="R155" s="300" t="s">
        <v>1947</v>
      </c>
      <c r="S155" s="297" t="s">
        <v>1851</v>
      </c>
      <c r="T155" s="297"/>
      <c r="U155" s="297" t="s">
        <v>1948</v>
      </c>
      <c r="V155" s="308" t="s">
        <v>1949</v>
      </c>
      <c r="W155" s="316"/>
      <c r="AB155" s="230" t="e">
        <f>IF(OR(J155="Fail",ISBLANK(J155)),INDEX('Issue Code Table'!A:A,MATCH(N:N,'Issue Code Table'!C:C,0)),IF(M155="Critical",6,IF(M155="Significant",5,IF(M155="Moderate",3,2))))</f>
        <v>#N/A</v>
      </c>
    </row>
    <row r="156" spans="1:28" ht="125" x14ac:dyDescent="0.35">
      <c r="A156" s="302" t="s">
        <v>1942</v>
      </c>
      <c r="B156" s="317" t="s">
        <v>1132</v>
      </c>
      <c r="C156" s="318" t="s">
        <v>1133</v>
      </c>
      <c r="D156" s="291" t="s">
        <v>155</v>
      </c>
      <c r="E156" s="292" t="s">
        <v>1951</v>
      </c>
      <c r="F156" s="292" t="s">
        <v>1933</v>
      </c>
      <c r="G156" s="292" t="s">
        <v>1952</v>
      </c>
      <c r="H156" s="302" t="s">
        <v>1953</v>
      </c>
      <c r="I156" s="303"/>
      <c r="J156" s="294"/>
      <c r="K156" s="304" t="s">
        <v>1954</v>
      </c>
      <c r="L156" s="303"/>
      <c r="M156" s="292" t="s">
        <v>142</v>
      </c>
      <c r="N156" s="305" t="s">
        <v>1907</v>
      </c>
      <c r="O156" s="305" t="s">
        <v>1937</v>
      </c>
      <c r="P156" s="306"/>
      <c r="Q156" s="295" t="s">
        <v>1938</v>
      </c>
      <c r="R156" s="295" t="s">
        <v>1955</v>
      </c>
      <c r="S156" s="292" t="s">
        <v>1851</v>
      </c>
      <c r="T156" s="292"/>
      <c r="U156" s="292" t="s">
        <v>1956</v>
      </c>
      <c r="V156" s="302" t="s">
        <v>1957</v>
      </c>
      <c r="W156" s="307"/>
      <c r="AB156" s="230" t="e">
        <f>IF(OR(J156="Fail",ISBLANK(J156)),INDEX('Issue Code Table'!A:A,MATCH(N:N,'Issue Code Table'!C:C,0)),IF(M156="Critical",6,IF(M156="Significant",5,IF(M156="Moderate",3,2))))</f>
        <v>#N/A</v>
      </c>
    </row>
    <row r="157" spans="1:28" ht="162.5" x14ac:dyDescent="0.35">
      <c r="A157" s="308" t="s">
        <v>1950</v>
      </c>
      <c r="B157" s="309" t="s">
        <v>1132</v>
      </c>
      <c r="C157" s="310" t="s">
        <v>1133</v>
      </c>
      <c r="D157" s="311" t="s">
        <v>203</v>
      </c>
      <c r="E157" s="297" t="s">
        <v>1959</v>
      </c>
      <c r="F157" s="297" t="s">
        <v>1960</v>
      </c>
      <c r="G157" s="297" t="s">
        <v>1961</v>
      </c>
      <c r="H157" s="308" t="s">
        <v>1962</v>
      </c>
      <c r="I157" s="312"/>
      <c r="J157" s="299"/>
      <c r="K157" s="313" t="s">
        <v>1963</v>
      </c>
      <c r="L157" s="312"/>
      <c r="M157" s="297" t="s">
        <v>142</v>
      </c>
      <c r="N157" s="314" t="s">
        <v>1907</v>
      </c>
      <c r="O157" s="314" t="s">
        <v>1937</v>
      </c>
      <c r="P157" s="315"/>
      <c r="Q157" s="300" t="s">
        <v>1938</v>
      </c>
      <c r="R157" s="300" t="s">
        <v>1964</v>
      </c>
      <c r="S157" s="297" t="s">
        <v>1965</v>
      </c>
      <c r="T157" s="297"/>
      <c r="U157" s="297" t="s">
        <v>1966</v>
      </c>
      <c r="V157" s="308" t="s">
        <v>1967</v>
      </c>
      <c r="W157" s="316"/>
      <c r="AB157" s="230" t="e">
        <f>IF(OR(J157="Fail",ISBLANK(J157)),INDEX('Issue Code Table'!A:A,MATCH(N:N,'Issue Code Table'!C:C,0)),IF(M157="Critical",6,IF(M157="Significant",5,IF(M157="Moderate",3,2))))</f>
        <v>#N/A</v>
      </c>
    </row>
    <row r="158" spans="1:28" ht="112.5" x14ac:dyDescent="0.35">
      <c r="A158" s="302" t="s">
        <v>1958</v>
      </c>
      <c r="B158" s="302" t="s">
        <v>284</v>
      </c>
      <c r="C158" s="319" t="s">
        <v>285</v>
      </c>
      <c r="D158" s="320" t="s">
        <v>203</v>
      </c>
      <c r="E158" s="292" t="s">
        <v>1969</v>
      </c>
      <c r="F158" s="292" t="s">
        <v>1970</v>
      </c>
      <c r="G158" s="292" t="s">
        <v>1971</v>
      </c>
      <c r="H158" s="302" t="s">
        <v>1972</v>
      </c>
      <c r="I158" s="303"/>
      <c r="J158" s="294"/>
      <c r="K158" s="302" t="s">
        <v>1973</v>
      </c>
      <c r="L158" s="303"/>
      <c r="M158" s="292" t="s">
        <v>142</v>
      </c>
      <c r="N158" s="305" t="s">
        <v>704</v>
      </c>
      <c r="O158" s="305" t="s">
        <v>705</v>
      </c>
      <c r="P158" s="306"/>
      <c r="Q158" s="295" t="s">
        <v>1974</v>
      </c>
      <c r="R158" s="295" t="s">
        <v>1975</v>
      </c>
      <c r="S158" s="292" t="s">
        <v>1976</v>
      </c>
      <c r="T158" s="292"/>
      <c r="U158" s="292" t="s">
        <v>1977</v>
      </c>
      <c r="V158" s="302" t="s">
        <v>1978</v>
      </c>
      <c r="W158" s="307"/>
      <c r="AB158" s="230" t="e">
        <f>IF(OR(J158="Fail",ISBLANK(J158)),INDEX('Issue Code Table'!A:A,MATCH(N:N,'Issue Code Table'!C:C,0)),IF(M158="Critical",6,IF(M158="Significant",5,IF(M158="Moderate",3,2))))</f>
        <v>#N/A</v>
      </c>
    </row>
    <row r="159" spans="1:28" ht="112.5" x14ac:dyDescent="0.35">
      <c r="A159" s="308" t="s">
        <v>1968</v>
      </c>
      <c r="B159" s="308" t="s">
        <v>284</v>
      </c>
      <c r="C159" s="321" t="s">
        <v>285</v>
      </c>
      <c r="D159" s="322" t="s">
        <v>203</v>
      </c>
      <c r="E159" s="297" t="s">
        <v>1969</v>
      </c>
      <c r="F159" s="297" t="s">
        <v>1970</v>
      </c>
      <c r="G159" s="297" t="s">
        <v>1971</v>
      </c>
      <c r="H159" s="308" t="s">
        <v>1972</v>
      </c>
      <c r="I159" s="312"/>
      <c r="J159" s="299"/>
      <c r="K159" s="308" t="s">
        <v>1973</v>
      </c>
      <c r="L159" s="312"/>
      <c r="M159" s="297" t="s">
        <v>142</v>
      </c>
      <c r="N159" s="314" t="s">
        <v>704</v>
      </c>
      <c r="O159" s="314" t="s">
        <v>705</v>
      </c>
      <c r="P159" s="315"/>
      <c r="Q159" s="300" t="s">
        <v>1974</v>
      </c>
      <c r="R159" s="300" t="s">
        <v>1980</v>
      </c>
      <c r="S159" s="297" t="s">
        <v>1976</v>
      </c>
      <c r="T159" s="297"/>
      <c r="U159" s="297" t="s">
        <v>1977</v>
      </c>
      <c r="V159" s="308" t="s">
        <v>1978</v>
      </c>
      <c r="W159" s="316"/>
      <c r="AB159" s="230" t="e">
        <f>IF(OR(J159="Fail",ISBLANK(J159)),INDEX('Issue Code Table'!A:A,MATCH(N:N,'Issue Code Table'!C:C,0)),IF(M159="Critical",6,IF(M159="Significant",5,IF(M159="Moderate",3,2))))</f>
        <v>#N/A</v>
      </c>
    </row>
    <row r="160" spans="1:28" ht="112.5" x14ac:dyDescent="0.35">
      <c r="A160" s="302" t="s">
        <v>1979</v>
      </c>
      <c r="B160" s="302" t="s">
        <v>284</v>
      </c>
      <c r="C160" s="319" t="s">
        <v>285</v>
      </c>
      <c r="D160" s="320" t="s">
        <v>203</v>
      </c>
      <c r="E160" s="292" t="s">
        <v>1982</v>
      </c>
      <c r="F160" s="292" t="s">
        <v>1983</v>
      </c>
      <c r="G160" s="292" t="s">
        <v>1984</v>
      </c>
      <c r="H160" s="302" t="s">
        <v>1985</v>
      </c>
      <c r="I160" s="303"/>
      <c r="J160" s="294"/>
      <c r="K160" s="302" t="s">
        <v>1986</v>
      </c>
      <c r="L160" s="303"/>
      <c r="M160" s="292" t="s">
        <v>142</v>
      </c>
      <c r="N160" s="305" t="s">
        <v>704</v>
      </c>
      <c r="O160" s="305" t="s">
        <v>705</v>
      </c>
      <c r="P160" s="306"/>
      <c r="Q160" s="295" t="s">
        <v>1974</v>
      </c>
      <c r="R160" s="295" t="s">
        <v>1987</v>
      </c>
      <c r="S160" s="292" t="s">
        <v>1988</v>
      </c>
      <c r="T160" s="292"/>
      <c r="U160" s="292" t="s">
        <v>1989</v>
      </c>
      <c r="V160" s="302" t="s">
        <v>1990</v>
      </c>
      <c r="W160" s="307"/>
      <c r="AB160" s="230" t="e">
        <f>IF(OR(J160="Fail",ISBLANK(J160)),INDEX('Issue Code Table'!A:A,MATCH(N:N,'Issue Code Table'!C:C,0)),IF(M160="Critical",6,IF(M160="Significant",5,IF(M160="Moderate",3,2))))</f>
        <v>#N/A</v>
      </c>
    </row>
    <row r="161" spans="1:28" ht="112.5" x14ac:dyDescent="0.35">
      <c r="A161" s="308" t="s">
        <v>1981</v>
      </c>
      <c r="B161" s="308" t="s">
        <v>284</v>
      </c>
      <c r="C161" s="321" t="s">
        <v>285</v>
      </c>
      <c r="D161" s="322" t="s">
        <v>203</v>
      </c>
      <c r="E161" s="297" t="s">
        <v>1992</v>
      </c>
      <c r="F161" s="297" t="s">
        <v>1993</v>
      </c>
      <c r="G161" s="297" t="s">
        <v>1994</v>
      </c>
      <c r="H161" s="308" t="s">
        <v>1995</v>
      </c>
      <c r="I161" s="312"/>
      <c r="J161" s="299"/>
      <c r="K161" s="308" t="s">
        <v>1996</v>
      </c>
      <c r="L161" s="312"/>
      <c r="M161" s="297" t="s">
        <v>142</v>
      </c>
      <c r="N161" s="314" t="s">
        <v>704</v>
      </c>
      <c r="O161" s="314" t="s">
        <v>705</v>
      </c>
      <c r="P161" s="315"/>
      <c r="Q161" s="300" t="s">
        <v>1974</v>
      </c>
      <c r="R161" s="300" t="s">
        <v>1997</v>
      </c>
      <c r="S161" s="297" t="s">
        <v>1998</v>
      </c>
      <c r="T161" s="297"/>
      <c r="U161" s="297" t="s">
        <v>1999</v>
      </c>
      <c r="V161" s="308" t="s">
        <v>2000</v>
      </c>
      <c r="W161" s="316"/>
      <c r="AB161" s="230" t="e">
        <f>IF(OR(J161="Fail",ISBLANK(J161)),INDEX('Issue Code Table'!A:A,MATCH(N:N,'Issue Code Table'!C:C,0)),IF(M161="Critical",6,IF(M161="Significant",5,IF(M161="Moderate",3,2))))</f>
        <v>#N/A</v>
      </c>
    </row>
    <row r="162" spans="1:28" ht="112.5" x14ac:dyDescent="0.35">
      <c r="A162" s="302" t="s">
        <v>1991</v>
      </c>
      <c r="B162" s="302" t="s">
        <v>284</v>
      </c>
      <c r="C162" s="319" t="s">
        <v>285</v>
      </c>
      <c r="D162" s="320" t="s">
        <v>203</v>
      </c>
      <c r="E162" s="292" t="s">
        <v>2002</v>
      </c>
      <c r="F162" s="292" t="s">
        <v>2003</v>
      </c>
      <c r="G162" s="292" t="s">
        <v>2004</v>
      </c>
      <c r="H162" s="302" t="s">
        <v>2005</v>
      </c>
      <c r="I162" s="303"/>
      <c r="J162" s="294"/>
      <c r="K162" s="302" t="s">
        <v>2006</v>
      </c>
      <c r="L162" s="303"/>
      <c r="M162" s="292" t="s">
        <v>142</v>
      </c>
      <c r="N162" s="305" t="s">
        <v>704</v>
      </c>
      <c r="O162" s="305" t="s">
        <v>705</v>
      </c>
      <c r="P162" s="306"/>
      <c r="Q162" s="295" t="s">
        <v>1974</v>
      </c>
      <c r="R162" s="295" t="s">
        <v>2007</v>
      </c>
      <c r="S162" s="292" t="s">
        <v>2008</v>
      </c>
      <c r="T162" s="292"/>
      <c r="U162" s="292" t="s">
        <v>2009</v>
      </c>
      <c r="V162" s="302" t="s">
        <v>2010</v>
      </c>
      <c r="W162" s="307"/>
      <c r="AB162" s="230" t="e">
        <f>IF(OR(J162="Fail",ISBLANK(J162)),INDEX('Issue Code Table'!A:A,MATCH(N:N,'Issue Code Table'!C:C,0)),IF(M162="Critical",6,IF(M162="Significant",5,IF(M162="Moderate",3,2))))</f>
        <v>#N/A</v>
      </c>
    </row>
    <row r="163" spans="1:28" ht="137.5" x14ac:dyDescent="0.35">
      <c r="A163" s="308" t="s">
        <v>2001</v>
      </c>
      <c r="B163" s="308" t="s">
        <v>284</v>
      </c>
      <c r="C163" s="321" t="s">
        <v>285</v>
      </c>
      <c r="D163" s="322" t="s">
        <v>203</v>
      </c>
      <c r="E163" s="297" t="s">
        <v>2012</v>
      </c>
      <c r="F163" s="297" t="s">
        <v>2013</v>
      </c>
      <c r="G163" s="297" t="s">
        <v>2014</v>
      </c>
      <c r="H163" s="308" t="s">
        <v>2015</v>
      </c>
      <c r="I163" s="312"/>
      <c r="J163" s="299"/>
      <c r="K163" s="313" t="s">
        <v>2016</v>
      </c>
      <c r="L163" s="312" t="s">
        <v>2017</v>
      </c>
      <c r="M163" s="297" t="s">
        <v>142</v>
      </c>
      <c r="N163" s="314" t="s">
        <v>704</v>
      </c>
      <c r="O163" s="314" t="s">
        <v>705</v>
      </c>
      <c r="P163" s="315"/>
      <c r="Q163" s="300" t="s">
        <v>1974</v>
      </c>
      <c r="R163" s="300" t="s">
        <v>2018</v>
      </c>
      <c r="S163" s="297" t="s">
        <v>2019</v>
      </c>
      <c r="T163" s="297"/>
      <c r="U163" s="297" t="s">
        <v>2020</v>
      </c>
      <c r="V163" s="308" t="s">
        <v>2021</v>
      </c>
      <c r="W163" s="316"/>
      <c r="AB163" s="230" t="e">
        <f>IF(OR(J163="Fail",ISBLANK(J163)),INDEX('Issue Code Table'!A:A,MATCH(N:N,'Issue Code Table'!C:C,0)),IF(M163="Critical",6,IF(M163="Significant",5,IF(M163="Moderate",3,2))))</f>
        <v>#N/A</v>
      </c>
    </row>
    <row r="164" spans="1:28" ht="100" x14ac:dyDescent="0.35">
      <c r="A164" s="302" t="s">
        <v>2011</v>
      </c>
      <c r="B164" s="302" t="s">
        <v>284</v>
      </c>
      <c r="C164" s="319" t="s">
        <v>285</v>
      </c>
      <c r="D164" s="320" t="s">
        <v>203</v>
      </c>
      <c r="E164" s="292" t="s">
        <v>2023</v>
      </c>
      <c r="F164" s="292" t="s">
        <v>2024</v>
      </c>
      <c r="G164" s="292" t="s">
        <v>2025</v>
      </c>
      <c r="H164" s="302" t="s">
        <v>2026</v>
      </c>
      <c r="I164" s="303"/>
      <c r="J164" s="294"/>
      <c r="K164" s="304" t="s">
        <v>2027</v>
      </c>
      <c r="L164" s="303"/>
      <c r="M164" s="292" t="s">
        <v>142</v>
      </c>
      <c r="N164" s="305" t="s">
        <v>704</v>
      </c>
      <c r="O164" s="305" t="s">
        <v>705</v>
      </c>
      <c r="P164" s="306"/>
      <c r="Q164" s="295" t="s">
        <v>1974</v>
      </c>
      <c r="R164" s="295" t="s">
        <v>2028</v>
      </c>
      <c r="S164" s="292" t="s">
        <v>2029</v>
      </c>
      <c r="T164" s="292"/>
      <c r="U164" s="292" t="s">
        <v>2030</v>
      </c>
      <c r="V164" s="304" t="s">
        <v>2031</v>
      </c>
      <c r="W164" s="307"/>
      <c r="AB164" s="230" t="e">
        <f>IF(OR(J164="Fail",ISBLANK(J164)),INDEX('Issue Code Table'!A:A,MATCH(N:N,'Issue Code Table'!C:C,0)),IF(M164="Critical",6,IF(M164="Significant",5,IF(M164="Moderate",3,2))))</f>
        <v>#N/A</v>
      </c>
    </row>
    <row r="165" spans="1:28" ht="100" x14ac:dyDescent="0.35">
      <c r="A165" s="308" t="s">
        <v>2022</v>
      </c>
      <c r="B165" s="308" t="s">
        <v>284</v>
      </c>
      <c r="C165" s="321" t="s">
        <v>285</v>
      </c>
      <c r="D165" s="322" t="s">
        <v>203</v>
      </c>
      <c r="E165" s="297" t="s">
        <v>2033</v>
      </c>
      <c r="F165" s="297" t="s">
        <v>2034</v>
      </c>
      <c r="G165" s="297" t="s">
        <v>2035</v>
      </c>
      <c r="H165" s="308" t="s">
        <v>2036</v>
      </c>
      <c r="I165" s="312"/>
      <c r="J165" s="299"/>
      <c r="K165" s="313" t="s">
        <v>2037</v>
      </c>
      <c r="L165" s="312"/>
      <c r="M165" s="297" t="s">
        <v>142</v>
      </c>
      <c r="N165" s="314" t="s">
        <v>704</v>
      </c>
      <c r="O165" s="314" t="s">
        <v>705</v>
      </c>
      <c r="P165" s="315"/>
      <c r="Q165" s="300" t="s">
        <v>1974</v>
      </c>
      <c r="R165" s="300" t="s">
        <v>2038</v>
      </c>
      <c r="S165" s="297" t="s">
        <v>2039</v>
      </c>
      <c r="T165" s="297"/>
      <c r="U165" s="297" t="s">
        <v>2040</v>
      </c>
      <c r="V165" s="313" t="s">
        <v>2041</v>
      </c>
      <c r="W165" s="316"/>
      <c r="AB165" s="230" t="e">
        <f>IF(OR(J165="Fail",ISBLANK(J165)),INDEX('Issue Code Table'!A:A,MATCH(N:N,'Issue Code Table'!C:C,0)),IF(M165="Critical",6,IF(M165="Significant",5,IF(M165="Moderate",3,2))))</f>
        <v>#N/A</v>
      </c>
    </row>
    <row r="166" spans="1:28" ht="100" x14ac:dyDescent="0.35">
      <c r="A166" s="302" t="s">
        <v>2032</v>
      </c>
      <c r="B166" s="302" t="s">
        <v>284</v>
      </c>
      <c r="C166" s="319" t="s">
        <v>285</v>
      </c>
      <c r="D166" s="320" t="s">
        <v>203</v>
      </c>
      <c r="E166" s="292" t="s">
        <v>2043</v>
      </c>
      <c r="F166" s="292" t="s">
        <v>2044</v>
      </c>
      <c r="G166" s="292" t="s">
        <v>2045</v>
      </c>
      <c r="H166" s="302" t="s">
        <v>2046</v>
      </c>
      <c r="I166" s="303"/>
      <c r="J166" s="294"/>
      <c r="K166" s="304" t="s">
        <v>2047</v>
      </c>
      <c r="L166" s="303"/>
      <c r="M166" s="292" t="s">
        <v>142</v>
      </c>
      <c r="N166" s="305" t="s">
        <v>704</v>
      </c>
      <c r="O166" s="305" t="s">
        <v>705</v>
      </c>
      <c r="P166" s="306"/>
      <c r="Q166" s="295" t="s">
        <v>1974</v>
      </c>
      <c r="R166" s="295" t="s">
        <v>2048</v>
      </c>
      <c r="S166" s="292" t="s">
        <v>2049</v>
      </c>
      <c r="T166" s="292"/>
      <c r="U166" s="292" t="s">
        <v>2050</v>
      </c>
      <c r="V166" s="304" t="s">
        <v>2051</v>
      </c>
      <c r="W166" s="307"/>
      <c r="AB166" s="230" t="e">
        <f>IF(OR(J166="Fail",ISBLANK(J166)),INDEX('Issue Code Table'!A:A,MATCH(N:N,'Issue Code Table'!C:C,0)),IF(M166="Critical",6,IF(M166="Significant",5,IF(M166="Moderate",3,2))))</f>
        <v>#N/A</v>
      </c>
    </row>
    <row r="167" spans="1:28" ht="409.5" x14ac:dyDescent="0.35">
      <c r="A167" s="308" t="s">
        <v>2042</v>
      </c>
      <c r="B167" s="308" t="s">
        <v>284</v>
      </c>
      <c r="C167" s="321" t="s">
        <v>285</v>
      </c>
      <c r="D167" s="322" t="s">
        <v>203</v>
      </c>
      <c r="E167" s="297" t="s">
        <v>2053</v>
      </c>
      <c r="F167" s="297" t="s">
        <v>2054</v>
      </c>
      <c r="G167" s="297" t="s">
        <v>2055</v>
      </c>
      <c r="H167" s="308" t="s">
        <v>2056</v>
      </c>
      <c r="I167" s="312"/>
      <c r="J167" s="299"/>
      <c r="K167" s="313" t="s">
        <v>2057</v>
      </c>
      <c r="L167" s="312"/>
      <c r="M167" s="297" t="s">
        <v>142</v>
      </c>
      <c r="N167" s="314" t="s">
        <v>704</v>
      </c>
      <c r="O167" s="314" t="s">
        <v>705</v>
      </c>
      <c r="P167" s="315"/>
      <c r="Q167" s="300" t="s">
        <v>1974</v>
      </c>
      <c r="R167" s="300" t="s">
        <v>2058</v>
      </c>
      <c r="S167" s="297" t="s">
        <v>2059</v>
      </c>
      <c r="T167" s="297"/>
      <c r="U167" s="297" t="s">
        <v>2060</v>
      </c>
      <c r="V167" s="313" t="s">
        <v>2061</v>
      </c>
      <c r="W167" s="323"/>
      <c r="AB167" s="230" t="e">
        <f>IF(OR(J167="Fail",ISBLANK(J167)),INDEX('Issue Code Table'!A:A,MATCH(N:N,'Issue Code Table'!C:C,0)),IF(M167="Critical",6,IF(M167="Significant",5,IF(M167="Moderate",3,2))))</f>
        <v>#N/A</v>
      </c>
    </row>
    <row r="168" spans="1:28" ht="409.5" x14ac:dyDescent="0.35">
      <c r="A168" s="302" t="s">
        <v>2052</v>
      </c>
      <c r="B168" s="302" t="s">
        <v>284</v>
      </c>
      <c r="C168" s="319" t="s">
        <v>285</v>
      </c>
      <c r="D168" s="320" t="s">
        <v>203</v>
      </c>
      <c r="E168" s="292" t="s">
        <v>2063</v>
      </c>
      <c r="F168" s="292" t="s">
        <v>2064</v>
      </c>
      <c r="G168" s="292" t="s">
        <v>2065</v>
      </c>
      <c r="H168" s="302" t="s">
        <v>2066</v>
      </c>
      <c r="I168" s="303"/>
      <c r="J168" s="294"/>
      <c r="K168" s="304" t="s">
        <v>2067</v>
      </c>
      <c r="L168" s="303"/>
      <c r="M168" s="292" t="s">
        <v>142</v>
      </c>
      <c r="N168" s="305" t="s">
        <v>704</v>
      </c>
      <c r="O168" s="305" t="s">
        <v>705</v>
      </c>
      <c r="P168" s="306"/>
      <c r="Q168" s="295" t="s">
        <v>1974</v>
      </c>
      <c r="R168" s="295" t="s">
        <v>2068</v>
      </c>
      <c r="S168" s="292" t="s">
        <v>2069</v>
      </c>
      <c r="T168" s="292"/>
      <c r="U168" s="292" t="s">
        <v>2070</v>
      </c>
      <c r="V168" s="304" t="s">
        <v>2071</v>
      </c>
      <c r="W168" s="324"/>
      <c r="AB168" s="230" t="e">
        <f>IF(OR(J168="Fail",ISBLANK(J168)),INDEX('Issue Code Table'!A:A,MATCH(N:N,'Issue Code Table'!C:C,0)),IF(M168="Critical",6,IF(M168="Significant",5,IF(M168="Moderate",3,2))))</f>
        <v>#N/A</v>
      </c>
    </row>
    <row r="169" spans="1:28" ht="409.5" x14ac:dyDescent="0.35">
      <c r="A169" s="308" t="s">
        <v>2062</v>
      </c>
      <c r="B169" s="308" t="s">
        <v>284</v>
      </c>
      <c r="C169" s="321" t="s">
        <v>285</v>
      </c>
      <c r="D169" s="322" t="s">
        <v>155</v>
      </c>
      <c r="E169" s="297" t="s">
        <v>2073</v>
      </c>
      <c r="F169" s="297" t="s">
        <v>2074</v>
      </c>
      <c r="G169" s="297" t="s">
        <v>2075</v>
      </c>
      <c r="H169" s="325" t="s">
        <v>2076</v>
      </c>
      <c r="I169" s="300"/>
      <c r="J169" s="299"/>
      <c r="K169" s="313" t="s">
        <v>2077</v>
      </c>
      <c r="L169" s="312"/>
      <c r="M169" s="297" t="s">
        <v>142</v>
      </c>
      <c r="N169" s="314" t="s">
        <v>704</v>
      </c>
      <c r="O169" s="314" t="s">
        <v>705</v>
      </c>
      <c r="P169" s="315"/>
      <c r="Q169" s="300" t="s">
        <v>1974</v>
      </c>
      <c r="R169" s="300" t="s">
        <v>2078</v>
      </c>
      <c r="S169" s="297" t="s">
        <v>2079</v>
      </c>
      <c r="T169" s="297"/>
      <c r="U169" s="297" t="s">
        <v>2080</v>
      </c>
      <c r="V169" s="308" t="s">
        <v>2081</v>
      </c>
      <c r="W169" s="323"/>
      <c r="AB169" s="230" t="e">
        <f>IF(OR(J169="Fail",ISBLANK(J169)),INDEX('Issue Code Table'!A:A,MATCH(N:N,'Issue Code Table'!C:C,0)),IF(M169="Critical",6,IF(M169="Significant",5,IF(M169="Moderate",3,2))))</f>
        <v>#N/A</v>
      </c>
    </row>
    <row r="170" spans="1:28" ht="275" x14ac:dyDescent="0.35">
      <c r="A170" s="302" t="s">
        <v>2072</v>
      </c>
      <c r="B170" s="302" t="s">
        <v>1592</v>
      </c>
      <c r="C170" s="319" t="s">
        <v>1593</v>
      </c>
      <c r="D170" s="320" t="s">
        <v>203</v>
      </c>
      <c r="E170" s="292" t="s">
        <v>2083</v>
      </c>
      <c r="F170" s="292" t="s">
        <v>2084</v>
      </c>
      <c r="G170" s="292" t="s">
        <v>2085</v>
      </c>
      <c r="H170" s="302" t="s">
        <v>2086</v>
      </c>
      <c r="I170" s="303"/>
      <c r="J170" s="294"/>
      <c r="K170" s="304" t="s">
        <v>2087</v>
      </c>
      <c r="L170" s="303"/>
      <c r="M170" s="292" t="s">
        <v>135</v>
      </c>
      <c r="N170" s="305" t="s">
        <v>180</v>
      </c>
      <c r="O170" s="305" t="s">
        <v>223</v>
      </c>
      <c r="P170" s="306"/>
      <c r="Q170" s="295" t="s">
        <v>2088</v>
      </c>
      <c r="R170" s="295" t="s">
        <v>2089</v>
      </c>
      <c r="S170" s="292" t="s">
        <v>2090</v>
      </c>
      <c r="T170" s="292"/>
      <c r="U170" s="292" t="s">
        <v>2091</v>
      </c>
      <c r="V170" s="304" t="s">
        <v>2092</v>
      </c>
      <c r="W170" s="307" t="s">
        <v>2093</v>
      </c>
      <c r="AB170" s="230" t="e">
        <f>IF(OR(J170="Fail",ISBLANK(J170)),INDEX('Issue Code Table'!A:A,MATCH(N:N,'Issue Code Table'!C:C,0)),IF(M170="Critical",6,IF(M170="Significant",5,IF(M170="Moderate",3,2))))</f>
        <v>#N/A</v>
      </c>
    </row>
    <row r="171" spans="1:28" ht="200" x14ac:dyDescent="0.35">
      <c r="A171" s="308" t="s">
        <v>2082</v>
      </c>
      <c r="B171" s="308" t="s">
        <v>1592</v>
      </c>
      <c r="C171" s="321" t="s">
        <v>1593</v>
      </c>
      <c r="D171" s="322" t="s">
        <v>203</v>
      </c>
      <c r="E171" s="297" t="s">
        <v>2095</v>
      </c>
      <c r="F171" s="297" t="s">
        <v>2096</v>
      </c>
      <c r="G171" s="297" t="s">
        <v>2097</v>
      </c>
      <c r="H171" s="308" t="s">
        <v>2098</v>
      </c>
      <c r="I171" s="312"/>
      <c r="J171" s="299"/>
      <c r="K171" s="313" t="s">
        <v>2099</v>
      </c>
      <c r="L171" s="312"/>
      <c r="M171" s="297" t="s">
        <v>142</v>
      </c>
      <c r="N171" s="314" t="s">
        <v>2100</v>
      </c>
      <c r="O171" s="314" t="s">
        <v>2101</v>
      </c>
      <c r="P171" s="315"/>
      <c r="Q171" s="300" t="s">
        <v>2088</v>
      </c>
      <c r="R171" s="300" t="s">
        <v>2102</v>
      </c>
      <c r="S171" s="297" t="s">
        <v>2103</v>
      </c>
      <c r="T171" s="297"/>
      <c r="U171" s="297" t="s">
        <v>2104</v>
      </c>
      <c r="V171" s="313" t="s">
        <v>2105</v>
      </c>
      <c r="W171" s="316" t="s">
        <v>2106</v>
      </c>
      <c r="AB171" s="230" t="e">
        <f>IF(OR(J171="Fail",ISBLANK(J171)),INDEX('Issue Code Table'!A:A,MATCH(N:N,'Issue Code Table'!C:C,0)),IF(M171="Critical",6,IF(M171="Significant",5,IF(M171="Moderate",3,2))))</f>
        <v>#N/A</v>
      </c>
    </row>
    <row r="172" spans="1:28" ht="175" x14ac:dyDescent="0.35">
      <c r="A172" s="302" t="s">
        <v>2094</v>
      </c>
      <c r="B172" s="302" t="s">
        <v>284</v>
      </c>
      <c r="C172" s="319" t="s">
        <v>285</v>
      </c>
      <c r="D172" s="320" t="s">
        <v>203</v>
      </c>
      <c r="E172" s="292" t="s">
        <v>2108</v>
      </c>
      <c r="F172" s="292" t="s">
        <v>2109</v>
      </c>
      <c r="G172" s="292" t="s">
        <v>2110</v>
      </c>
      <c r="H172" s="302" t="s">
        <v>2111</v>
      </c>
      <c r="I172" s="303"/>
      <c r="J172" s="294"/>
      <c r="K172" s="304" t="s">
        <v>1860</v>
      </c>
      <c r="L172" s="303"/>
      <c r="M172" s="292" t="s">
        <v>142</v>
      </c>
      <c r="N172" s="305" t="s">
        <v>704</v>
      </c>
      <c r="O172" s="305" t="s">
        <v>1208</v>
      </c>
      <c r="P172" s="306"/>
      <c r="Q172" s="295" t="s">
        <v>2088</v>
      </c>
      <c r="R172" s="295" t="s">
        <v>2112</v>
      </c>
      <c r="S172" s="292" t="s">
        <v>2113</v>
      </c>
      <c r="T172" s="292"/>
      <c r="U172" s="292" t="s">
        <v>2114</v>
      </c>
      <c r="V172" s="304" t="s">
        <v>2115</v>
      </c>
      <c r="W172" s="324"/>
      <c r="AB172" s="230" t="e">
        <f>IF(OR(J172="Fail",ISBLANK(J172)),INDEX('Issue Code Table'!A:A,MATCH(N:N,'Issue Code Table'!C:C,0)),IF(M172="Critical",6,IF(M172="Significant",5,IF(M172="Moderate",3,2))))</f>
        <v>#N/A</v>
      </c>
    </row>
    <row r="173" spans="1:28" ht="212.5" x14ac:dyDescent="0.35">
      <c r="A173" s="308" t="s">
        <v>2107</v>
      </c>
      <c r="B173" s="326" t="s">
        <v>2117</v>
      </c>
      <c r="C173" s="327" t="s">
        <v>2118</v>
      </c>
      <c r="D173" s="322" t="s">
        <v>203</v>
      </c>
      <c r="E173" s="297" t="s">
        <v>2119</v>
      </c>
      <c r="F173" s="297" t="s">
        <v>2120</v>
      </c>
      <c r="G173" s="297" t="s">
        <v>2121</v>
      </c>
      <c r="H173" s="308" t="s">
        <v>2122</v>
      </c>
      <c r="I173" s="312"/>
      <c r="J173" s="299"/>
      <c r="K173" s="313" t="s">
        <v>2123</v>
      </c>
      <c r="L173" s="312"/>
      <c r="M173" s="297" t="s">
        <v>135</v>
      </c>
      <c r="N173" s="314" t="s">
        <v>180</v>
      </c>
      <c r="O173" s="314" t="s">
        <v>223</v>
      </c>
      <c r="P173" s="315"/>
      <c r="Q173" s="300" t="s">
        <v>2088</v>
      </c>
      <c r="R173" s="300" t="s">
        <v>2124</v>
      </c>
      <c r="S173" s="297" t="s">
        <v>2125</v>
      </c>
      <c r="T173" s="297"/>
      <c r="U173" s="297" t="s">
        <v>2126</v>
      </c>
      <c r="V173" s="313" t="s">
        <v>2127</v>
      </c>
      <c r="W173" s="316" t="s">
        <v>2128</v>
      </c>
      <c r="AB173" s="230" t="e">
        <f>IF(OR(J173="Fail",ISBLANK(J173)),INDEX('Issue Code Table'!A:A,MATCH(N:N,'Issue Code Table'!C:C,0)),IF(M173="Critical",6,IF(M173="Significant",5,IF(M173="Moderate",3,2))))</f>
        <v>#N/A</v>
      </c>
    </row>
    <row r="174" spans="1:28" ht="137.5" x14ac:dyDescent="0.35">
      <c r="A174" s="302" t="s">
        <v>2116</v>
      </c>
      <c r="B174" s="328" t="s">
        <v>2117</v>
      </c>
      <c r="C174" s="329" t="s">
        <v>2118</v>
      </c>
      <c r="D174" s="320" t="s">
        <v>203</v>
      </c>
      <c r="E174" s="292" t="s">
        <v>2130</v>
      </c>
      <c r="F174" s="292" t="s">
        <v>2131</v>
      </c>
      <c r="G174" s="292" t="s">
        <v>2132</v>
      </c>
      <c r="H174" s="302" t="s">
        <v>2133</v>
      </c>
      <c r="I174" s="303"/>
      <c r="J174" s="294"/>
      <c r="K174" s="304" t="s">
        <v>2134</v>
      </c>
      <c r="L174" s="303"/>
      <c r="M174" s="292" t="s">
        <v>135</v>
      </c>
      <c r="N174" s="305" t="s">
        <v>180</v>
      </c>
      <c r="O174" s="305" t="s">
        <v>223</v>
      </c>
      <c r="P174" s="306"/>
      <c r="Q174" s="295" t="s">
        <v>2088</v>
      </c>
      <c r="R174" s="295" t="s">
        <v>2135</v>
      </c>
      <c r="S174" s="292" t="s">
        <v>2136</v>
      </c>
      <c r="T174" s="292"/>
      <c r="U174" s="292" t="s">
        <v>2137</v>
      </c>
      <c r="V174" s="304" t="s">
        <v>2138</v>
      </c>
      <c r="W174" s="307" t="s">
        <v>2139</v>
      </c>
      <c r="AB174" s="230" t="e">
        <f>IF(OR(J174="Fail",ISBLANK(J174)),INDEX('Issue Code Table'!A:A,MATCH(N:N,'Issue Code Table'!C:C,0)),IF(M174="Critical",6,IF(M174="Significant",5,IF(M174="Moderate",3,2))))</f>
        <v>#N/A</v>
      </c>
    </row>
    <row r="175" spans="1:28" ht="137.5" x14ac:dyDescent="0.35">
      <c r="A175" s="308" t="s">
        <v>2129</v>
      </c>
      <c r="B175" s="326" t="s">
        <v>2117</v>
      </c>
      <c r="C175" s="327" t="s">
        <v>2118</v>
      </c>
      <c r="D175" s="322" t="s">
        <v>203</v>
      </c>
      <c r="E175" s="297" t="s">
        <v>2141</v>
      </c>
      <c r="F175" s="297" t="s">
        <v>2142</v>
      </c>
      <c r="G175" s="297" t="s">
        <v>2143</v>
      </c>
      <c r="H175" s="308" t="s">
        <v>2144</v>
      </c>
      <c r="I175" s="312"/>
      <c r="J175" s="299"/>
      <c r="K175" s="313" t="s">
        <v>2145</v>
      </c>
      <c r="L175" s="312"/>
      <c r="M175" s="297" t="s">
        <v>135</v>
      </c>
      <c r="N175" s="314" t="s">
        <v>180</v>
      </c>
      <c r="O175" s="330" t="s">
        <v>223</v>
      </c>
      <c r="P175" s="315"/>
      <c r="Q175" s="300" t="s">
        <v>2088</v>
      </c>
      <c r="R175" s="300" t="s">
        <v>2146</v>
      </c>
      <c r="S175" s="297" t="s">
        <v>2147</v>
      </c>
      <c r="T175" s="297"/>
      <c r="U175" s="297" t="s">
        <v>2148</v>
      </c>
      <c r="V175" s="313" t="s">
        <v>2149</v>
      </c>
      <c r="W175" s="316" t="s">
        <v>2150</v>
      </c>
      <c r="AB175" s="230" t="e">
        <f>IF(OR(J175="Fail",ISBLANK(J175)),INDEX('Issue Code Table'!A:A,MATCH(N:N,'Issue Code Table'!C:C,0)),IF(M175="Critical",6,IF(M175="Significant",5,IF(M175="Moderate",3,2))))</f>
        <v>#N/A</v>
      </c>
    </row>
    <row r="176" spans="1:28" ht="137.5" x14ac:dyDescent="0.35">
      <c r="A176" s="302" t="s">
        <v>2140</v>
      </c>
      <c r="B176" s="328" t="s">
        <v>2117</v>
      </c>
      <c r="C176" s="329" t="s">
        <v>2118</v>
      </c>
      <c r="D176" s="320" t="s">
        <v>203</v>
      </c>
      <c r="E176" s="292" t="s">
        <v>2152</v>
      </c>
      <c r="F176" s="292" t="s">
        <v>2153</v>
      </c>
      <c r="G176" s="292" t="s">
        <v>2154</v>
      </c>
      <c r="H176" s="302" t="s">
        <v>2155</v>
      </c>
      <c r="I176" s="303"/>
      <c r="J176" s="294"/>
      <c r="K176" s="304" t="s">
        <v>2156</v>
      </c>
      <c r="L176" s="303"/>
      <c r="M176" s="292" t="s">
        <v>135</v>
      </c>
      <c r="N176" s="305" t="s">
        <v>180</v>
      </c>
      <c r="O176" s="331" t="s">
        <v>223</v>
      </c>
      <c r="P176" s="306"/>
      <c r="Q176" s="295" t="s">
        <v>2088</v>
      </c>
      <c r="R176" s="295" t="s">
        <v>2157</v>
      </c>
      <c r="S176" s="292" t="s">
        <v>2158</v>
      </c>
      <c r="T176" s="292"/>
      <c r="U176" s="292" t="s">
        <v>2159</v>
      </c>
      <c r="V176" s="304" t="s">
        <v>2160</v>
      </c>
      <c r="W176" s="307" t="s">
        <v>2161</v>
      </c>
      <c r="AB176" s="230" t="e">
        <f>IF(OR(J176="Fail",ISBLANK(J176)),INDEX('Issue Code Table'!A:A,MATCH(N:N,'Issue Code Table'!C:C,0)),IF(M176="Critical",6,IF(M176="Significant",5,IF(M176="Moderate",3,2))))</f>
        <v>#N/A</v>
      </c>
    </row>
    <row r="177" spans="1:28" ht="287.5" x14ac:dyDescent="0.35">
      <c r="A177" s="308" t="s">
        <v>2151</v>
      </c>
      <c r="B177" s="326" t="s">
        <v>509</v>
      </c>
      <c r="C177" s="327" t="s">
        <v>510</v>
      </c>
      <c r="D177" s="322" t="s">
        <v>203</v>
      </c>
      <c r="E177" s="297" t="s">
        <v>2163</v>
      </c>
      <c r="F177" s="297" t="s">
        <v>2164</v>
      </c>
      <c r="G177" s="297" t="s">
        <v>2165</v>
      </c>
      <c r="H177" s="308" t="s">
        <v>2166</v>
      </c>
      <c r="I177" s="312"/>
      <c r="J177" s="299"/>
      <c r="K177" s="313" t="s">
        <v>2167</v>
      </c>
      <c r="L177" s="312"/>
      <c r="M177" s="297" t="s">
        <v>135</v>
      </c>
      <c r="N177" s="314" t="s">
        <v>180</v>
      </c>
      <c r="O177" s="314" t="s">
        <v>223</v>
      </c>
      <c r="P177" s="315"/>
      <c r="Q177" s="300" t="s">
        <v>2088</v>
      </c>
      <c r="R177" s="300" t="s">
        <v>2168</v>
      </c>
      <c r="S177" s="297" t="s">
        <v>2169</v>
      </c>
      <c r="T177" s="297"/>
      <c r="U177" s="297" t="s">
        <v>2170</v>
      </c>
      <c r="V177" s="313" t="s">
        <v>2171</v>
      </c>
      <c r="W177" s="316" t="s">
        <v>2172</v>
      </c>
      <c r="AB177" s="230" t="e">
        <f>IF(OR(J177="Fail",ISBLANK(J177)),INDEX('Issue Code Table'!A:A,MATCH(N:N,'Issue Code Table'!C:C,0)),IF(M177="Critical",6,IF(M177="Significant",5,IF(M177="Moderate",3,2))))</f>
        <v>#N/A</v>
      </c>
    </row>
    <row r="178" spans="1:28" ht="100" x14ac:dyDescent="0.35">
      <c r="A178" s="302" t="s">
        <v>2162</v>
      </c>
      <c r="B178" s="302" t="s">
        <v>138</v>
      </c>
      <c r="C178" s="319" t="s">
        <v>139</v>
      </c>
      <c r="D178" s="320" t="s">
        <v>203</v>
      </c>
      <c r="E178" s="292" t="s">
        <v>2174</v>
      </c>
      <c r="F178" s="292" t="s">
        <v>2175</v>
      </c>
      <c r="G178" s="292" t="s">
        <v>2176</v>
      </c>
      <c r="H178" s="302" t="s">
        <v>2177</v>
      </c>
      <c r="I178" s="303"/>
      <c r="J178" s="294"/>
      <c r="K178" s="304" t="s">
        <v>2178</v>
      </c>
      <c r="L178" s="303"/>
      <c r="M178" s="292" t="s">
        <v>135</v>
      </c>
      <c r="N178" s="305" t="s">
        <v>769</v>
      </c>
      <c r="O178" s="305" t="s">
        <v>793</v>
      </c>
      <c r="P178" s="306"/>
      <c r="Q178" s="295" t="s">
        <v>2088</v>
      </c>
      <c r="R178" s="295" t="s">
        <v>2179</v>
      </c>
      <c r="S178" s="292" t="s">
        <v>2180</v>
      </c>
      <c r="T178" s="292"/>
      <c r="U178" s="292" t="s">
        <v>2181</v>
      </c>
      <c r="V178" s="304" t="s">
        <v>2182</v>
      </c>
      <c r="W178" s="307" t="s">
        <v>2183</v>
      </c>
      <c r="AB178" s="230" t="e">
        <f>IF(OR(J178="Fail",ISBLANK(J178)),INDEX('Issue Code Table'!A:A,MATCH(N:N,'Issue Code Table'!C:C,0)),IF(M178="Critical",6,IF(M178="Significant",5,IF(M178="Moderate",3,2))))</f>
        <v>#N/A</v>
      </c>
    </row>
    <row r="179" spans="1:28" ht="409.5" x14ac:dyDescent="0.35">
      <c r="A179" s="308" t="s">
        <v>2173</v>
      </c>
      <c r="B179" s="308" t="s">
        <v>284</v>
      </c>
      <c r="C179" s="321" t="s">
        <v>285</v>
      </c>
      <c r="D179" s="322" t="s">
        <v>203</v>
      </c>
      <c r="E179" s="297" t="s">
        <v>2185</v>
      </c>
      <c r="F179" s="297" t="s">
        <v>2186</v>
      </c>
      <c r="G179" s="297" t="s">
        <v>2187</v>
      </c>
      <c r="H179" s="308" t="s">
        <v>2188</v>
      </c>
      <c r="I179" s="312"/>
      <c r="J179" s="299"/>
      <c r="K179" s="313" t="s">
        <v>2189</v>
      </c>
      <c r="L179" s="312"/>
      <c r="M179" s="297" t="s">
        <v>135</v>
      </c>
      <c r="N179" s="314" t="s">
        <v>180</v>
      </c>
      <c r="O179" s="314" t="s">
        <v>181</v>
      </c>
      <c r="P179" s="315"/>
      <c r="Q179" s="300" t="s">
        <v>2088</v>
      </c>
      <c r="R179" s="300" t="s">
        <v>2190</v>
      </c>
      <c r="S179" s="297" t="s">
        <v>2191</v>
      </c>
      <c r="T179" s="297"/>
      <c r="U179" s="297" t="s">
        <v>2192</v>
      </c>
      <c r="V179" s="313" t="s">
        <v>2193</v>
      </c>
      <c r="W179" s="316" t="s">
        <v>2194</v>
      </c>
      <c r="AB179" s="230" t="e">
        <f>IF(OR(J179="Fail",ISBLANK(J179)),INDEX('Issue Code Table'!A:A,MATCH(N:N,'Issue Code Table'!C:C,0)),IF(M179="Critical",6,IF(M179="Significant",5,IF(M179="Moderate",3,2))))</f>
        <v>#N/A</v>
      </c>
    </row>
    <row r="180" spans="1:28" ht="409.5" x14ac:dyDescent="0.35">
      <c r="A180" s="332" t="s">
        <v>2184</v>
      </c>
      <c r="B180" s="332" t="s">
        <v>284</v>
      </c>
      <c r="C180" s="333" t="s">
        <v>285</v>
      </c>
      <c r="D180" s="334" t="s">
        <v>203</v>
      </c>
      <c r="E180" s="335" t="s">
        <v>2195</v>
      </c>
      <c r="F180" s="335" t="s">
        <v>2196</v>
      </c>
      <c r="G180" s="335" t="s">
        <v>2197</v>
      </c>
      <c r="H180" s="332" t="s">
        <v>2198</v>
      </c>
      <c r="I180" s="336"/>
      <c r="J180" s="337"/>
      <c r="K180" s="338" t="s">
        <v>2199</v>
      </c>
      <c r="L180" s="339"/>
      <c r="M180" s="335" t="s">
        <v>142</v>
      </c>
      <c r="N180" s="340" t="s">
        <v>704</v>
      </c>
      <c r="O180" s="340" t="s">
        <v>1208</v>
      </c>
      <c r="P180" s="341"/>
      <c r="Q180" s="339" t="s">
        <v>2088</v>
      </c>
      <c r="R180" s="339" t="s">
        <v>2200</v>
      </c>
      <c r="S180" s="335" t="s">
        <v>2201</v>
      </c>
      <c r="T180" s="335"/>
      <c r="U180" s="335" t="s">
        <v>2202</v>
      </c>
      <c r="V180" s="342" t="s">
        <v>2203</v>
      </c>
      <c r="W180" s="343"/>
      <c r="AB180" s="230" t="e">
        <f>IF(OR(J180="Fail",ISBLANK(J180)),INDEX('Issue Code Table'!A:A,MATCH(N:N,'Issue Code Table'!C:C,0)),IF(M180="Critical",6,IF(M180="Significant",5,IF(M180="Moderate",3,2))))</f>
        <v>#N/A</v>
      </c>
    </row>
    <row r="181" spans="1:28" x14ac:dyDescent="0.35">
      <c r="A181" s="55"/>
      <c r="B181" s="209" t="s">
        <v>185</v>
      </c>
      <c r="C181" s="55"/>
      <c r="D181" s="55"/>
      <c r="E181" s="55"/>
      <c r="F181" s="55"/>
      <c r="G181" s="55"/>
      <c r="H181" s="55"/>
      <c r="I181" s="55"/>
      <c r="J181" s="55"/>
      <c r="K181" s="55"/>
      <c r="L181" s="55"/>
      <c r="M181" s="55"/>
      <c r="N181" s="55"/>
      <c r="O181" s="94"/>
      <c r="P181" s="55"/>
      <c r="Q181" s="55"/>
      <c r="R181" s="55"/>
      <c r="S181" s="55"/>
      <c r="T181" s="55"/>
      <c r="U181" s="55"/>
      <c r="V181" s="90"/>
      <c r="W181" s="90"/>
      <c r="AB181" s="112"/>
    </row>
    <row r="182" spans="1:28" hidden="1" x14ac:dyDescent="0.35">
      <c r="K182" s="93"/>
      <c r="AB182" s="112"/>
    </row>
    <row r="183" spans="1:28" hidden="1" x14ac:dyDescent="0.35">
      <c r="K183" s="93"/>
      <c r="AB183" s="112"/>
    </row>
    <row r="184" spans="1:28" hidden="1" x14ac:dyDescent="0.35">
      <c r="I184" s="26" t="s">
        <v>58</v>
      </c>
      <c r="K184" s="93"/>
      <c r="L184" s="26" t="s">
        <v>187</v>
      </c>
      <c r="AB184" s="112"/>
    </row>
    <row r="185" spans="1:28" hidden="1" x14ac:dyDescent="0.35">
      <c r="I185" s="26" t="s">
        <v>59</v>
      </c>
      <c r="K185" s="93"/>
      <c r="L185" s="26" t="s">
        <v>127</v>
      </c>
      <c r="AB185" s="112"/>
    </row>
    <row r="186" spans="1:28" hidden="1" x14ac:dyDescent="0.35">
      <c r="I186" s="26" t="s">
        <v>47</v>
      </c>
      <c r="L186" s="26" t="s">
        <v>135</v>
      </c>
      <c r="AB186" s="112"/>
    </row>
    <row r="187" spans="1:28" hidden="1" x14ac:dyDescent="0.35">
      <c r="I187" s="26" t="s">
        <v>186</v>
      </c>
      <c r="L187" s="26" t="s">
        <v>142</v>
      </c>
      <c r="AB187" s="112"/>
    </row>
    <row r="188" spans="1:28" hidden="1" x14ac:dyDescent="0.35">
      <c r="L188" s="26" t="s">
        <v>188</v>
      </c>
      <c r="AB188" s="112"/>
    </row>
    <row r="189" spans="1:28" hidden="1" x14ac:dyDescent="0.35">
      <c r="I189" s="26" t="s">
        <v>187</v>
      </c>
      <c r="AB189" s="112"/>
    </row>
    <row r="190" spans="1:28" hidden="1" x14ac:dyDescent="0.35">
      <c r="I190" s="26" t="s">
        <v>127</v>
      </c>
      <c r="AB190" s="112"/>
    </row>
    <row r="191" spans="1:28" hidden="1" x14ac:dyDescent="0.35">
      <c r="I191" s="26" t="s">
        <v>135</v>
      </c>
      <c r="AB191" s="112"/>
    </row>
    <row r="192" spans="1:28" hidden="1" x14ac:dyDescent="0.35">
      <c r="I192" s="26" t="s">
        <v>142</v>
      </c>
      <c r="AB192" s="112"/>
    </row>
    <row r="193" spans="9:28" hidden="1" x14ac:dyDescent="0.35">
      <c r="I193" s="26" t="s">
        <v>188</v>
      </c>
      <c r="AB193" s="112"/>
    </row>
    <row r="194" spans="9:28" hidden="1" x14ac:dyDescent="0.35">
      <c r="AB194" s="112"/>
    </row>
    <row r="195" spans="9:28" hidden="1" x14ac:dyDescent="0.35">
      <c r="AB195" s="112"/>
    </row>
    <row r="196" spans="9:28" hidden="1" x14ac:dyDescent="0.35">
      <c r="AB196" s="112"/>
    </row>
  </sheetData>
  <protectedRanges>
    <protectedRange password="E1A2" sqref="Y88:Z90" name="Range1_7"/>
    <protectedRange password="E1A2" sqref="Y92:Z92" name="Range1_8"/>
    <protectedRange password="E1A2" sqref="Y96:Z96" name="Range1_9"/>
    <protectedRange password="E1A2" sqref="Y101:Z102" name="Range1_10"/>
    <protectedRange password="E1A2" sqref="Y120:Z124" name="Range1_11"/>
    <protectedRange password="E1A2" sqref="Y127:Z180" name="Range1_12"/>
    <protectedRange password="E1A2" sqref="O185:O189" name="Range1_11_1"/>
    <protectedRange password="E1A2" sqref="O190:O191" name="Range1_11_2"/>
    <protectedRange password="E1A2" sqref="O192" name="Range1_12_2"/>
    <protectedRange password="E1A2" sqref="O198" name="Range1_12_3"/>
    <protectedRange password="E1A2" sqref="O199:O202" name="Range1_12_4"/>
    <protectedRange password="E1A2" sqref="O38:O39" name="Range1_1_3_57"/>
    <protectedRange password="E1A2" sqref="O55" name="Range1_1_3_58_2"/>
    <protectedRange password="E1A2" sqref="O56:O57" name="Range1_1_3_59_1"/>
    <protectedRange password="E1A2" sqref="O58:O59" name="Range1_1_3_60"/>
    <protectedRange password="E1A2" sqref="O60:O62" name="Range1_1_3_61"/>
    <protectedRange password="E1A2" sqref="N62" name="Range1_6_6_1"/>
    <protectedRange password="E1A2" sqref="O63:O65" name="Range1_1_3_62"/>
    <protectedRange password="E1A2" sqref="N63:N64" name="Range1_6_6_2"/>
    <protectedRange password="E1A2" sqref="N65" name="Range1_6_7_1"/>
    <protectedRange password="E1A2" sqref="O66:O67" name="Range1_1_3_63"/>
    <protectedRange password="E1A2" sqref="N66" name="Range1_6_8_1"/>
    <protectedRange password="E1A2" sqref="N67" name="Range1_6_9_1"/>
    <protectedRange password="E1A2" sqref="O147" name="Range1_1_3_90"/>
    <protectedRange password="E1A2" sqref="N147" name="Range1_12_3_1"/>
    <protectedRange password="E1A2" sqref="V2" name="Range1_14"/>
    <protectedRange password="E1A2" sqref="X3:X10 V4:V10" name="Range1_1_1_1"/>
    <protectedRange password="E1A2" sqref="V25" name="Range1_1_12_1_1"/>
    <protectedRange password="E1A2" sqref="V31:V32" name="Range1_1_73_2"/>
    <protectedRange password="E1A2" sqref="V33" name="Range1_1_73_3"/>
    <protectedRange password="E1A2" sqref="V61" name="Range1_1_35_1"/>
    <protectedRange password="E1A2" sqref="V62" name="Range1_1_36_1"/>
    <protectedRange password="E1A2" sqref="V64" name="Range1_1_38_1"/>
    <protectedRange password="E1A2" sqref="V65" name="Range1_1_39_1"/>
    <protectedRange password="E1A2" sqref="V67" name="Range1_1_41_1"/>
    <protectedRange password="E1A2" sqref="V98" name="Range1_1_54_1"/>
    <protectedRange password="E1A2" sqref="V108" name="Range1_1_62_1"/>
    <protectedRange password="E1A2" sqref="V109" name="Range1_1_62_1_1"/>
    <protectedRange password="E1A2" sqref="V121" name="Range1_1_72_1"/>
    <protectedRange password="E1A2" sqref="V122" name="Range1_1_73_13"/>
    <protectedRange password="E1A2" sqref="V123" name="Range1_1_73_14"/>
    <protectedRange password="E1A2" sqref="V124" name="Range1_1_73_15"/>
    <protectedRange password="E1A2" sqref="U126" name="Range1_1_76_1"/>
    <protectedRange password="E1A2" sqref="V129" name="Range1_1_80_1"/>
    <protectedRange password="E1A2" sqref="V130" name="Range1_1_81_1"/>
    <protectedRange password="E1A2" sqref="V131" name="Range1_1_82_1"/>
    <protectedRange password="E1A2" sqref="V132" name="Range1_1_88_1"/>
    <protectedRange password="E1A2" sqref="V134" name="Range1_1_90_1"/>
    <protectedRange password="E1A2" sqref="V135" name="Range1_1_91_1"/>
    <protectedRange password="E1A2" sqref="V136" name="Range1_1_92_1"/>
    <protectedRange password="E1A2" sqref="V137" name="Range1_1_93_1"/>
    <protectedRange password="E1A2" sqref="V141" name="Range1_1_97_1"/>
    <protectedRange password="E1A2" sqref="V145" name="Range1_1_73_18"/>
    <protectedRange password="E1A2" sqref="V142" name="Range1_1_98_1_2"/>
    <protectedRange password="E1A2" sqref="V146" name="Range1_1_73_19"/>
    <protectedRange password="E1A2" sqref="V169" name="Range1_1_73_21"/>
    <protectedRange password="E1A2" sqref="V125" name="Range1_1_75_1_1"/>
    <protectedRange password="E1A2" sqref="V127" name="Range1_1_77_1_1"/>
    <protectedRange password="E1A2" sqref="V128" name="Range1_1_84_1_1"/>
    <protectedRange password="E1A2" sqref="N3" name="Range1_1_2_2_2_1"/>
    <protectedRange password="E1A2" sqref="O3" name="Range1_1_8_1_1_2_2"/>
    <protectedRange password="E1A2" sqref="O4:O30" name="Range1_1_3_14_1_1_1"/>
    <protectedRange password="E1A2" sqref="N4:N30" name="Range1_1_7_1_1_1_1"/>
    <protectedRange password="E1A2" sqref="O31" name="Range1_1_3_24_1"/>
    <protectedRange password="E1A2" sqref="N31" name="Range1_5_2_1_1"/>
    <protectedRange password="E1A2" sqref="N37" name="Range1_6_10_1"/>
    <protectedRange password="E1A2" sqref="N40:N41" name="Range1_6_1_1"/>
    <protectedRange password="E1A2" sqref="O42" name="Range1_1_3_34_1_1"/>
    <protectedRange password="E1A2" sqref="N42" name="Range1_14_1"/>
    <protectedRange password="E1A2" sqref="O46" name="Range1_1_3_95_2_1"/>
    <protectedRange password="E1A2" sqref="N47" name="Range1_1"/>
    <protectedRange password="E1A2" sqref="O47" name="Range1_1_2_3"/>
    <protectedRange password="E1A2" sqref="N48" name="Range1_2_1"/>
    <protectedRange password="E1A2" sqref="O48" name="Range1_1_2_4"/>
    <protectedRange password="E1A2" sqref="O54" name="Range1_1_3_51_1"/>
    <protectedRange password="E1A2" sqref="O75:O77" name="Range1_1_3_78_4"/>
    <protectedRange password="E1A2" sqref="O78" name="Range1_1_3_78_4_1"/>
    <protectedRange password="E1A2" sqref="O82:O83" name="Range1_1_3_78_4_2"/>
    <protectedRange password="E1A2" sqref="O91:O95" name="Range1_1_3_99_5"/>
    <protectedRange password="E1A2" sqref="N91:N95" name="Range1_11_1_1_3"/>
    <protectedRange password="E1A2" sqref="O103" name="Range1_1_3_44"/>
    <protectedRange password="E1A2" sqref="N103" name="Range1_12_3_1_4"/>
    <protectedRange password="E1A2" sqref="O104" name="Range1_1_3_45"/>
    <protectedRange password="E1A2" sqref="N104" name="Range1_12_4_1_3"/>
    <protectedRange password="E1A2" sqref="O96" name="Range1_1_3_77_3_2"/>
    <protectedRange password="E1A2" sqref="O97" name="Range1_1_3_83_1_1_2"/>
    <protectedRange password="E1A2" sqref="N97" name="Range1_11_2_1_1_1_2"/>
    <protectedRange password="E1A2" sqref="O98" name="Range1_1_3_83_1_1_3"/>
    <protectedRange password="E1A2" sqref="N98" name="Range1_11_2_1_1_1_3"/>
    <protectedRange password="E1A2" sqref="O99" name="Range1_1_3_83_1_1_4"/>
    <protectedRange password="E1A2" sqref="N99" name="Range1_11_2_1_1_1_4"/>
    <protectedRange password="E1A2" sqref="O100:O102 O105" name="Range1_1_3_83_1_1_5"/>
    <protectedRange password="E1A2" sqref="N100:N102 N105" name="Range1_11_2_1_1_1_5"/>
    <protectedRange password="E1A2" sqref="O110" name="Range1_1_3_15_1"/>
    <protectedRange password="E1A2" sqref="N110" name="Range1_1_8_2_1"/>
    <protectedRange password="E1A2" sqref="O112" name="Range1_1_3_21_1"/>
    <protectedRange password="E1A2" sqref="N112" name="Range1_1_8_8"/>
    <protectedRange password="E1A2" sqref="O116" name="Range1_1_3_36_1"/>
    <protectedRange password="E1A2" sqref="O117" name="Range1_1_3_37_1"/>
    <protectedRange password="E1A2" sqref="O118" name="Range1_1_3_38_1"/>
    <protectedRange password="E1A2" sqref="O115" name="Range1_1_3_35_1_1"/>
    <protectedRange password="E1A2" sqref="O119" name="Range1_1_3_24_2"/>
    <protectedRange password="E1A2" sqref="N119" name="Range1_5_2_1_2"/>
    <protectedRange password="E1A2" sqref="O113" name="Range1_1_3_82_2"/>
    <protectedRange password="E1A2" sqref="N113" name="Range1_11_1_2_1_2"/>
    <protectedRange password="E1A2" sqref="O125:O126" name="Range1_1_3_21"/>
    <protectedRange password="E1A2" sqref="N125" name="Range1_12_4_1_1"/>
    <protectedRange password="E1A2" sqref="N126" name="Range1_12_4_1_2"/>
    <protectedRange password="E1A2" sqref="N122" name="Range1_6_8_1_3"/>
    <protectedRange password="E1A2" sqref="N129:O129" name="Range1_1_3_18_1"/>
    <protectedRange password="E1A2" sqref="N128:O128" name="Range1_1_3_40_1"/>
    <protectedRange password="E1A2" sqref="N127:O127" name="Range1_1_3_42_1"/>
    <protectedRange password="E1A2" sqref="N130:O130" name="Range1_1_3_49"/>
    <protectedRange password="E1A2" sqref="N133:O133" name="Range1_1_3_60_1"/>
    <protectedRange password="E1A2" sqref="O121" name="Range1_1_3_35_1_2"/>
    <protectedRange password="E1A2" sqref="O131" name="Range1_1_3_92_4_1"/>
    <protectedRange password="E1A2" sqref="N131" name="Range1_10_1_3_4_1"/>
    <protectedRange password="E1A2" sqref="O132" name="Range1_1_3_83_1_2"/>
    <protectedRange password="E1A2" sqref="N132" name="Range1_11_2_1_1_2"/>
    <protectedRange password="E1A2" sqref="O120" name="Range1_1_3_82_2_1"/>
    <protectedRange password="E1A2" sqref="N120" name="Range1_11_1_2_1_2_1"/>
    <protectedRange password="E1A2" sqref="O138" name="Range1_1_3_71_1"/>
    <protectedRange password="E1A2" sqref="N138" name="Range1_6_16_4_1"/>
    <protectedRange password="E1A2" sqref="O136:O137" name="Range1_1_3_71_3"/>
    <protectedRange password="E1A2" sqref="N136:N137" name="Range1_6_16_4_2"/>
    <protectedRange password="E1A2" sqref="N134:O134" name="Range1_1_3_50"/>
    <protectedRange password="E1A2" sqref="O143" name="Range1_1_3_92_4"/>
    <protectedRange password="E1A2" sqref="N143" name="Range1_10_1_3_4"/>
    <protectedRange password="E1A2" sqref="O141" name="Range1_1_3_88_1"/>
    <protectedRange password="E1A2" sqref="O144" name="Range1_1_3_83_1"/>
    <protectedRange password="E1A2" sqref="N144" name="Range1_11_2_1_1"/>
    <protectedRange password="E1A2" sqref="O139" name="Range1_1_2_2_3_1"/>
    <protectedRange password="E1A2" sqref="O140" name="Range1_1_3_74_1_1"/>
    <protectedRange password="E1A2" sqref="O146" name="Range1_1_3_94_1"/>
    <protectedRange password="E1A2" sqref="O153" name="Range1_1_3_97_2"/>
    <protectedRange password="E1A2" sqref="O154:O157" name="Range1_1_3_97_3"/>
    <protectedRange password="E1A2" sqref="O151" name="Range1_1_3_73_3_1"/>
    <protectedRange password="E1A2" sqref="O152" name="Range1_1_3_74_1_2"/>
    <protectedRange password="E1A2" sqref="O158" name="Range1_1_3_98_2_1"/>
    <protectedRange password="E1A2" sqref="O159" name="Range1_1_3_98_2_1_1"/>
    <protectedRange password="E1A2" sqref="O160" name="Range1_1_3_98_2_2"/>
    <protectedRange password="E1A2" sqref="O161" name="Range1_1_3_98_2_3"/>
    <protectedRange password="E1A2" sqref="O162" name="Range1_1_3_98_2_4"/>
    <protectedRange password="E1A2" sqref="O163" name="Range1_1_3_98_2_5"/>
    <protectedRange password="E1A2" sqref="O164" name="Range1_1_3_95_3_1"/>
    <protectedRange password="E1A2" sqref="O165" name="Range1_1_3_95_3_2"/>
    <protectedRange password="E1A2" sqref="O166" name="Range1_1_3_95_3_3"/>
    <protectedRange password="E1A2" sqref="O167" name="Range1_1_3_95_3_4"/>
    <protectedRange password="E1A2" sqref="O168" name="Range1_1_3_95_3_5"/>
    <protectedRange password="E1A2" sqref="O169" name="Range1_1_3_98_2_6"/>
    <protectedRange password="E1A2" sqref="O172:O174 O177:O179 O170" name="Range1_1_3_16_4"/>
    <protectedRange password="E1A2" sqref="O171" name="Range1_1_3_93_1"/>
    <protectedRange password="E1A2" sqref="O180" name="Range1_1_3_94_2"/>
    <protectedRange password="E1A2" sqref="V11" name="Range1_1_1_1_3"/>
    <protectedRange password="E1A2" sqref="V12" name="Range1_1_1_1_4"/>
    <protectedRange password="E1A2" sqref="V13" name="Range1_1_1_1_5"/>
    <protectedRange password="E1A2" sqref="V14" name="Range1_1_1_1_6"/>
    <protectedRange password="E1A2" sqref="V15" name="Range1_1_1_1_7"/>
    <protectedRange password="E1A2" sqref="V16" name="Range1_1_1_1_8"/>
    <protectedRange password="E1A2" sqref="V17" name="Range1_1_1_1_9"/>
    <protectedRange password="E1A2" sqref="V18" name="Range1_1_1_1_10"/>
    <protectedRange password="E1A2" sqref="V19" name="Range1_1_1_1_11"/>
    <protectedRange password="E1A2" sqref="V20" name="Range1_1_1_1_12"/>
    <protectedRange password="E1A2" sqref="V21" name="Range1_1_1_1_13"/>
    <protectedRange password="E1A2" sqref="V22" name="Range1_1_1_1_14"/>
    <protectedRange password="E1A2" sqref="V23" name="Range1_1_1_1_15"/>
    <protectedRange password="E1A2" sqref="V24" name="Range1_1_1_1_16"/>
    <protectedRange password="E1A2" sqref="V28" name="Range1_1_4_7_1"/>
    <protectedRange password="E1A2" sqref="V29" name="Range1_1_5_3_1"/>
    <protectedRange password="E1A2" sqref="V30" name="Range1_1_6_2_1"/>
    <protectedRange password="E1A2" sqref="V34" name="Range1_1_7_2_1"/>
    <protectedRange password="E1A2" sqref="V35" name="Range1_1_8_4"/>
    <protectedRange password="E1A2" sqref="V36" name="Range1_1_8_4_2"/>
    <protectedRange password="E1A2" sqref="V37" name="Range1_1_12_1"/>
    <protectedRange password="E1A2" sqref="V38:V39" name="Range1_1_13_1_1"/>
    <protectedRange password="E1A2" sqref="V40" name="Range1_1_10_1"/>
    <protectedRange password="E1A2" sqref="V41" name="Range1_1_11_1_1"/>
    <protectedRange password="E1A2" sqref="V42" name="Range1_1_15_1"/>
    <protectedRange password="E1A2" sqref="V43" name="Range1_1_14_1_1"/>
    <protectedRange password="E1A2" sqref="V44" name="Range1_1_16_1"/>
    <protectedRange password="E1A2" sqref="V45" name="Range1_1_17_1_1"/>
    <protectedRange password="E1A2" sqref="V46" name="Range1_1_18_1_1"/>
    <protectedRange password="E1A2" sqref="V47" name="Range1_1_19_1_1"/>
    <protectedRange password="E1A2" sqref="V48" name="Range1_1_20_1_1"/>
    <protectedRange password="E1A2" sqref="V49" name="Range1_1_21_1_1"/>
    <protectedRange password="E1A2" sqref="V50" name="Range1_1_22_1_1"/>
    <protectedRange password="E1A2" sqref="V51" name="Range1_1_23_1"/>
    <protectedRange password="E1A2" sqref="V52" name="Range1_1_24_1_1"/>
    <protectedRange password="E1A2" sqref="V53" name="Range1_1_25_1"/>
    <protectedRange password="E1A2" sqref="V54" name="Range1_1_26_1"/>
    <protectedRange password="E1A2" sqref="V55" name="Range1_1_36_1_1"/>
    <protectedRange password="E1A2" sqref="V56" name="Range1_1_37_1_1"/>
    <protectedRange password="E1A2" sqref="V57" name="Range1_1_38_1_1"/>
    <protectedRange password="E1A2" sqref="V58" name="Range1_1_39_1_1"/>
    <protectedRange password="E1A2" sqref="V59" name="Range1_1_40_1_1"/>
    <protectedRange password="E1A2" sqref="V60" name="Range1_1_41_1_1"/>
    <protectedRange password="E1A2" sqref="V63" name="Range1_1_44_1_1"/>
    <protectedRange password="E1A2" sqref="V66" name="Range1_1_47_1_1"/>
    <protectedRange password="E1A2" sqref="V68" name="Range1_1_49_1_1"/>
    <protectedRange password="E1A2" sqref="V69" name="Range1_1_50_1_1"/>
    <protectedRange password="E1A2" sqref="V70" name="Range1_1_51_1_1"/>
    <protectedRange password="E1A2" sqref="V71" name="Range1_1_52_1_1"/>
    <protectedRange password="E1A2" sqref="V72" name="Range1_1_53_1_1"/>
    <protectedRange password="E1A2" sqref="V73" name="Range1_1_53_1_2"/>
    <protectedRange password="E1A2" sqref="V74" name="Range1_1_54_1_1"/>
    <protectedRange password="E1A2" sqref="V75" name="Range1_1_55_1"/>
    <protectedRange password="E1A2" sqref="V76" name="Range1_1_55_1_2"/>
    <protectedRange password="E1A2" sqref="V77" name="Range1_1_57_1_1"/>
    <protectedRange password="E1A2" sqref="V81" name="Range1_1_59_1_1"/>
    <protectedRange password="E1A2" sqref="V82" name="Range1_1_60_1"/>
    <protectedRange password="E1A2" sqref="V83" name="Range1_1_61_1_1"/>
    <protectedRange password="E1A2" sqref="V84" name="Range1_1_62_1_2"/>
    <protectedRange password="E1A2" sqref="V85" name="Range1_1_62_1_3"/>
    <protectedRange password="E1A2" sqref="V86" name="Range1_1_63_1_1"/>
    <protectedRange password="E1A2" sqref="V87" name="Range1_1_64_1_1"/>
    <protectedRange password="E1A2" sqref="V88" name="Range1_1_64_1_1_1"/>
    <protectedRange password="E1A2" sqref="V89" name="Range1_1_66_1_1"/>
    <protectedRange password="E1A2" sqref="V90" name="Range1_1_92_1_1"/>
    <protectedRange password="E1A2" sqref="V91" name="Range1_1_93_1_1"/>
    <protectedRange password="E1A2" sqref="V92" name="Range1_1_94_1"/>
    <protectedRange password="E1A2" sqref="V93:V94" name="Range1_1_95_1_1"/>
    <protectedRange password="E1A2" sqref="V95" name="Range1_1_96_1_1"/>
    <protectedRange password="E1A2" sqref="V97" name="Range1_1_97_1_1"/>
    <protectedRange password="E1A2" sqref="V99" name="Range1_1_73_1"/>
    <protectedRange password="E1A2" sqref="V100" name="Range1_1_73_10"/>
    <protectedRange password="E1A2" sqref="V101" name="Range1_1_73_11"/>
    <protectedRange password="E1A2" sqref="V102" name="Range1_1_73_12"/>
    <protectedRange password="E1A2" sqref="V103" name="Range1_1_73_16"/>
    <protectedRange password="E1A2" sqref="V104" name="Range1_1_73_17"/>
    <protectedRange password="E1A2" sqref="V105" name="Range1_1_73_22"/>
    <protectedRange password="E1A2" sqref="V106" name="Range1_1_73_23"/>
    <protectedRange password="E1A2" sqref="V107" name="Range1_1_73_24"/>
    <protectedRange password="E1A2" sqref="V110" name="Range1_1_73_25"/>
    <protectedRange password="E1A2" sqref="V111" name="Range1_1_73_26"/>
    <protectedRange password="E1A2" sqref="V112" name="Range1_1_73_27"/>
    <protectedRange password="E1A2" sqref="V113" name="Range1_1_73_28"/>
    <protectedRange password="E1A2" sqref="V114" name="Range1_1_73_29"/>
    <protectedRange password="E1A2" sqref="V115" name="Range1_1_73_30"/>
    <protectedRange password="E1A2" sqref="V116" name="Range1_1_73_31"/>
    <protectedRange password="E1A2" sqref="V117" name="Range1_1_73_32"/>
    <protectedRange password="E1A2" sqref="V118" name="Range1_1_73_33"/>
    <protectedRange password="E1A2" sqref="V120" name="Range1_1_73_35"/>
    <protectedRange password="E1A2" sqref="V133" name="Range1_1_73_36"/>
    <protectedRange password="E1A2" sqref="V138" name="Range1_1_73_37"/>
    <protectedRange password="E1A2" sqref="V139" name="Range1_1_69_1_1_1"/>
    <protectedRange password="E1A2" sqref="V140" name="Range1_1_70_1_1"/>
    <protectedRange password="E1A2" sqref="V143" name="Range1_1_71_1_1"/>
    <protectedRange password="E1A2" sqref="V144" name="Range1_1_72_1_1"/>
    <protectedRange password="E1A2" sqref="V147" name="Range1_1_73_38"/>
    <protectedRange password="E1A2" sqref="O148" name="Range1_1_3_95_1"/>
    <protectedRange password="E1A2" sqref="V148" name="Range1_1_84_1"/>
    <protectedRange password="E1A2" sqref="O149" name="Range1_1_3_95_4"/>
    <protectedRange password="E1A2" sqref="V149" name="Range1_1_79_1"/>
    <protectedRange password="E1A2" sqref="O150" name="Range1_1_3_95_4_1"/>
    <protectedRange password="E1A2" sqref="V150" name="Range1_1_80_1_2"/>
    <protectedRange password="E1A2" sqref="V153" name="Range1_1_88_1_1"/>
    <protectedRange password="E1A2" sqref="V154:V155" name="Range1_1_89_1_1"/>
    <protectedRange password="E1A2" sqref="V156" name="Range1_1_90_1_1"/>
    <protectedRange password="E1A2" sqref="V157" name="Range1_1_91_1_1"/>
    <protectedRange password="E1A2" sqref="V158:V159" name="Range1_1_73_40"/>
    <protectedRange password="E1A2" sqref="V160" name="Range1_1_73_41"/>
    <protectedRange password="E1A2" sqref="V164:V166" name="Range1_1_73_42"/>
    <protectedRange password="E1A2" sqref="V167" name="Range1_1_73_43"/>
    <protectedRange password="E1A2" sqref="V168" name="Range1_1_73_44"/>
    <protectedRange password="E1A2" sqref="V170" name="Range1_1_73_45"/>
    <protectedRange password="E1A2" sqref="V171" name="Range1_1_73_1_1"/>
    <protectedRange password="E1A2" sqref="V172" name="Range1_1_73_46"/>
    <protectedRange password="E1A2" sqref="V173" name="Range1_1_73_47"/>
    <protectedRange password="E1A2" sqref="V174:V177" name="Range1_1_73_48"/>
    <protectedRange password="E1A2" sqref="V178:V179" name="Range1_1_73_49"/>
    <protectedRange password="E1A2" sqref="V180" name="Range1_1_73_50"/>
  </protectedRanges>
  <autoFilter ref="A2:AB181" xr:uid="{1ACA2441-97AC-4D26-8030-14515989DED2}"/>
  <phoneticPr fontId="25" type="noConversion"/>
  <conditionalFormatting sqref="A1:A2 A181:A1048576">
    <cfRule type="duplicateValues" dxfId="8" priority="13"/>
  </conditionalFormatting>
  <conditionalFormatting sqref="A3:AB180">
    <cfRule type="expression" dxfId="7" priority="14" stopIfTrue="1">
      <formula>AND($A13&lt;&gt;"", MOD(ROW()-2,2)=1)</formula>
    </cfRule>
    <cfRule type="expression" dxfId="6" priority="15" stopIfTrue="1">
      <formula>AND($A13&lt;&gt;"", MOD(ROW()-2,2)=0)</formula>
    </cfRule>
  </conditionalFormatting>
  <conditionalFormatting sqref="J3:J180">
    <cfRule type="expression" dxfId="5" priority="2" stopIfTrue="1">
      <formula>LOWER(TRIM($J3))="pass"</formula>
    </cfRule>
    <cfRule type="expression" dxfId="4" priority="3" stopIfTrue="1">
      <formula>LOWER(TRIM($J3))="fail"</formula>
    </cfRule>
    <cfRule type="expression" dxfId="3" priority="4" stopIfTrue="1">
      <formula>LOWER(TRIM($J3))="info"</formula>
    </cfRule>
  </conditionalFormatting>
  <dataValidations count="2">
    <dataValidation type="list" allowBlank="1" showInputMessage="1" showErrorMessage="1" sqref="M3:M180" xr:uid="{0140D451-BEAD-4990-8950-C27CFF9138D3}">
      <formula1>$L$185:$L$188</formula1>
    </dataValidation>
    <dataValidation type="list" allowBlank="1" showInputMessage="1" showErrorMessage="1" sqref="J3:J180" xr:uid="{809FA5F8-4965-4DC0-8D76-50E4A1B3FBA5}">
      <formula1>$I$184:$I$187</formula1>
    </dataValidation>
  </dataValidations>
  <pageMargins left="0.7" right="0.7" top="0.75" bottom="0.75" header="0.3" footer="0.3"/>
  <pageSetup orientation="portrait" horizontalDpi="4294967293" r:id="rId1"/>
  <extLst>
    <ext xmlns:x14="http://schemas.microsoft.com/office/spreadsheetml/2009/9/main" uri="{78C0D931-6437-407d-A8EE-F0AAD7539E65}">
      <x14:conditionalFormattings>
        <x14:conditionalFormatting xmlns:xm="http://schemas.microsoft.com/office/excel/2006/main">
          <x14:cfRule type="expression" priority="1" stopIfTrue="1" id="{3F47C96C-7D95-48D6-8340-F34FCF44C5C5}">
            <xm:f>AND($N3&lt;&gt;"", ISNA(MATCH($N3,'Issue Code Table'!$A:$A,0)))</xm:f>
            <x14:dxf>
              <font>
                <b/>
                <i val="0"/>
                <color rgb="FFFF0101"/>
              </font>
              <fill>
                <patternFill>
                  <bgColor rgb="FFFFFF00"/>
                </patternFill>
              </fill>
            </x14:dxf>
          </x14:cfRule>
          <xm:sqref>N3:N180</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dimension ref="A1:D26"/>
  <sheetViews>
    <sheetView zoomScaleNormal="100" workbookViewId="0"/>
  </sheetViews>
  <sheetFormatPr defaultColWidth="0" defaultRowHeight="12.75" customHeight="1" zeroHeight="1" x14ac:dyDescent="0.35"/>
  <cols>
    <col min="1" max="1" width="9.26953125" style="28" customWidth="1"/>
    <col min="2" max="2" width="13.26953125" style="28" customWidth="1"/>
    <col min="3" max="3" width="84.26953125" style="86" customWidth="1"/>
    <col min="4" max="4" width="30.81640625" style="28" customWidth="1"/>
    <col min="5" max="16384" width="0" style="28" hidden="1"/>
  </cols>
  <sheetData>
    <row r="1" spans="1:4" ht="14.5" x14ac:dyDescent="0.35">
      <c r="A1" s="118" t="s">
        <v>2204</v>
      </c>
      <c r="B1" s="118"/>
      <c r="C1" s="119"/>
      <c r="D1" s="118"/>
    </row>
    <row r="2" spans="1:4" ht="12.75" customHeight="1" x14ac:dyDescent="0.35">
      <c r="A2" s="120" t="s">
        <v>2205</v>
      </c>
      <c r="B2" s="120" t="s">
        <v>2206</v>
      </c>
      <c r="C2" s="121" t="s">
        <v>2207</v>
      </c>
      <c r="D2" s="120" t="s">
        <v>2208</v>
      </c>
    </row>
    <row r="3" spans="1:4" ht="50" x14ac:dyDescent="0.35">
      <c r="A3" s="122">
        <v>1</v>
      </c>
      <c r="B3" s="123">
        <v>45930</v>
      </c>
      <c r="C3" s="124" t="s">
        <v>2209</v>
      </c>
      <c r="D3" s="115" t="s">
        <v>2210</v>
      </c>
    </row>
    <row r="4" spans="1:4" ht="14.5" x14ac:dyDescent="0.35">
      <c r="A4" s="122"/>
      <c r="B4" s="123"/>
      <c r="C4" s="124"/>
      <c r="D4" s="115"/>
    </row>
    <row r="5" spans="1:4" ht="21" customHeight="1" x14ac:dyDescent="0.35">
      <c r="A5" s="122"/>
      <c r="B5" s="123"/>
      <c r="C5" s="125"/>
      <c r="D5" s="115"/>
    </row>
    <row r="6" spans="1:4" ht="16.399999999999999" customHeight="1" x14ac:dyDescent="0.35">
      <c r="A6" s="122"/>
      <c r="B6" s="123"/>
      <c r="C6" s="125"/>
      <c r="D6" s="115"/>
    </row>
    <row r="7" spans="1:4" ht="12.75" customHeight="1" x14ac:dyDescent="0.35">
      <c r="A7" s="126"/>
      <c r="B7" s="127"/>
      <c r="C7" s="116"/>
      <c r="D7" s="115"/>
    </row>
    <row r="8" spans="1:4" ht="12.75" customHeight="1" x14ac:dyDescent="0.35">
      <c r="A8" s="126"/>
      <c r="B8" s="127"/>
      <c r="C8" s="116"/>
      <c r="D8" s="115"/>
    </row>
    <row r="9" spans="1:4" ht="12.75" customHeight="1" x14ac:dyDescent="0.35">
      <c r="A9" s="122"/>
      <c r="B9" s="123"/>
      <c r="C9" s="125"/>
      <c r="D9" s="115"/>
    </row>
    <row r="10" spans="1:4" ht="12.75" customHeight="1" x14ac:dyDescent="0.35">
      <c r="A10" s="122"/>
      <c r="B10" s="123"/>
      <c r="C10" s="125"/>
      <c r="D10" s="115"/>
    </row>
    <row r="11" spans="1:4" ht="12.75" customHeight="1" x14ac:dyDescent="0.35">
      <c r="A11" s="122"/>
      <c r="B11" s="123"/>
      <c r="C11" s="125"/>
      <c r="D11" s="115"/>
    </row>
    <row r="12" spans="1:4" ht="12.75" customHeight="1" x14ac:dyDescent="0.35">
      <c r="A12" s="122"/>
      <c r="B12" s="123"/>
      <c r="C12" s="125"/>
      <c r="D12" s="115"/>
    </row>
    <row r="13" spans="1:4" ht="12.75" customHeight="1" x14ac:dyDescent="0.35">
      <c r="A13" s="122"/>
      <c r="B13" s="123"/>
      <c r="C13" s="125"/>
      <c r="D13" s="115"/>
    </row>
    <row r="14" spans="1:4" ht="25.5" customHeight="1" x14ac:dyDescent="0.35">
      <c r="A14" s="122"/>
      <c r="B14" s="123"/>
      <c r="C14" s="125"/>
      <c r="D14" s="115"/>
    </row>
    <row r="15" spans="1:4" ht="25.5" customHeight="1" x14ac:dyDescent="0.35">
      <c r="A15" s="122"/>
      <c r="B15" s="123"/>
      <c r="C15" s="125"/>
      <c r="D15" s="115"/>
    </row>
    <row r="16" spans="1:4" ht="25.5" customHeight="1" x14ac:dyDescent="0.35">
      <c r="A16" s="122"/>
      <c r="B16" s="123"/>
      <c r="C16" s="125"/>
      <c r="D16" s="115"/>
    </row>
    <row r="17" spans="1:4" ht="25.5" customHeight="1" x14ac:dyDescent="0.35">
      <c r="A17" s="122"/>
      <c r="B17" s="123"/>
      <c r="C17" s="125"/>
      <c r="D17" s="115"/>
    </row>
    <row r="18" spans="1:4" ht="25.5" customHeight="1" x14ac:dyDescent="0.35">
      <c r="A18" s="122"/>
      <c r="B18" s="123"/>
      <c r="C18" s="125"/>
      <c r="D18" s="115"/>
    </row>
    <row r="19" spans="1:4" ht="25.5" customHeight="1" x14ac:dyDescent="0.35">
      <c r="A19" s="122"/>
      <c r="B19" s="128"/>
      <c r="C19" s="116"/>
      <c r="D19" s="116"/>
    </row>
    <row r="20" spans="1:4" ht="25.5" customHeight="1" x14ac:dyDescent="0.35">
      <c r="A20" s="122"/>
      <c r="B20" s="123"/>
      <c r="C20" s="125"/>
      <c r="D20" s="115"/>
    </row>
    <row r="21" spans="1:4" ht="25.5" customHeight="1" x14ac:dyDescent="0.35">
      <c r="A21" s="122"/>
      <c r="B21" s="123"/>
      <c r="C21" s="125"/>
      <c r="D21" s="115"/>
    </row>
    <row r="22" spans="1:4" ht="25.5" customHeight="1" x14ac:dyDescent="0.35">
      <c r="A22" s="122"/>
      <c r="B22" s="123"/>
      <c r="C22" s="125"/>
      <c r="D22" s="115"/>
    </row>
    <row r="23" spans="1:4" ht="25.5" customHeight="1" x14ac:dyDescent="0.35">
      <c r="A23" s="122"/>
      <c r="B23" s="123"/>
      <c r="C23" s="125"/>
      <c r="D23" s="115"/>
    </row>
    <row r="24" spans="1:4" ht="25.5" customHeight="1" x14ac:dyDescent="0.35">
      <c r="A24" s="122"/>
      <c r="B24" s="123"/>
      <c r="C24" s="125"/>
      <c r="D24" s="115"/>
    </row>
    <row r="25" spans="1:4" ht="25.5" customHeight="1" x14ac:dyDescent="0.35">
      <c r="A25" s="122"/>
      <c r="B25" s="123"/>
      <c r="C25" s="125"/>
      <c r="D25" s="115"/>
    </row>
    <row r="26" spans="1:4" ht="25.5" customHeight="1" x14ac:dyDescent="0.35">
      <c r="A26" s="122"/>
      <c r="B26" s="123"/>
      <c r="C26" s="125"/>
      <c r="D26" s="115"/>
    </row>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dimension ref="A1:G28"/>
  <sheetViews>
    <sheetView zoomScaleNormal="100" workbookViewId="0"/>
  </sheetViews>
  <sheetFormatPr defaultColWidth="0" defaultRowHeight="12.75" customHeight="1" zeroHeight="1" x14ac:dyDescent="0.35"/>
  <cols>
    <col min="1" max="1" width="13.54296875" style="28" customWidth="1"/>
    <col min="2" max="2" width="19.26953125" style="28" customWidth="1"/>
    <col min="3" max="3" width="20.26953125" style="28" customWidth="1"/>
    <col min="4" max="4" width="18.7265625" style="28" customWidth="1"/>
    <col min="5" max="5" width="21.26953125" style="28" customWidth="1"/>
    <col min="6" max="6" width="31.54296875" style="28" customWidth="1"/>
    <col min="7" max="7" width="13.7265625" style="28" customWidth="1"/>
    <col min="8" max="16384" width="0" style="28" hidden="1"/>
  </cols>
  <sheetData>
    <row r="1" spans="1:7" ht="14.5" x14ac:dyDescent="0.35">
      <c r="A1" s="210" t="s">
        <v>2211</v>
      </c>
      <c r="B1" s="211"/>
      <c r="C1" s="211"/>
      <c r="D1" s="211"/>
      <c r="E1" s="211"/>
      <c r="F1" s="211"/>
      <c r="G1" s="212"/>
    </row>
    <row r="2" spans="1:7" ht="12.75" customHeight="1" x14ac:dyDescent="0.35">
      <c r="A2" s="213" t="s">
        <v>2212</v>
      </c>
      <c r="B2" s="214"/>
      <c r="C2" s="214"/>
      <c r="D2" s="214"/>
      <c r="E2" s="214"/>
      <c r="F2" s="214"/>
      <c r="G2" s="215"/>
    </row>
    <row r="3" spans="1:7" ht="12.75" customHeight="1" x14ac:dyDescent="0.35">
      <c r="A3" s="216" t="s">
        <v>2213</v>
      </c>
      <c r="B3" s="217"/>
      <c r="C3" s="217"/>
      <c r="D3" s="217"/>
      <c r="E3" s="217"/>
      <c r="F3" s="217"/>
      <c r="G3" s="218"/>
    </row>
    <row r="4" spans="1:7" ht="14.5" x14ac:dyDescent="0.35">
      <c r="A4" s="72" t="s">
        <v>2214</v>
      </c>
      <c r="B4" s="30"/>
      <c r="C4" s="30"/>
      <c r="D4" s="30"/>
      <c r="E4" s="30"/>
      <c r="F4" s="30"/>
      <c r="G4" s="73"/>
    </row>
    <row r="5" spans="1:7" ht="14.5" x14ac:dyDescent="0.35">
      <c r="A5" s="72" t="s">
        <v>2215</v>
      </c>
      <c r="B5" s="30"/>
      <c r="C5" s="30"/>
      <c r="D5" s="30"/>
      <c r="E5" s="30"/>
      <c r="F5" s="30"/>
      <c r="G5" s="73"/>
    </row>
    <row r="6" spans="1:7" ht="14.5" x14ac:dyDescent="0.35">
      <c r="A6" s="72" t="s">
        <v>2216</v>
      </c>
      <c r="B6" s="30"/>
      <c r="C6" s="30"/>
      <c r="D6" s="30"/>
      <c r="E6" s="30"/>
      <c r="F6" s="30"/>
      <c r="G6" s="73"/>
    </row>
    <row r="7" spans="1:7" ht="17.149999999999999" customHeight="1" x14ac:dyDescent="0.35">
      <c r="A7" s="74"/>
      <c r="B7" s="75"/>
      <c r="C7" s="75"/>
      <c r="D7" s="75"/>
      <c r="E7" s="75"/>
      <c r="F7" s="75"/>
      <c r="G7" s="76"/>
    </row>
    <row r="8" spans="1:7" ht="14.5" x14ac:dyDescent="0.35">
      <c r="G8" s="17"/>
    </row>
    <row r="9" spans="1:7" ht="12.75" customHeight="1" x14ac:dyDescent="0.35">
      <c r="A9" s="219" t="s">
        <v>2217</v>
      </c>
      <c r="B9" s="220"/>
      <c r="C9" s="220"/>
      <c r="D9" s="220"/>
      <c r="E9" s="220"/>
      <c r="F9" s="220"/>
      <c r="G9" s="221"/>
    </row>
    <row r="10" spans="1:7" ht="12.75" customHeight="1" x14ac:dyDescent="0.35">
      <c r="A10" s="24" t="s">
        <v>2218</v>
      </c>
      <c r="B10" s="25"/>
      <c r="C10" s="25"/>
      <c r="D10" s="25"/>
      <c r="E10" s="25"/>
      <c r="F10" s="25"/>
      <c r="G10" s="77"/>
    </row>
    <row r="11" spans="1:7" ht="12.75" customHeight="1" x14ac:dyDescent="0.35">
      <c r="A11" s="222" t="s">
        <v>2219</v>
      </c>
      <c r="B11" s="217"/>
      <c r="C11" s="217"/>
      <c r="D11" s="217"/>
      <c r="E11" s="217"/>
      <c r="F11" s="217"/>
      <c r="G11" s="218"/>
    </row>
    <row r="12" spans="1:7" ht="14.5" x14ac:dyDescent="0.35">
      <c r="A12" s="29" t="s">
        <v>2220</v>
      </c>
      <c r="B12" s="30"/>
      <c r="C12" s="30"/>
      <c r="D12" s="30"/>
      <c r="E12" s="30"/>
      <c r="F12" s="30"/>
      <c r="G12" s="73"/>
    </row>
    <row r="13" spans="1:7" ht="14.5" x14ac:dyDescent="0.35">
      <c r="A13" s="31" t="s">
        <v>2221</v>
      </c>
      <c r="B13" s="32"/>
      <c r="C13" s="32"/>
      <c r="D13" s="32"/>
      <c r="E13" s="32"/>
      <c r="F13" s="32"/>
      <c r="G13" s="78"/>
    </row>
    <row r="14" spans="1:7" ht="14.5" x14ac:dyDescent="0.35">
      <c r="G14" s="17"/>
    </row>
    <row r="15" spans="1:7" ht="12.75" customHeight="1" x14ac:dyDescent="0.35">
      <c r="A15" s="219" t="s">
        <v>2222</v>
      </c>
      <c r="B15" s="220"/>
      <c r="C15" s="220"/>
      <c r="D15" s="220"/>
      <c r="E15" s="220"/>
      <c r="F15" s="220"/>
      <c r="G15" s="221"/>
    </row>
    <row r="16" spans="1:7" ht="12.75" customHeight="1" x14ac:dyDescent="0.35">
      <c r="A16" s="24" t="s">
        <v>2223</v>
      </c>
      <c r="B16" s="25"/>
      <c r="C16" s="25"/>
      <c r="D16" s="25"/>
      <c r="E16" s="25"/>
      <c r="F16" s="25"/>
      <c r="G16" s="77"/>
    </row>
    <row r="17" spans="1:7" ht="12.75" customHeight="1" x14ac:dyDescent="0.35">
      <c r="A17" s="222" t="s">
        <v>2224</v>
      </c>
      <c r="B17" s="217"/>
      <c r="C17" s="217"/>
      <c r="D17" s="217"/>
      <c r="E17" s="217"/>
      <c r="F17" s="217"/>
      <c r="G17" s="218"/>
    </row>
    <row r="18" spans="1:7" ht="14.5" x14ac:dyDescent="0.35">
      <c r="A18" s="29" t="s">
        <v>2225</v>
      </c>
      <c r="B18" s="30"/>
      <c r="C18" s="30"/>
      <c r="D18" s="30"/>
      <c r="E18" s="30"/>
      <c r="F18" s="30"/>
      <c r="G18" s="73"/>
    </row>
    <row r="19" spans="1:7" ht="14.5" x14ac:dyDescent="0.35">
      <c r="A19" s="29" t="s">
        <v>2226</v>
      </c>
      <c r="B19" s="30"/>
      <c r="C19" s="30"/>
      <c r="D19" s="30"/>
      <c r="E19" s="30"/>
      <c r="F19" s="30"/>
      <c r="G19" s="73"/>
    </row>
    <row r="20" spans="1:7" ht="14.5" x14ac:dyDescent="0.35">
      <c r="A20" s="29" t="s">
        <v>2227</v>
      </c>
      <c r="B20" s="30"/>
      <c r="C20" s="30"/>
      <c r="D20" s="30"/>
      <c r="E20" s="30"/>
      <c r="F20" s="30"/>
      <c r="G20" s="73"/>
    </row>
    <row r="21" spans="1:7" ht="14.5" x14ac:dyDescent="0.35">
      <c r="A21" s="31"/>
      <c r="B21" s="32"/>
      <c r="C21" s="32"/>
      <c r="D21" s="32"/>
      <c r="E21" s="32"/>
      <c r="F21" s="32"/>
      <c r="G21" s="78"/>
    </row>
    <row r="22" spans="1:7" ht="14.5" x14ac:dyDescent="0.35">
      <c r="G22" s="17"/>
    </row>
    <row r="23" spans="1:7" ht="12.75" customHeight="1" x14ac:dyDescent="0.35">
      <c r="A23" s="219" t="s">
        <v>2228</v>
      </c>
      <c r="B23" s="220"/>
      <c r="C23" s="220"/>
      <c r="D23" s="220"/>
      <c r="E23" s="220"/>
      <c r="F23" s="220"/>
      <c r="G23" s="221"/>
    </row>
    <row r="24" spans="1:7" ht="12.75" customHeight="1" x14ac:dyDescent="0.35">
      <c r="A24" s="24" t="s">
        <v>2229</v>
      </c>
      <c r="B24" s="25"/>
      <c r="C24" s="25"/>
      <c r="D24" s="25"/>
      <c r="E24" s="25"/>
      <c r="F24" s="25"/>
      <c r="G24" s="77"/>
    </row>
    <row r="25" spans="1:7" ht="12.75" customHeight="1" x14ac:dyDescent="0.35">
      <c r="A25" s="222" t="s">
        <v>2230</v>
      </c>
      <c r="B25" s="217"/>
      <c r="C25" s="217"/>
      <c r="D25" s="217"/>
      <c r="E25" s="217"/>
      <c r="F25" s="217"/>
      <c r="G25" s="218"/>
    </row>
    <row r="26" spans="1:7" ht="14.5" x14ac:dyDescent="0.35">
      <c r="A26" s="29" t="s">
        <v>2231</v>
      </c>
      <c r="B26" s="30"/>
      <c r="C26" s="30"/>
      <c r="D26" s="30"/>
      <c r="E26" s="30"/>
      <c r="F26" s="30"/>
      <c r="G26" s="73"/>
    </row>
    <row r="27" spans="1:7" ht="14.5" x14ac:dyDescent="0.35">
      <c r="A27" s="31"/>
      <c r="B27" s="32"/>
      <c r="C27" s="32"/>
      <c r="D27" s="32"/>
      <c r="E27" s="32"/>
      <c r="F27" s="32"/>
      <c r="G27" s="78"/>
    </row>
    <row r="28" spans="1:7" ht="14.5" hidden="1" x14ac:dyDescent="0.35">
      <c r="G28" s="17"/>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FCFBF0-8847-4679-9A86-ABB1A606924B}">
  <sheetPr codeName="Sheet6">
    <pageSetUpPr fitToPage="1"/>
  </sheetPr>
  <dimension ref="A1:D12"/>
  <sheetViews>
    <sheetView showGridLines="0" zoomScaleNormal="100" workbookViewId="0">
      <pane ySplit="1" topLeftCell="A2" activePane="bottomLeft" state="frozen"/>
      <selection pane="bottomLeft"/>
    </sheetView>
  </sheetViews>
  <sheetFormatPr defaultColWidth="0" defaultRowHeight="12.5" zeroHeight="1" x14ac:dyDescent="0.25"/>
  <cols>
    <col min="1" max="1" width="8.81640625" style="88" customWidth="1"/>
    <col min="2" max="2" width="18.54296875" style="88" customWidth="1"/>
    <col min="3" max="3" width="103.453125" style="88" customWidth="1"/>
    <col min="4" max="4" width="22.453125" style="88" customWidth="1"/>
    <col min="5" max="16384" width="0" style="88" hidden="1"/>
  </cols>
  <sheetData>
    <row r="1" spans="1:4" ht="13" x14ac:dyDescent="0.3">
      <c r="A1" s="223" t="s">
        <v>2204</v>
      </c>
      <c r="B1" s="224"/>
      <c r="C1" s="224"/>
      <c r="D1" s="224"/>
    </row>
    <row r="2" spans="1:4" ht="12.65" customHeight="1" x14ac:dyDescent="0.25">
      <c r="A2" s="375" t="s">
        <v>2205</v>
      </c>
      <c r="B2" s="375" t="s">
        <v>111</v>
      </c>
      <c r="C2" s="375" t="s">
        <v>2207</v>
      </c>
      <c r="D2" s="375" t="s">
        <v>2232</v>
      </c>
    </row>
    <row r="3" spans="1:4" x14ac:dyDescent="0.25">
      <c r="A3" s="225">
        <v>1</v>
      </c>
      <c r="B3" s="226" t="s">
        <v>2233</v>
      </c>
      <c r="C3" s="226" t="s">
        <v>2234</v>
      </c>
      <c r="D3" s="227">
        <v>45930</v>
      </c>
    </row>
    <row r="4" spans="1:4" ht="54.65" customHeight="1" x14ac:dyDescent="0.25">
      <c r="A4" s="225"/>
      <c r="B4" s="226"/>
      <c r="C4" s="226"/>
      <c r="D4" s="227"/>
    </row>
    <row r="5" spans="1:4" ht="58.5" customHeight="1" x14ac:dyDescent="0.25">
      <c r="A5" s="225"/>
      <c r="B5" s="226"/>
      <c r="C5" s="226"/>
      <c r="D5" s="227"/>
    </row>
    <row r="6" spans="1:4" x14ac:dyDescent="0.25">
      <c r="A6" s="225"/>
      <c r="B6" s="226"/>
      <c r="C6" s="226"/>
      <c r="D6" s="227"/>
    </row>
    <row r="7" spans="1:4" x14ac:dyDescent="0.25">
      <c r="A7" s="225"/>
      <c r="B7" s="226"/>
      <c r="C7" s="226"/>
      <c r="D7" s="227"/>
    </row>
    <row r="8" spans="1:4" x14ac:dyDescent="0.25">
      <c r="A8" s="225"/>
      <c r="B8" s="226"/>
      <c r="C8" s="226"/>
      <c r="D8" s="227"/>
    </row>
    <row r="9" spans="1:4" x14ac:dyDescent="0.25">
      <c r="A9" s="225"/>
      <c r="B9" s="226"/>
      <c r="C9" s="226"/>
      <c r="D9" s="227"/>
    </row>
    <row r="10" spans="1:4" x14ac:dyDescent="0.25">
      <c r="A10" s="225"/>
      <c r="B10" s="226"/>
      <c r="C10" s="226"/>
      <c r="D10" s="227"/>
    </row>
    <row r="11" spans="1:4" x14ac:dyDescent="0.25">
      <c r="A11" s="225"/>
      <c r="B11" s="226"/>
      <c r="C11" s="226"/>
      <c r="D11" s="227"/>
    </row>
    <row r="12" spans="1:4" x14ac:dyDescent="0.25">
      <c r="A12" s="225"/>
      <c r="B12" s="226"/>
      <c r="C12" s="226"/>
      <c r="D12" s="227"/>
    </row>
  </sheetData>
  <sheetProtection sort="0" autoFilter="0"/>
  <conditionalFormatting sqref="A3:D3">
    <cfRule type="expression" dxfId="1" priority="1" stopIfTrue="1">
      <formula>AND($B13&lt;&gt;"", MOD(ROW()-2,2)=1)</formula>
    </cfRule>
    <cfRule type="expression" dxfId="0" priority="2" stopIfTrue="1">
      <formula>AND($B13&lt;&gt;"", MOD(ROW()-2,2)=0)</formula>
    </cfRule>
  </conditionalFormatting>
  <printOptions horizontalCentered="1"/>
  <pageMargins left="0.25" right="0.25" top="0.5" bottom="0.5" header="0.25" footer="0.25"/>
  <pageSetup orientation="landscape" horizontalDpi="1200" verticalDpi="1200" r:id="rId1"/>
  <headerFooter alignWithMargins="0">
    <oddHeader>&amp;CIRS Office of Safeguards SCSEM</oddHeader>
    <oddFooter>&amp;L&amp;F&amp;RPage &amp;P of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F90BBF-1C84-41EB-8AAC-65F36571AD8B}">
  <sheetPr codeName="Sheet13"/>
  <dimension ref="A1:D567"/>
  <sheetViews>
    <sheetView showGridLines="0" zoomScaleNormal="100" workbookViewId="0">
      <pane ySplit="1" topLeftCell="A2" activePane="bottomLeft" state="frozen"/>
      <selection pane="bottomLeft"/>
    </sheetView>
  </sheetViews>
  <sheetFormatPr defaultColWidth="0" defaultRowHeight="12.5" zeroHeight="1" x14ac:dyDescent="0.25"/>
  <cols>
    <col min="1" max="1" width="10.453125" style="376" customWidth="1"/>
    <col min="2" max="2" width="69.453125" style="376" customWidth="1"/>
    <col min="3" max="3" width="9.26953125" style="376" customWidth="1"/>
    <col min="4" max="4" width="16" style="376" customWidth="1"/>
    <col min="5" max="16384" width="8.7265625" style="376" hidden="1"/>
  </cols>
  <sheetData>
    <row r="1" spans="1:4" ht="14.5" x14ac:dyDescent="0.35">
      <c r="A1" s="380" t="s">
        <v>2235</v>
      </c>
      <c r="B1" s="380" t="s">
        <v>115</v>
      </c>
      <c r="C1" s="380" t="s">
        <v>60</v>
      </c>
      <c r="D1" s="379">
        <v>46048</v>
      </c>
    </row>
    <row r="2" spans="1:4" ht="15.5" x14ac:dyDescent="0.35">
      <c r="A2" s="377" t="s">
        <v>2236</v>
      </c>
      <c r="B2" s="378" t="s">
        <v>2237</v>
      </c>
      <c r="C2" s="378">
        <v>6</v>
      </c>
    </row>
    <row r="3" spans="1:4" ht="15.5" x14ac:dyDescent="0.35">
      <c r="A3" s="377" t="s">
        <v>1744</v>
      </c>
      <c r="B3" s="378" t="s">
        <v>2253</v>
      </c>
      <c r="C3" s="378">
        <v>5</v>
      </c>
    </row>
    <row r="4" spans="1:4" ht="15.5" x14ac:dyDescent="0.35">
      <c r="A4" s="377" t="s">
        <v>2254</v>
      </c>
      <c r="B4" s="378" t="s">
        <v>2255</v>
      </c>
      <c r="C4" s="378">
        <v>2</v>
      </c>
    </row>
    <row r="5" spans="1:4" ht="15.5" x14ac:dyDescent="0.35">
      <c r="A5" s="377" t="s">
        <v>769</v>
      </c>
      <c r="B5" s="378" t="s">
        <v>2256</v>
      </c>
      <c r="C5" s="378">
        <v>5</v>
      </c>
    </row>
    <row r="6" spans="1:4" ht="15.5" x14ac:dyDescent="0.35">
      <c r="A6" s="377" t="s">
        <v>173</v>
      </c>
      <c r="B6" s="378" t="s">
        <v>2257</v>
      </c>
      <c r="C6" s="378">
        <v>4</v>
      </c>
    </row>
    <row r="7" spans="1:4" ht="15.5" x14ac:dyDescent="0.35">
      <c r="A7" s="377" t="s">
        <v>704</v>
      </c>
      <c r="B7" s="378" t="s">
        <v>2258</v>
      </c>
      <c r="C7" s="378">
        <v>4</v>
      </c>
    </row>
    <row r="8" spans="1:4" ht="15.5" x14ac:dyDescent="0.35">
      <c r="A8" s="377" t="s">
        <v>2259</v>
      </c>
      <c r="B8" s="378" t="s">
        <v>2260</v>
      </c>
      <c r="C8" s="378">
        <v>1</v>
      </c>
    </row>
    <row r="9" spans="1:4" ht="15.5" x14ac:dyDescent="0.35">
      <c r="A9" s="377" t="s">
        <v>1447</v>
      </c>
      <c r="B9" s="378" t="s">
        <v>2261</v>
      </c>
      <c r="C9" s="378">
        <v>5</v>
      </c>
    </row>
    <row r="10" spans="1:4" ht="15.5" x14ac:dyDescent="0.35">
      <c r="A10" s="377" t="s">
        <v>2262</v>
      </c>
      <c r="B10" s="378" t="s">
        <v>2263</v>
      </c>
      <c r="C10" s="378">
        <v>8</v>
      </c>
    </row>
    <row r="11" spans="1:4" ht="15.5" x14ac:dyDescent="0.35">
      <c r="A11" s="377" t="s">
        <v>2264</v>
      </c>
      <c r="B11" s="378" t="s">
        <v>2265</v>
      </c>
      <c r="C11" s="378">
        <v>1</v>
      </c>
    </row>
    <row r="12" spans="1:4" ht="15.5" x14ac:dyDescent="0.35">
      <c r="A12" s="377" t="s">
        <v>2266</v>
      </c>
      <c r="B12" s="378" t="s">
        <v>2267</v>
      </c>
      <c r="C12" s="378">
        <v>8</v>
      </c>
    </row>
    <row r="13" spans="1:4" ht="15.5" x14ac:dyDescent="0.35">
      <c r="A13" s="377" t="s">
        <v>2268</v>
      </c>
      <c r="B13" s="378" t="s">
        <v>2269</v>
      </c>
      <c r="C13" s="378">
        <v>6</v>
      </c>
    </row>
    <row r="14" spans="1:4" ht="15.5" x14ac:dyDescent="0.35">
      <c r="A14" s="377" t="s">
        <v>2238</v>
      </c>
      <c r="B14" s="378" t="s">
        <v>2239</v>
      </c>
      <c r="C14" s="378">
        <v>4</v>
      </c>
    </row>
    <row r="15" spans="1:4" ht="15.5" x14ac:dyDescent="0.35">
      <c r="A15" s="377" t="s">
        <v>2270</v>
      </c>
      <c r="B15" s="378" t="s">
        <v>2271</v>
      </c>
      <c r="C15" s="378">
        <v>7</v>
      </c>
    </row>
    <row r="16" spans="1:4" ht="15.5" x14ac:dyDescent="0.35">
      <c r="A16" s="377" t="s">
        <v>2272</v>
      </c>
      <c r="B16" s="378" t="s">
        <v>2273</v>
      </c>
      <c r="C16" s="378">
        <v>7</v>
      </c>
    </row>
    <row r="17" spans="1:3" ht="15.5" x14ac:dyDescent="0.35">
      <c r="A17" s="377" t="s">
        <v>2274</v>
      </c>
      <c r="B17" s="378" t="s">
        <v>2275</v>
      </c>
      <c r="C17" s="378">
        <v>7</v>
      </c>
    </row>
    <row r="18" spans="1:3" ht="15.5" x14ac:dyDescent="0.35">
      <c r="A18" s="377" t="s">
        <v>2276</v>
      </c>
      <c r="B18" s="378" t="s">
        <v>2277</v>
      </c>
      <c r="C18" s="378">
        <v>5</v>
      </c>
    </row>
    <row r="19" spans="1:3" ht="15.5" x14ac:dyDescent="0.35">
      <c r="A19" s="377" t="s">
        <v>2278</v>
      </c>
      <c r="B19" s="378" t="s">
        <v>2279</v>
      </c>
      <c r="C19" s="378">
        <v>5</v>
      </c>
    </row>
    <row r="20" spans="1:3" ht="15.5" x14ac:dyDescent="0.35">
      <c r="A20" s="377" t="s">
        <v>2280</v>
      </c>
      <c r="B20" s="378" t="s">
        <v>2281</v>
      </c>
      <c r="C20" s="378">
        <v>5</v>
      </c>
    </row>
    <row r="21" spans="1:3" ht="15.5" x14ac:dyDescent="0.35">
      <c r="A21" s="377" t="s">
        <v>2282</v>
      </c>
      <c r="B21" s="378" t="s">
        <v>2283</v>
      </c>
      <c r="C21" s="378">
        <v>6</v>
      </c>
    </row>
    <row r="22" spans="1:3" ht="15.5" x14ac:dyDescent="0.35">
      <c r="A22" s="377" t="s">
        <v>2284</v>
      </c>
      <c r="B22" s="378" t="s">
        <v>2285</v>
      </c>
      <c r="C22" s="378">
        <v>6</v>
      </c>
    </row>
    <row r="23" spans="1:3" ht="15.5" x14ac:dyDescent="0.35">
      <c r="A23" s="377" t="s">
        <v>2286</v>
      </c>
      <c r="B23" s="378" t="s">
        <v>2287</v>
      </c>
      <c r="C23" s="378">
        <v>4</v>
      </c>
    </row>
    <row r="24" spans="1:3" ht="15.5" x14ac:dyDescent="0.35">
      <c r="A24" s="377" t="s">
        <v>2288</v>
      </c>
      <c r="B24" s="378" t="s">
        <v>2289</v>
      </c>
      <c r="C24" s="378">
        <v>7</v>
      </c>
    </row>
    <row r="25" spans="1:3" ht="15.5" x14ac:dyDescent="0.35">
      <c r="A25" s="377" t="s">
        <v>2240</v>
      </c>
      <c r="B25" s="378" t="s">
        <v>2241</v>
      </c>
      <c r="C25" s="378">
        <v>1</v>
      </c>
    </row>
    <row r="26" spans="1:3" ht="15.5" x14ac:dyDescent="0.35">
      <c r="A26" s="377" t="s">
        <v>2290</v>
      </c>
      <c r="B26" s="378" t="s">
        <v>2291</v>
      </c>
      <c r="C26" s="378">
        <v>5</v>
      </c>
    </row>
    <row r="27" spans="1:3" ht="15.5" x14ac:dyDescent="0.35">
      <c r="A27" s="377" t="s">
        <v>2292</v>
      </c>
      <c r="B27" s="378" t="s">
        <v>2293</v>
      </c>
      <c r="C27" s="378">
        <v>5</v>
      </c>
    </row>
    <row r="28" spans="1:3" ht="15.5" x14ac:dyDescent="0.35">
      <c r="A28" s="377" t="s">
        <v>2294</v>
      </c>
      <c r="B28" s="378" t="s">
        <v>2295</v>
      </c>
      <c r="C28" s="378">
        <v>8</v>
      </c>
    </row>
    <row r="29" spans="1:3" ht="15.5" x14ac:dyDescent="0.35">
      <c r="A29" s="377" t="s">
        <v>2296</v>
      </c>
      <c r="B29" s="378" t="s">
        <v>2297</v>
      </c>
      <c r="C29" s="378">
        <v>1</v>
      </c>
    </row>
    <row r="30" spans="1:3" ht="15.5" x14ac:dyDescent="0.35">
      <c r="A30" s="377" t="s">
        <v>2298</v>
      </c>
      <c r="B30" s="378" t="s">
        <v>2299</v>
      </c>
      <c r="C30" s="378">
        <v>5</v>
      </c>
    </row>
    <row r="31" spans="1:3" ht="15.5" x14ac:dyDescent="0.35">
      <c r="A31" s="377" t="s">
        <v>2300</v>
      </c>
      <c r="B31" s="378" t="s">
        <v>2301</v>
      </c>
      <c r="C31" s="378">
        <v>8</v>
      </c>
    </row>
    <row r="32" spans="1:3" ht="15.5" x14ac:dyDescent="0.35">
      <c r="A32" s="377" t="s">
        <v>2302</v>
      </c>
      <c r="B32" s="378" t="s">
        <v>2303</v>
      </c>
      <c r="C32" s="378">
        <v>5</v>
      </c>
    </row>
    <row r="33" spans="1:3" ht="15.5" x14ac:dyDescent="0.35">
      <c r="A33" s="377" t="s">
        <v>2304</v>
      </c>
      <c r="B33" s="378" t="s">
        <v>2305</v>
      </c>
      <c r="C33" s="378">
        <v>5</v>
      </c>
    </row>
    <row r="34" spans="1:3" ht="15.5" x14ac:dyDescent="0.35">
      <c r="A34" s="377" t="s">
        <v>2306</v>
      </c>
      <c r="B34" s="378" t="s">
        <v>2307</v>
      </c>
      <c r="C34" s="378">
        <v>2</v>
      </c>
    </row>
    <row r="35" spans="1:3" ht="15.5" x14ac:dyDescent="0.35">
      <c r="A35" s="377" t="s">
        <v>2308</v>
      </c>
      <c r="B35" s="378" t="s">
        <v>2309</v>
      </c>
      <c r="C35" s="378">
        <v>4</v>
      </c>
    </row>
    <row r="36" spans="1:3" ht="15.5" x14ac:dyDescent="0.35">
      <c r="A36" s="377" t="s">
        <v>2242</v>
      </c>
      <c r="B36" s="378" t="s">
        <v>2243</v>
      </c>
      <c r="C36" s="378">
        <v>2</v>
      </c>
    </row>
    <row r="37" spans="1:3" ht="15.5" x14ac:dyDescent="0.35">
      <c r="A37" s="377" t="s">
        <v>2310</v>
      </c>
      <c r="B37" s="378" t="s">
        <v>2311</v>
      </c>
      <c r="C37" s="378">
        <v>5</v>
      </c>
    </row>
    <row r="38" spans="1:3" ht="15.5" x14ac:dyDescent="0.35">
      <c r="A38" s="377" t="s">
        <v>2312</v>
      </c>
      <c r="B38" s="378" t="s">
        <v>2313</v>
      </c>
      <c r="C38" s="378">
        <v>5</v>
      </c>
    </row>
    <row r="39" spans="1:3" ht="15.5" x14ac:dyDescent="0.35">
      <c r="A39" s="377" t="s">
        <v>2314</v>
      </c>
      <c r="B39" s="378" t="s">
        <v>2315</v>
      </c>
      <c r="C39" s="378">
        <v>6</v>
      </c>
    </row>
    <row r="40" spans="1:3" ht="15.5" x14ac:dyDescent="0.35">
      <c r="A40" s="377" t="s">
        <v>2316</v>
      </c>
      <c r="B40" s="378" t="s">
        <v>2317</v>
      </c>
      <c r="C40" s="378">
        <v>5</v>
      </c>
    </row>
    <row r="41" spans="1:3" ht="15.5" x14ac:dyDescent="0.35">
      <c r="A41" s="377" t="s">
        <v>2318</v>
      </c>
      <c r="B41" s="378" t="s">
        <v>2319</v>
      </c>
      <c r="C41" s="378">
        <v>4</v>
      </c>
    </row>
    <row r="42" spans="1:3" ht="15.5" x14ac:dyDescent="0.35">
      <c r="A42" s="377" t="s">
        <v>2320</v>
      </c>
      <c r="B42" s="378" t="s">
        <v>2321</v>
      </c>
      <c r="C42" s="378">
        <v>5</v>
      </c>
    </row>
    <row r="43" spans="1:3" ht="15.5" x14ac:dyDescent="0.35">
      <c r="A43" s="377" t="s">
        <v>2322</v>
      </c>
      <c r="B43" s="378" t="s">
        <v>2323</v>
      </c>
      <c r="C43" s="378">
        <v>6</v>
      </c>
    </row>
    <row r="44" spans="1:3" ht="15.5" x14ac:dyDescent="0.35">
      <c r="A44" s="377" t="s">
        <v>2324</v>
      </c>
      <c r="B44" s="378" t="s">
        <v>2325</v>
      </c>
      <c r="C44" s="378">
        <v>7</v>
      </c>
    </row>
    <row r="45" spans="1:3" ht="15.5" x14ac:dyDescent="0.35">
      <c r="A45" s="377" t="s">
        <v>2326</v>
      </c>
      <c r="B45" s="378" t="s">
        <v>2327</v>
      </c>
      <c r="C45" s="378">
        <v>3</v>
      </c>
    </row>
    <row r="46" spans="1:3" ht="15.5" x14ac:dyDescent="0.35">
      <c r="A46" s="377" t="s">
        <v>2328</v>
      </c>
      <c r="B46" s="378" t="s">
        <v>2329</v>
      </c>
      <c r="C46" s="378">
        <v>6</v>
      </c>
    </row>
    <row r="47" spans="1:3" ht="15.5" x14ac:dyDescent="0.35">
      <c r="A47" s="377" t="s">
        <v>2244</v>
      </c>
      <c r="B47" s="378" t="s">
        <v>2245</v>
      </c>
      <c r="C47" s="378">
        <v>2</v>
      </c>
    </row>
    <row r="48" spans="1:3" ht="15.5" x14ac:dyDescent="0.35">
      <c r="A48" s="377" t="s">
        <v>2330</v>
      </c>
      <c r="B48" s="378" t="s">
        <v>2331</v>
      </c>
      <c r="C48" s="378">
        <v>4</v>
      </c>
    </row>
    <row r="49" spans="1:3" ht="15.5" x14ac:dyDescent="0.35">
      <c r="A49" s="377" t="s">
        <v>2332</v>
      </c>
      <c r="B49" s="378" t="s">
        <v>2333</v>
      </c>
      <c r="C49" s="378">
        <v>5</v>
      </c>
    </row>
    <row r="50" spans="1:3" ht="15.5" x14ac:dyDescent="0.35">
      <c r="A50" s="377" t="s">
        <v>2334</v>
      </c>
      <c r="B50" s="378" t="s">
        <v>2335</v>
      </c>
      <c r="C50" s="378">
        <v>2</v>
      </c>
    </row>
    <row r="51" spans="1:3" ht="15.5" x14ac:dyDescent="0.35">
      <c r="A51" s="377" t="s">
        <v>2336</v>
      </c>
      <c r="B51" s="378" t="s">
        <v>2337</v>
      </c>
      <c r="C51" s="378">
        <v>2</v>
      </c>
    </row>
    <row r="52" spans="1:3" ht="15.5" x14ac:dyDescent="0.35">
      <c r="A52" s="377" t="s">
        <v>2338</v>
      </c>
      <c r="B52" s="378" t="s">
        <v>2339</v>
      </c>
      <c r="C52" s="378">
        <v>5</v>
      </c>
    </row>
    <row r="53" spans="1:3" ht="15.5" x14ac:dyDescent="0.35">
      <c r="A53" s="377" t="s">
        <v>2340</v>
      </c>
      <c r="B53" s="378" t="s">
        <v>2341</v>
      </c>
      <c r="C53" s="378">
        <v>5</v>
      </c>
    </row>
    <row r="54" spans="1:3" ht="31" x14ac:dyDescent="0.35">
      <c r="A54" s="377" t="s">
        <v>2342</v>
      </c>
      <c r="B54" s="378" t="s">
        <v>2343</v>
      </c>
      <c r="C54" s="378">
        <v>5</v>
      </c>
    </row>
    <row r="55" spans="1:3" ht="15.5" x14ac:dyDescent="0.35">
      <c r="A55" s="377" t="s">
        <v>2344</v>
      </c>
      <c r="B55" s="378" t="s">
        <v>2345</v>
      </c>
      <c r="C55" s="378">
        <v>5</v>
      </c>
    </row>
    <row r="56" spans="1:3" ht="15.5" x14ac:dyDescent="0.35">
      <c r="A56" s="377" t="s">
        <v>2346</v>
      </c>
      <c r="B56" s="378" t="s">
        <v>2347</v>
      </c>
      <c r="C56" s="378">
        <v>3</v>
      </c>
    </row>
    <row r="57" spans="1:3" ht="15.5" x14ac:dyDescent="0.35">
      <c r="A57" s="377" t="s">
        <v>2348</v>
      </c>
      <c r="B57" s="378" t="s">
        <v>2349</v>
      </c>
      <c r="C57" s="378">
        <v>6</v>
      </c>
    </row>
    <row r="58" spans="1:3" ht="15.5" x14ac:dyDescent="0.35">
      <c r="A58" s="377" t="s">
        <v>2246</v>
      </c>
      <c r="B58" s="378" t="s">
        <v>2247</v>
      </c>
      <c r="C58" s="378">
        <v>4</v>
      </c>
    </row>
    <row r="59" spans="1:3" ht="15.5" x14ac:dyDescent="0.35">
      <c r="A59" s="377" t="s">
        <v>2350</v>
      </c>
      <c r="B59" s="378" t="s">
        <v>2351</v>
      </c>
      <c r="C59" s="378">
        <v>3</v>
      </c>
    </row>
    <row r="60" spans="1:3" ht="15.5" x14ac:dyDescent="0.35">
      <c r="A60" s="377" t="s">
        <v>2352</v>
      </c>
      <c r="B60" s="378" t="s">
        <v>2353</v>
      </c>
      <c r="C60" s="378">
        <v>4</v>
      </c>
    </row>
    <row r="61" spans="1:3" ht="31" x14ac:dyDescent="0.35">
      <c r="A61" s="377" t="s">
        <v>2354</v>
      </c>
      <c r="B61" s="378" t="s">
        <v>2355</v>
      </c>
      <c r="C61" s="378">
        <v>3</v>
      </c>
    </row>
    <row r="62" spans="1:3" ht="15.5" x14ac:dyDescent="0.35">
      <c r="A62" s="377" t="s">
        <v>1574</v>
      </c>
      <c r="B62" s="378" t="s">
        <v>2356</v>
      </c>
      <c r="C62" s="378">
        <v>3</v>
      </c>
    </row>
    <row r="63" spans="1:3" ht="31" x14ac:dyDescent="0.35">
      <c r="A63" s="377" t="s">
        <v>2357</v>
      </c>
      <c r="B63" s="378" t="s">
        <v>2358</v>
      </c>
      <c r="C63" s="378">
        <v>6</v>
      </c>
    </row>
    <row r="64" spans="1:3" ht="15.5" x14ac:dyDescent="0.35">
      <c r="A64" s="377" t="s">
        <v>2359</v>
      </c>
      <c r="B64" s="378" t="s">
        <v>2360</v>
      </c>
      <c r="C64" s="378">
        <v>6</v>
      </c>
    </row>
    <row r="65" spans="1:3" ht="31" x14ac:dyDescent="0.35">
      <c r="A65" s="377" t="s">
        <v>2361</v>
      </c>
      <c r="B65" s="378" t="s">
        <v>2362</v>
      </c>
      <c r="C65" s="378">
        <v>5</v>
      </c>
    </row>
    <row r="66" spans="1:3" ht="15.5" x14ac:dyDescent="0.35">
      <c r="A66" s="377" t="s">
        <v>3333</v>
      </c>
      <c r="B66" s="378" t="s">
        <v>3334</v>
      </c>
      <c r="C66" s="378">
        <v>4</v>
      </c>
    </row>
    <row r="67" spans="1:3" ht="15.5" x14ac:dyDescent="0.35">
      <c r="A67" s="377" t="s">
        <v>3335</v>
      </c>
      <c r="B67" s="378" t="s">
        <v>3336</v>
      </c>
      <c r="C67" s="378">
        <v>4</v>
      </c>
    </row>
    <row r="68" spans="1:3" ht="15.5" x14ac:dyDescent="0.35">
      <c r="A68" s="377" t="s">
        <v>3337</v>
      </c>
      <c r="B68" s="378" t="s">
        <v>3338</v>
      </c>
      <c r="C68" s="378">
        <v>5</v>
      </c>
    </row>
    <row r="69" spans="1:3" ht="15.5" x14ac:dyDescent="0.35">
      <c r="A69" s="377" t="s">
        <v>143</v>
      </c>
      <c r="B69" s="378" t="s">
        <v>2248</v>
      </c>
      <c r="C69" s="378">
        <v>2</v>
      </c>
    </row>
    <row r="70" spans="1:3" ht="15.5" x14ac:dyDescent="0.35">
      <c r="A70" s="377" t="s">
        <v>2249</v>
      </c>
      <c r="B70" s="378" t="s">
        <v>2250</v>
      </c>
      <c r="C70" s="378">
        <v>5</v>
      </c>
    </row>
    <row r="71" spans="1:3" ht="15.5" x14ac:dyDescent="0.35">
      <c r="A71" s="377" t="s">
        <v>2251</v>
      </c>
      <c r="B71" s="378" t="s">
        <v>2252</v>
      </c>
      <c r="C71" s="378">
        <v>5</v>
      </c>
    </row>
    <row r="72" spans="1:3" ht="15.5" x14ac:dyDescent="0.35">
      <c r="A72" s="377" t="s">
        <v>2363</v>
      </c>
      <c r="B72" s="378" t="s">
        <v>2364</v>
      </c>
      <c r="C72" s="378">
        <v>3</v>
      </c>
    </row>
    <row r="73" spans="1:3" ht="15.5" x14ac:dyDescent="0.35">
      <c r="A73" s="377" t="s">
        <v>2365</v>
      </c>
      <c r="B73" s="378" t="s">
        <v>2255</v>
      </c>
      <c r="C73" s="378">
        <v>2</v>
      </c>
    </row>
    <row r="74" spans="1:3" ht="15.5" x14ac:dyDescent="0.35">
      <c r="A74" s="377" t="s">
        <v>2366</v>
      </c>
      <c r="B74" s="378" t="s">
        <v>2367</v>
      </c>
      <c r="C74" s="378">
        <v>3</v>
      </c>
    </row>
    <row r="75" spans="1:3" ht="15.5" x14ac:dyDescent="0.35">
      <c r="A75" s="377" t="s">
        <v>2368</v>
      </c>
      <c r="B75" s="378" t="s">
        <v>2369</v>
      </c>
      <c r="C75" s="378">
        <v>3</v>
      </c>
    </row>
    <row r="76" spans="1:3" ht="15.5" x14ac:dyDescent="0.35">
      <c r="A76" s="377" t="s">
        <v>2370</v>
      </c>
      <c r="B76" s="378" t="s">
        <v>2371</v>
      </c>
      <c r="C76" s="378">
        <v>3</v>
      </c>
    </row>
    <row r="77" spans="1:3" ht="15.5" x14ac:dyDescent="0.35">
      <c r="A77" s="377" t="s">
        <v>2386</v>
      </c>
      <c r="B77" s="378" t="s">
        <v>2387</v>
      </c>
      <c r="C77" s="378">
        <v>7</v>
      </c>
    </row>
    <row r="78" spans="1:3" ht="15.5" x14ac:dyDescent="0.35">
      <c r="A78" s="377" t="s">
        <v>176</v>
      </c>
      <c r="B78" s="378" t="s">
        <v>2399</v>
      </c>
      <c r="C78" s="378">
        <v>4</v>
      </c>
    </row>
    <row r="79" spans="1:3" ht="15.5" x14ac:dyDescent="0.35">
      <c r="A79" s="377" t="s">
        <v>2400</v>
      </c>
      <c r="B79" s="378" t="s">
        <v>2255</v>
      </c>
      <c r="C79" s="378">
        <v>2</v>
      </c>
    </row>
    <row r="80" spans="1:3" ht="15.5" x14ac:dyDescent="0.35">
      <c r="A80" s="377" t="s">
        <v>820</v>
      </c>
      <c r="B80" s="378" t="s">
        <v>2401</v>
      </c>
      <c r="C80" s="378">
        <v>3</v>
      </c>
    </row>
    <row r="81" spans="1:3" ht="15.5" x14ac:dyDescent="0.35">
      <c r="A81" s="377" t="s">
        <v>2402</v>
      </c>
      <c r="B81" s="378" t="s">
        <v>2403</v>
      </c>
      <c r="C81" s="378">
        <v>6</v>
      </c>
    </row>
    <row r="82" spans="1:3" ht="15.5" x14ac:dyDescent="0.35">
      <c r="A82" s="377" t="s">
        <v>1826</v>
      </c>
      <c r="B82" s="378" t="s">
        <v>2404</v>
      </c>
      <c r="C82" s="378">
        <v>3</v>
      </c>
    </row>
    <row r="83" spans="1:3" ht="15.5" x14ac:dyDescent="0.35">
      <c r="A83" s="377" t="s">
        <v>2405</v>
      </c>
      <c r="B83" s="378" t="s">
        <v>2406</v>
      </c>
      <c r="C83" s="378">
        <v>6</v>
      </c>
    </row>
    <row r="84" spans="1:3" ht="15.5" x14ac:dyDescent="0.35">
      <c r="A84" s="377" t="s">
        <v>2407</v>
      </c>
      <c r="B84" s="378" t="s">
        <v>2408</v>
      </c>
      <c r="C84" s="378">
        <v>5</v>
      </c>
    </row>
    <row r="85" spans="1:3" ht="15.5" x14ac:dyDescent="0.35">
      <c r="A85" s="377" t="s">
        <v>2409</v>
      </c>
      <c r="B85" s="378" t="s">
        <v>2410</v>
      </c>
      <c r="C85" s="378">
        <v>5</v>
      </c>
    </row>
    <row r="86" spans="1:3" ht="15.5" x14ac:dyDescent="0.35">
      <c r="A86" s="377" t="s">
        <v>1531</v>
      </c>
      <c r="B86" s="378" t="s">
        <v>2411</v>
      </c>
      <c r="C86" s="378">
        <v>5</v>
      </c>
    </row>
    <row r="87" spans="1:3" ht="15.5" x14ac:dyDescent="0.35">
      <c r="A87" s="377" t="s">
        <v>2412</v>
      </c>
      <c r="B87" s="378" t="s">
        <v>2413</v>
      </c>
      <c r="C87" s="378">
        <v>3</v>
      </c>
    </row>
    <row r="88" spans="1:3" ht="15.5" x14ac:dyDescent="0.35">
      <c r="A88" s="377" t="s">
        <v>2414</v>
      </c>
      <c r="B88" s="378" t="s">
        <v>2415</v>
      </c>
      <c r="C88" s="378">
        <v>5</v>
      </c>
    </row>
    <row r="89" spans="1:3" ht="15.5" x14ac:dyDescent="0.35">
      <c r="A89" s="377" t="s">
        <v>1803</v>
      </c>
      <c r="B89" s="378" t="s">
        <v>2388</v>
      </c>
      <c r="C89" s="378">
        <v>6</v>
      </c>
    </row>
    <row r="90" spans="1:3" ht="15.5" x14ac:dyDescent="0.35">
      <c r="A90" s="377" t="s">
        <v>2416</v>
      </c>
      <c r="B90" s="378" t="s">
        <v>2417</v>
      </c>
      <c r="C90" s="378">
        <v>2</v>
      </c>
    </row>
    <row r="91" spans="1:3" ht="15.5" x14ac:dyDescent="0.35">
      <c r="A91" s="377" t="s">
        <v>2418</v>
      </c>
      <c r="B91" s="378" t="s">
        <v>2419</v>
      </c>
      <c r="C91" s="378">
        <v>5</v>
      </c>
    </row>
    <row r="92" spans="1:3" ht="15.5" x14ac:dyDescent="0.35">
      <c r="A92" s="377" t="s">
        <v>2420</v>
      </c>
      <c r="B92" s="378" t="s">
        <v>2421</v>
      </c>
      <c r="C92" s="378">
        <v>4</v>
      </c>
    </row>
    <row r="93" spans="1:3" ht="15.5" x14ac:dyDescent="0.35">
      <c r="A93" s="377" t="s">
        <v>2422</v>
      </c>
      <c r="B93" s="378" t="s">
        <v>2423</v>
      </c>
      <c r="C93" s="378">
        <v>2</v>
      </c>
    </row>
    <row r="94" spans="1:3" ht="15.5" x14ac:dyDescent="0.35">
      <c r="A94" s="377" t="s">
        <v>2424</v>
      </c>
      <c r="B94" s="378" t="s">
        <v>2425</v>
      </c>
      <c r="C94" s="378">
        <v>2</v>
      </c>
    </row>
    <row r="95" spans="1:3" ht="15.5" x14ac:dyDescent="0.35">
      <c r="A95" s="377" t="s">
        <v>2426</v>
      </c>
      <c r="B95" s="378" t="s">
        <v>2427</v>
      </c>
      <c r="C95" s="378">
        <v>4</v>
      </c>
    </row>
    <row r="96" spans="1:3" ht="31" x14ac:dyDescent="0.35">
      <c r="A96" s="377" t="s">
        <v>2428</v>
      </c>
      <c r="B96" s="378" t="s">
        <v>2429</v>
      </c>
      <c r="C96" s="378">
        <v>5</v>
      </c>
    </row>
    <row r="97" spans="1:3" ht="15.5" x14ac:dyDescent="0.35">
      <c r="A97" s="377" t="s">
        <v>2430</v>
      </c>
      <c r="B97" s="378" t="s">
        <v>2431</v>
      </c>
      <c r="C97" s="378">
        <v>4</v>
      </c>
    </row>
    <row r="98" spans="1:3" ht="15.5" x14ac:dyDescent="0.35">
      <c r="A98" s="377" t="s">
        <v>166</v>
      </c>
      <c r="B98" s="378" t="s">
        <v>2389</v>
      </c>
      <c r="C98" s="378">
        <v>5</v>
      </c>
    </row>
    <row r="99" spans="1:3" ht="15.5" x14ac:dyDescent="0.35">
      <c r="A99" s="377" t="s">
        <v>1344</v>
      </c>
      <c r="B99" s="378" t="s">
        <v>2390</v>
      </c>
      <c r="C99" s="378">
        <v>3</v>
      </c>
    </row>
    <row r="100" spans="1:3" ht="15.5" x14ac:dyDescent="0.35">
      <c r="A100" s="377" t="s">
        <v>2391</v>
      </c>
      <c r="B100" s="378" t="s">
        <v>2392</v>
      </c>
      <c r="C100" s="378">
        <v>5</v>
      </c>
    </row>
    <row r="101" spans="1:3" ht="15.5" x14ac:dyDescent="0.35">
      <c r="A101" s="377" t="s">
        <v>2393</v>
      </c>
      <c r="B101" s="378" t="s">
        <v>2394</v>
      </c>
      <c r="C101" s="378">
        <v>4</v>
      </c>
    </row>
    <row r="102" spans="1:3" ht="15.5" x14ac:dyDescent="0.35">
      <c r="A102" s="377" t="s">
        <v>183</v>
      </c>
      <c r="B102" s="378" t="s">
        <v>2395</v>
      </c>
      <c r="C102" s="378">
        <v>2</v>
      </c>
    </row>
    <row r="103" spans="1:3" ht="15.5" x14ac:dyDescent="0.35">
      <c r="A103" s="377" t="s">
        <v>1907</v>
      </c>
      <c r="B103" s="378" t="s">
        <v>2396</v>
      </c>
      <c r="C103" s="378">
        <v>4</v>
      </c>
    </row>
    <row r="104" spans="1:3" ht="15.5" x14ac:dyDescent="0.35">
      <c r="A104" s="377" t="s">
        <v>2397</v>
      </c>
      <c r="B104" s="378" t="s">
        <v>2398</v>
      </c>
      <c r="C104" s="378">
        <v>4</v>
      </c>
    </row>
    <row r="105" spans="1:3" ht="15.5" x14ac:dyDescent="0.35">
      <c r="A105" s="377" t="s">
        <v>2432</v>
      </c>
      <c r="B105" s="378" t="s">
        <v>2433</v>
      </c>
      <c r="C105" s="378">
        <v>4</v>
      </c>
    </row>
    <row r="106" spans="1:3" ht="15.5" x14ac:dyDescent="0.35">
      <c r="A106" s="377" t="s">
        <v>2451</v>
      </c>
      <c r="B106" s="378" t="s">
        <v>2452</v>
      </c>
      <c r="C106" s="378">
        <v>2</v>
      </c>
    </row>
    <row r="107" spans="1:3" ht="15.5" x14ac:dyDescent="0.35">
      <c r="A107" s="377" t="s">
        <v>2434</v>
      </c>
      <c r="B107" s="378" t="s">
        <v>2255</v>
      </c>
      <c r="C107" s="378">
        <v>2</v>
      </c>
    </row>
    <row r="108" spans="1:3" ht="15.5" x14ac:dyDescent="0.35">
      <c r="A108" s="377" t="s">
        <v>2453</v>
      </c>
      <c r="B108" s="378" t="s">
        <v>2454</v>
      </c>
      <c r="C108" s="378">
        <v>2</v>
      </c>
    </row>
    <row r="109" spans="1:3" ht="15.5" x14ac:dyDescent="0.35">
      <c r="A109" s="377" t="s">
        <v>2455</v>
      </c>
      <c r="B109" s="378" t="s">
        <v>2456</v>
      </c>
      <c r="C109" s="378">
        <v>3</v>
      </c>
    </row>
    <row r="110" spans="1:3" ht="15.5" x14ac:dyDescent="0.35">
      <c r="A110" s="377" t="s">
        <v>2457</v>
      </c>
      <c r="B110" s="378" t="s">
        <v>2458</v>
      </c>
      <c r="C110" s="378">
        <v>3</v>
      </c>
    </row>
    <row r="111" spans="1:3" ht="15.5" x14ac:dyDescent="0.35">
      <c r="A111" s="377" t="s">
        <v>2459</v>
      </c>
      <c r="B111" s="378" t="s">
        <v>2460</v>
      </c>
      <c r="C111" s="378">
        <v>5</v>
      </c>
    </row>
    <row r="112" spans="1:3" ht="15.5" x14ac:dyDescent="0.35">
      <c r="A112" s="377" t="s">
        <v>2461</v>
      </c>
      <c r="B112" s="378" t="s">
        <v>2462</v>
      </c>
      <c r="C112" s="378">
        <v>4</v>
      </c>
    </row>
    <row r="113" spans="1:3" ht="15.5" x14ac:dyDescent="0.35">
      <c r="A113" s="377" t="s">
        <v>2463</v>
      </c>
      <c r="B113" s="378" t="s">
        <v>2464</v>
      </c>
      <c r="C113" s="378">
        <v>6</v>
      </c>
    </row>
    <row r="114" spans="1:3" ht="15.5" x14ac:dyDescent="0.35">
      <c r="A114" s="377" t="s">
        <v>2465</v>
      </c>
      <c r="B114" s="378" t="s">
        <v>2466</v>
      </c>
      <c r="C114" s="378">
        <v>6</v>
      </c>
    </row>
    <row r="115" spans="1:3" ht="15.5" x14ac:dyDescent="0.35">
      <c r="A115" s="377" t="s">
        <v>2467</v>
      </c>
      <c r="B115" s="378" t="s">
        <v>2468</v>
      </c>
      <c r="C115" s="378">
        <v>6</v>
      </c>
    </row>
    <row r="116" spans="1:3" ht="31" x14ac:dyDescent="0.35">
      <c r="A116" s="377" t="s">
        <v>2469</v>
      </c>
      <c r="B116" s="378" t="s">
        <v>2470</v>
      </c>
      <c r="C116" s="378">
        <v>5</v>
      </c>
    </row>
    <row r="117" spans="1:3" ht="15.5" x14ac:dyDescent="0.35">
      <c r="A117" s="377" t="s">
        <v>2435</v>
      </c>
      <c r="B117" s="378" t="s">
        <v>2436</v>
      </c>
      <c r="C117" s="378">
        <v>4</v>
      </c>
    </row>
    <row r="118" spans="1:3" ht="15.5" x14ac:dyDescent="0.35">
      <c r="A118" s="377" t="s">
        <v>2471</v>
      </c>
      <c r="B118" s="378" t="s">
        <v>2472</v>
      </c>
      <c r="C118" s="378">
        <v>5</v>
      </c>
    </row>
    <row r="119" spans="1:3" ht="15.5" x14ac:dyDescent="0.35">
      <c r="A119" s="377" t="s">
        <v>2437</v>
      </c>
      <c r="B119" s="378" t="s">
        <v>2438</v>
      </c>
      <c r="C119" s="378">
        <v>5</v>
      </c>
    </row>
    <row r="120" spans="1:3" ht="15.5" x14ac:dyDescent="0.35">
      <c r="A120" s="377" t="s">
        <v>2439</v>
      </c>
      <c r="B120" s="378" t="s">
        <v>2440</v>
      </c>
      <c r="C120" s="378">
        <v>2</v>
      </c>
    </row>
    <row r="121" spans="1:3" ht="15.5" x14ac:dyDescent="0.35">
      <c r="A121" s="377" t="s">
        <v>2441</v>
      </c>
      <c r="B121" s="378" t="s">
        <v>2442</v>
      </c>
      <c r="C121" s="378">
        <v>5</v>
      </c>
    </row>
    <row r="122" spans="1:3" ht="15.5" x14ac:dyDescent="0.35">
      <c r="A122" s="377" t="s">
        <v>2443</v>
      </c>
      <c r="B122" s="378" t="s">
        <v>2444</v>
      </c>
      <c r="C122" s="378">
        <v>6</v>
      </c>
    </row>
    <row r="123" spans="1:3" ht="15.5" x14ac:dyDescent="0.35">
      <c r="A123" s="377" t="s">
        <v>2445</v>
      </c>
      <c r="B123" s="378" t="s">
        <v>2446</v>
      </c>
      <c r="C123" s="378">
        <v>4</v>
      </c>
    </row>
    <row r="124" spans="1:3" ht="15.5" x14ac:dyDescent="0.35">
      <c r="A124" s="377" t="s">
        <v>2447</v>
      </c>
      <c r="B124" s="378" t="s">
        <v>2448</v>
      </c>
      <c r="C124" s="378">
        <v>5</v>
      </c>
    </row>
    <row r="125" spans="1:3" ht="15.5" x14ac:dyDescent="0.35">
      <c r="A125" s="377" t="s">
        <v>2449</v>
      </c>
      <c r="B125" s="378" t="s">
        <v>2450</v>
      </c>
      <c r="C125" s="378">
        <v>4</v>
      </c>
    </row>
    <row r="126" spans="1:3" ht="15.5" x14ac:dyDescent="0.35">
      <c r="A126" s="377" t="s">
        <v>2473</v>
      </c>
      <c r="B126" s="378" t="s">
        <v>2474</v>
      </c>
      <c r="C126" s="378">
        <v>3</v>
      </c>
    </row>
    <row r="127" spans="1:3" ht="15.5" x14ac:dyDescent="0.35">
      <c r="A127" s="377" t="s">
        <v>716</v>
      </c>
      <c r="B127" s="378" t="s">
        <v>2475</v>
      </c>
      <c r="C127" s="378">
        <v>5</v>
      </c>
    </row>
    <row r="128" spans="1:3" ht="15.5" x14ac:dyDescent="0.35">
      <c r="A128" s="377" t="s">
        <v>2476</v>
      </c>
      <c r="B128" s="378" t="s">
        <v>2255</v>
      </c>
      <c r="C128" s="378">
        <v>2</v>
      </c>
    </row>
    <row r="129" spans="1:3" ht="15.5" x14ac:dyDescent="0.35">
      <c r="A129" s="377" t="s">
        <v>2477</v>
      </c>
      <c r="B129" s="378" t="s">
        <v>2478</v>
      </c>
      <c r="C129" s="378">
        <v>4</v>
      </c>
    </row>
    <row r="130" spans="1:3" ht="15.5" x14ac:dyDescent="0.35">
      <c r="A130" s="377" t="s">
        <v>2479</v>
      </c>
      <c r="B130" s="378" t="s">
        <v>2480</v>
      </c>
      <c r="C130" s="378">
        <v>1</v>
      </c>
    </row>
    <row r="131" spans="1:3" ht="15.5" x14ac:dyDescent="0.35">
      <c r="A131" s="377" t="s">
        <v>2481</v>
      </c>
      <c r="B131" s="378" t="s">
        <v>2482</v>
      </c>
      <c r="C131" s="378">
        <v>6</v>
      </c>
    </row>
    <row r="132" spans="1:3" ht="15.5" x14ac:dyDescent="0.35">
      <c r="A132" s="377" t="s">
        <v>2483</v>
      </c>
      <c r="B132" s="378" t="s">
        <v>2484</v>
      </c>
      <c r="C132" s="378">
        <v>5</v>
      </c>
    </row>
    <row r="133" spans="1:3" ht="15.5" x14ac:dyDescent="0.35">
      <c r="A133" s="377" t="s">
        <v>2485</v>
      </c>
      <c r="B133" s="378" t="s">
        <v>2486</v>
      </c>
      <c r="C133" s="378">
        <v>3</v>
      </c>
    </row>
    <row r="134" spans="1:3" ht="15.5" x14ac:dyDescent="0.35">
      <c r="A134" s="377" t="s">
        <v>2487</v>
      </c>
      <c r="B134" s="378" t="s">
        <v>2488</v>
      </c>
      <c r="C134" s="378">
        <v>3</v>
      </c>
    </row>
    <row r="135" spans="1:3" ht="15.5" x14ac:dyDescent="0.35">
      <c r="A135" s="377" t="s">
        <v>2489</v>
      </c>
      <c r="B135" s="378" t="s">
        <v>2490</v>
      </c>
      <c r="C135" s="378">
        <v>4</v>
      </c>
    </row>
    <row r="136" spans="1:3" ht="15.5" x14ac:dyDescent="0.35">
      <c r="A136" s="377" t="s">
        <v>2491</v>
      </c>
      <c r="B136" s="378" t="s">
        <v>2492</v>
      </c>
      <c r="C136" s="378">
        <v>4</v>
      </c>
    </row>
    <row r="137" spans="1:3" ht="15.5" x14ac:dyDescent="0.35">
      <c r="A137" s="377" t="s">
        <v>2493</v>
      </c>
      <c r="B137" s="378" t="s">
        <v>2494</v>
      </c>
      <c r="C137" s="378">
        <v>6</v>
      </c>
    </row>
    <row r="138" spans="1:3" ht="15.5" x14ac:dyDescent="0.35">
      <c r="A138" s="377" t="s">
        <v>2495</v>
      </c>
      <c r="B138" s="378" t="s">
        <v>2496</v>
      </c>
      <c r="C138" s="378">
        <v>3</v>
      </c>
    </row>
    <row r="139" spans="1:3" ht="15.5" x14ac:dyDescent="0.35">
      <c r="A139" s="377" t="s">
        <v>2497</v>
      </c>
      <c r="B139" s="378" t="s">
        <v>2498</v>
      </c>
      <c r="C139" s="378">
        <v>5</v>
      </c>
    </row>
    <row r="140" spans="1:3" ht="15.5" x14ac:dyDescent="0.35">
      <c r="A140" s="377" t="s">
        <v>2499</v>
      </c>
      <c r="B140" s="378" t="s">
        <v>2500</v>
      </c>
      <c r="C140" s="378">
        <v>6</v>
      </c>
    </row>
    <row r="141" spans="1:3" ht="15.5" x14ac:dyDescent="0.35">
      <c r="A141" s="377" t="s">
        <v>2501</v>
      </c>
      <c r="B141" s="378" t="s">
        <v>2502</v>
      </c>
      <c r="C141" s="378">
        <v>4</v>
      </c>
    </row>
    <row r="142" spans="1:3" ht="15.5" x14ac:dyDescent="0.35">
      <c r="A142" s="377" t="s">
        <v>2503</v>
      </c>
      <c r="B142" s="378" t="s">
        <v>2504</v>
      </c>
      <c r="C142" s="378">
        <v>5</v>
      </c>
    </row>
    <row r="143" spans="1:3" ht="15.5" x14ac:dyDescent="0.35">
      <c r="A143" s="377" t="s">
        <v>2505</v>
      </c>
      <c r="B143" s="378" t="s">
        <v>2506</v>
      </c>
      <c r="C143" s="378">
        <v>4</v>
      </c>
    </row>
    <row r="144" spans="1:3" ht="15.5" x14ac:dyDescent="0.35">
      <c r="A144" s="377" t="s">
        <v>2507</v>
      </c>
      <c r="B144" s="378" t="s">
        <v>2508</v>
      </c>
      <c r="C144" s="378">
        <v>4</v>
      </c>
    </row>
    <row r="145" spans="1:3" ht="15.5" x14ac:dyDescent="0.35">
      <c r="A145" s="377" t="s">
        <v>2509</v>
      </c>
      <c r="B145" s="378" t="s">
        <v>2510</v>
      </c>
      <c r="C145" s="378">
        <v>4</v>
      </c>
    </row>
    <row r="146" spans="1:3" ht="15.5" x14ac:dyDescent="0.35">
      <c r="A146" s="377" t="s">
        <v>2511</v>
      </c>
      <c r="B146" s="378" t="s">
        <v>2512</v>
      </c>
      <c r="C146" s="378">
        <v>5</v>
      </c>
    </row>
    <row r="147" spans="1:3" ht="15.5" x14ac:dyDescent="0.35">
      <c r="A147" s="377" t="s">
        <v>2513</v>
      </c>
      <c r="B147" s="378" t="s">
        <v>2514</v>
      </c>
      <c r="C147" s="378">
        <v>6</v>
      </c>
    </row>
    <row r="148" spans="1:3" ht="31" x14ac:dyDescent="0.35">
      <c r="A148" s="377" t="s">
        <v>2515</v>
      </c>
      <c r="B148" s="378" t="s">
        <v>2516</v>
      </c>
      <c r="C148" s="378">
        <v>5</v>
      </c>
    </row>
    <row r="149" spans="1:3" ht="15.5" x14ac:dyDescent="0.35">
      <c r="A149" s="377" t="s">
        <v>2517</v>
      </c>
      <c r="B149" s="378" t="s">
        <v>2518</v>
      </c>
      <c r="C149" s="378">
        <v>7</v>
      </c>
    </row>
    <row r="150" spans="1:3" ht="15.5" x14ac:dyDescent="0.35">
      <c r="A150" s="377" t="s">
        <v>2519</v>
      </c>
      <c r="B150" s="378" t="s">
        <v>2520</v>
      </c>
      <c r="C150" s="378">
        <v>6</v>
      </c>
    </row>
    <row r="151" spans="1:3" ht="15.5" x14ac:dyDescent="0.35">
      <c r="A151" s="377" t="s">
        <v>2521</v>
      </c>
      <c r="B151" s="378" t="s">
        <v>2522</v>
      </c>
      <c r="C151" s="378">
        <v>1</v>
      </c>
    </row>
    <row r="152" spans="1:3" ht="15.5" x14ac:dyDescent="0.35">
      <c r="A152" s="377" t="s">
        <v>2523</v>
      </c>
      <c r="B152" s="378" t="s">
        <v>2524</v>
      </c>
      <c r="C152" s="378">
        <v>6</v>
      </c>
    </row>
    <row r="153" spans="1:3" ht="31" x14ac:dyDescent="0.35">
      <c r="A153" s="377" t="s">
        <v>2525</v>
      </c>
      <c r="B153" s="378" t="s">
        <v>2526</v>
      </c>
      <c r="C153" s="378">
        <v>6</v>
      </c>
    </row>
    <row r="154" spans="1:3" ht="31" x14ac:dyDescent="0.35">
      <c r="A154" s="377" t="s">
        <v>2527</v>
      </c>
      <c r="B154" s="378" t="s">
        <v>2528</v>
      </c>
      <c r="C154" s="378">
        <v>6</v>
      </c>
    </row>
    <row r="155" spans="1:3" ht="15.5" x14ac:dyDescent="0.35">
      <c r="A155" s="377" t="s">
        <v>2529</v>
      </c>
      <c r="B155" s="378" t="s">
        <v>2530</v>
      </c>
      <c r="C155" s="378">
        <v>4</v>
      </c>
    </row>
    <row r="156" spans="1:3" ht="15.5" x14ac:dyDescent="0.35">
      <c r="A156" s="377" t="s">
        <v>2531</v>
      </c>
      <c r="B156" s="378" t="s">
        <v>2532</v>
      </c>
      <c r="C156" s="378">
        <v>6</v>
      </c>
    </row>
    <row r="157" spans="1:3" ht="15.5" x14ac:dyDescent="0.35">
      <c r="A157" s="377" t="s">
        <v>2533</v>
      </c>
      <c r="B157" s="378" t="s">
        <v>2534</v>
      </c>
      <c r="C157" s="378">
        <v>3</v>
      </c>
    </row>
    <row r="158" spans="1:3" ht="15.5" x14ac:dyDescent="0.35">
      <c r="A158" s="377" t="s">
        <v>2535</v>
      </c>
      <c r="B158" s="378" t="s">
        <v>2536</v>
      </c>
      <c r="C158" s="378">
        <v>4</v>
      </c>
    </row>
    <row r="159" spans="1:3" ht="15.5" x14ac:dyDescent="0.35">
      <c r="A159" s="377" t="s">
        <v>2537</v>
      </c>
      <c r="B159" s="378" t="s">
        <v>2538</v>
      </c>
      <c r="C159" s="378">
        <v>5</v>
      </c>
    </row>
    <row r="160" spans="1:3" ht="31" x14ac:dyDescent="0.35">
      <c r="A160" s="377" t="s">
        <v>2539</v>
      </c>
      <c r="B160" s="378" t="s">
        <v>2540</v>
      </c>
      <c r="C160" s="378">
        <v>3</v>
      </c>
    </row>
    <row r="161" spans="1:3" ht="15.5" x14ac:dyDescent="0.35">
      <c r="A161" s="377" t="s">
        <v>2541</v>
      </c>
      <c r="B161" s="378" t="s">
        <v>2542</v>
      </c>
      <c r="C161" s="378">
        <v>5</v>
      </c>
    </row>
    <row r="162" spans="1:3" ht="15.5" x14ac:dyDescent="0.35">
      <c r="A162" s="377" t="s">
        <v>2543</v>
      </c>
      <c r="B162" s="378" t="s">
        <v>2544</v>
      </c>
      <c r="C162" s="378">
        <v>5</v>
      </c>
    </row>
    <row r="163" spans="1:3" ht="15.5" x14ac:dyDescent="0.35">
      <c r="A163" s="377" t="s">
        <v>2545</v>
      </c>
      <c r="B163" s="378" t="s">
        <v>2546</v>
      </c>
      <c r="C163" s="378">
        <v>5</v>
      </c>
    </row>
    <row r="164" spans="1:3" ht="15.5" x14ac:dyDescent="0.35">
      <c r="A164" s="377" t="s">
        <v>2547</v>
      </c>
      <c r="B164" s="378" t="s">
        <v>2548</v>
      </c>
      <c r="C164" s="378">
        <v>5</v>
      </c>
    </row>
    <row r="165" spans="1:3" ht="15.5" x14ac:dyDescent="0.35">
      <c r="A165" s="377" t="s">
        <v>2549</v>
      </c>
      <c r="B165" s="378" t="s">
        <v>2550</v>
      </c>
      <c r="C165" s="378">
        <v>5</v>
      </c>
    </row>
    <row r="166" spans="1:3" ht="15.5" x14ac:dyDescent="0.35">
      <c r="A166" s="377" t="s">
        <v>209</v>
      </c>
      <c r="B166" s="378" t="s">
        <v>2551</v>
      </c>
      <c r="C166" s="378">
        <v>5</v>
      </c>
    </row>
    <row r="167" spans="1:3" ht="15.5" x14ac:dyDescent="0.35">
      <c r="A167" s="377" t="s">
        <v>2552</v>
      </c>
      <c r="B167" s="378" t="s">
        <v>2553</v>
      </c>
      <c r="C167" s="378">
        <v>6</v>
      </c>
    </row>
    <row r="168" spans="1:3" ht="15.5" x14ac:dyDescent="0.35">
      <c r="A168" s="377" t="s">
        <v>2554</v>
      </c>
      <c r="B168" s="378" t="s">
        <v>2555</v>
      </c>
      <c r="C168" s="378">
        <v>4</v>
      </c>
    </row>
    <row r="169" spans="1:3" ht="15.5" x14ac:dyDescent="0.35">
      <c r="A169" s="377" t="s">
        <v>2556</v>
      </c>
      <c r="B169" s="378" t="s">
        <v>2557</v>
      </c>
      <c r="C169" s="378">
        <v>3</v>
      </c>
    </row>
    <row r="170" spans="1:3" ht="15.5" x14ac:dyDescent="0.35">
      <c r="A170" s="377" t="s">
        <v>2558</v>
      </c>
      <c r="B170" s="378" t="s">
        <v>2559</v>
      </c>
      <c r="C170" s="378">
        <v>4</v>
      </c>
    </row>
    <row r="171" spans="1:3" ht="15.5" x14ac:dyDescent="0.35">
      <c r="A171" s="377" t="s">
        <v>2560</v>
      </c>
      <c r="B171" s="378" t="s">
        <v>2561</v>
      </c>
      <c r="C171" s="378">
        <v>6</v>
      </c>
    </row>
    <row r="172" spans="1:3" ht="15.5" x14ac:dyDescent="0.35">
      <c r="A172" s="377" t="s">
        <v>3339</v>
      </c>
      <c r="B172" s="378" t="s">
        <v>3340</v>
      </c>
      <c r="C172" s="378">
        <v>4</v>
      </c>
    </row>
    <row r="173" spans="1:3" ht="31" x14ac:dyDescent="0.35">
      <c r="A173" s="377" t="s">
        <v>2562</v>
      </c>
      <c r="B173" s="378" t="s">
        <v>2563</v>
      </c>
      <c r="C173" s="378">
        <v>5</v>
      </c>
    </row>
    <row r="174" spans="1:3" ht="15.5" x14ac:dyDescent="0.35">
      <c r="A174" s="377" t="s">
        <v>2564</v>
      </c>
      <c r="B174" s="378" t="s">
        <v>2565</v>
      </c>
      <c r="C174" s="378">
        <v>3</v>
      </c>
    </row>
    <row r="175" spans="1:3" ht="15.5" x14ac:dyDescent="0.35">
      <c r="A175" s="377" t="s">
        <v>2566</v>
      </c>
      <c r="B175" s="378" t="s">
        <v>2567</v>
      </c>
      <c r="C175" s="378">
        <v>5</v>
      </c>
    </row>
    <row r="176" spans="1:3" ht="15.5" x14ac:dyDescent="0.35">
      <c r="A176" s="377" t="s">
        <v>180</v>
      </c>
      <c r="B176" s="378" t="s">
        <v>2568</v>
      </c>
      <c r="C176" s="378">
        <v>5</v>
      </c>
    </row>
    <row r="177" spans="1:3" ht="15.5" x14ac:dyDescent="0.35">
      <c r="A177" s="377" t="s">
        <v>2569</v>
      </c>
      <c r="B177" s="378" t="s">
        <v>2570</v>
      </c>
      <c r="C177" s="378">
        <v>4</v>
      </c>
    </row>
    <row r="178" spans="1:3" ht="15.5" x14ac:dyDescent="0.35">
      <c r="A178" s="377" t="s">
        <v>2588</v>
      </c>
      <c r="B178" s="378" t="s">
        <v>2589</v>
      </c>
      <c r="C178" s="378">
        <v>2</v>
      </c>
    </row>
    <row r="179" spans="1:3" ht="15.5" x14ac:dyDescent="0.35">
      <c r="A179" s="377" t="s">
        <v>2571</v>
      </c>
      <c r="B179" s="378" t="s">
        <v>2255</v>
      </c>
      <c r="C179" s="378">
        <v>2</v>
      </c>
    </row>
    <row r="180" spans="1:3" ht="15.5" x14ac:dyDescent="0.35">
      <c r="A180" s="377" t="s">
        <v>3341</v>
      </c>
      <c r="B180" s="378" t="s">
        <v>3342</v>
      </c>
      <c r="C180" s="378">
        <v>3</v>
      </c>
    </row>
    <row r="181" spans="1:3" ht="15.5" x14ac:dyDescent="0.35">
      <c r="A181" s="377" t="s">
        <v>2572</v>
      </c>
      <c r="B181" s="378" t="s">
        <v>2573</v>
      </c>
      <c r="C181" s="378">
        <v>3</v>
      </c>
    </row>
    <row r="182" spans="1:3" ht="15.5" x14ac:dyDescent="0.35">
      <c r="A182" s="377" t="s">
        <v>2574</v>
      </c>
      <c r="B182" s="378" t="s">
        <v>2575</v>
      </c>
      <c r="C182" s="378">
        <v>3</v>
      </c>
    </row>
    <row r="183" spans="1:3" ht="15.5" x14ac:dyDescent="0.35">
      <c r="A183" s="377" t="s">
        <v>2576</v>
      </c>
      <c r="B183" s="378" t="s">
        <v>2577</v>
      </c>
      <c r="C183" s="378">
        <v>5</v>
      </c>
    </row>
    <row r="184" spans="1:3" ht="15.5" x14ac:dyDescent="0.35">
      <c r="A184" s="377" t="s">
        <v>2578</v>
      </c>
      <c r="B184" s="378" t="s">
        <v>2579</v>
      </c>
      <c r="C184" s="378">
        <v>5</v>
      </c>
    </row>
    <row r="185" spans="1:3" ht="15.5" x14ac:dyDescent="0.35">
      <c r="A185" s="377" t="s">
        <v>2580</v>
      </c>
      <c r="B185" s="378" t="s">
        <v>2581</v>
      </c>
      <c r="C185" s="378">
        <v>2</v>
      </c>
    </row>
    <row r="186" spans="1:3" ht="15.5" x14ac:dyDescent="0.35">
      <c r="A186" s="377" t="s">
        <v>2582</v>
      </c>
      <c r="B186" s="378" t="s">
        <v>2583</v>
      </c>
      <c r="C186" s="378">
        <v>3</v>
      </c>
    </row>
    <row r="187" spans="1:3" ht="15.5" x14ac:dyDescent="0.35">
      <c r="A187" s="377" t="s">
        <v>2584</v>
      </c>
      <c r="B187" s="378" t="s">
        <v>2585</v>
      </c>
      <c r="C187" s="378">
        <v>4</v>
      </c>
    </row>
    <row r="188" spans="1:3" ht="15.5" x14ac:dyDescent="0.35">
      <c r="A188" s="377" t="s">
        <v>2586</v>
      </c>
      <c r="B188" s="378" t="s">
        <v>2587</v>
      </c>
      <c r="C188" s="378">
        <v>2</v>
      </c>
    </row>
    <row r="189" spans="1:3" ht="15.5" x14ac:dyDescent="0.35">
      <c r="A189" s="377" t="s">
        <v>2372</v>
      </c>
      <c r="B189" s="378" t="s">
        <v>2373</v>
      </c>
      <c r="C189" s="378">
        <v>5</v>
      </c>
    </row>
    <row r="190" spans="1:3" ht="15.5" x14ac:dyDescent="0.35">
      <c r="A190" s="377" t="s">
        <v>2374</v>
      </c>
      <c r="B190" s="378" t="s">
        <v>2375</v>
      </c>
      <c r="C190" s="378">
        <v>3</v>
      </c>
    </row>
    <row r="191" spans="1:3" ht="15.5" x14ac:dyDescent="0.35">
      <c r="A191" s="377" t="s">
        <v>2376</v>
      </c>
      <c r="B191" s="378" t="s">
        <v>2377</v>
      </c>
      <c r="C191" s="378">
        <v>6</v>
      </c>
    </row>
    <row r="192" spans="1:3" ht="15.5" x14ac:dyDescent="0.35">
      <c r="A192" s="377" t="s">
        <v>2378</v>
      </c>
      <c r="B192" s="378" t="s">
        <v>2379</v>
      </c>
      <c r="C192" s="378">
        <v>5</v>
      </c>
    </row>
    <row r="193" spans="1:3" ht="15.5" x14ac:dyDescent="0.35">
      <c r="A193" s="377" t="s">
        <v>2380</v>
      </c>
      <c r="B193" s="378" t="s">
        <v>2381</v>
      </c>
      <c r="C193" s="378">
        <v>4</v>
      </c>
    </row>
    <row r="194" spans="1:3" ht="15.5" x14ac:dyDescent="0.35">
      <c r="A194" s="377" t="s">
        <v>2382</v>
      </c>
      <c r="B194" s="378" t="s">
        <v>2383</v>
      </c>
      <c r="C194" s="378">
        <v>4</v>
      </c>
    </row>
    <row r="195" spans="1:3" ht="15.5" x14ac:dyDescent="0.35">
      <c r="A195" s="377" t="s">
        <v>2384</v>
      </c>
      <c r="B195" s="378" t="s">
        <v>2385</v>
      </c>
      <c r="C195" s="378">
        <v>4</v>
      </c>
    </row>
    <row r="196" spans="1:3" ht="15.5" x14ac:dyDescent="0.35">
      <c r="A196" s="377" t="s">
        <v>2590</v>
      </c>
      <c r="B196" s="378" t="s">
        <v>2591</v>
      </c>
      <c r="C196" s="378">
        <v>5</v>
      </c>
    </row>
    <row r="197" spans="1:3" ht="15.5" x14ac:dyDescent="0.35">
      <c r="A197" s="377" t="s">
        <v>2592</v>
      </c>
      <c r="B197" s="378" t="s">
        <v>2255</v>
      </c>
      <c r="C197" s="378">
        <v>2</v>
      </c>
    </row>
    <row r="198" spans="1:3" ht="15.5" x14ac:dyDescent="0.35">
      <c r="A198" s="377" t="s">
        <v>2593</v>
      </c>
      <c r="B198" s="378" t="s">
        <v>2594</v>
      </c>
      <c r="C198" s="378">
        <v>3</v>
      </c>
    </row>
    <row r="199" spans="1:3" ht="31" x14ac:dyDescent="0.35">
      <c r="A199" s="377" t="s">
        <v>2595</v>
      </c>
      <c r="B199" s="378" t="s">
        <v>2596</v>
      </c>
      <c r="C199" s="378">
        <v>3</v>
      </c>
    </row>
    <row r="200" spans="1:3" ht="31" x14ac:dyDescent="0.35">
      <c r="A200" s="377" t="s">
        <v>2597</v>
      </c>
      <c r="B200" s="378" t="s">
        <v>2598</v>
      </c>
      <c r="C200" s="378">
        <v>3</v>
      </c>
    </row>
    <row r="201" spans="1:3" ht="15.5" x14ac:dyDescent="0.35">
      <c r="A201" s="377" t="s">
        <v>2599</v>
      </c>
      <c r="B201" s="378" t="s">
        <v>2600</v>
      </c>
      <c r="C201" s="378">
        <v>5</v>
      </c>
    </row>
    <row r="202" spans="1:3" ht="15.5" x14ac:dyDescent="0.35">
      <c r="A202" s="377" t="s">
        <v>2601</v>
      </c>
      <c r="B202" s="378" t="s">
        <v>2602</v>
      </c>
      <c r="C202" s="378">
        <v>4</v>
      </c>
    </row>
    <row r="203" spans="1:3" ht="15.5" x14ac:dyDescent="0.35">
      <c r="A203" s="377" t="s">
        <v>2603</v>
      </c>
      <c r="B203" s="378" t="s">
        <v>2255</v>
      </c>
      <c r="C203" s="378">
        <v>2</v>
      </c>
    </row>
    <row r="204" spans="1:3" ht="15.5" x14ac:dyDescent="0.35">
      <c r="A204" s="377" t="s">
        <v>2604</v>
      </c>
      <c r="B204" s="378" t="s">
        <v>2605</v>
      </c>
      <c r="C204" s="378">
        <v>1</v>
      </c>
    </row>
    <row r="205" spans="1:3" ht="15.5" x14ac:dyDescent="0.35">
      <c r="A205" s="377" t="s">
        <v>2606</v>
      </c>
      <c r="B205" s="378" t="s">
        <v>2607</v>
      </c>
      <c r="C205" s="378">
        <v>4</v>
      </c>
    </row>
    <row r="206" spans="1:3" ht="15.5" x14ac:dyDescent="0.35">
      <c r="A206" s="377" t="s">
        <v>2608</v>
      </c>
      <c r="B206" s="378" t="s">
        <v>2609</v>
      </c>
      <c r="C206" s="378">
        <v>3</v>
      </c>
    </row>
    <row r="207" spans="1:3" ht="15.5" x14ac:dyDescent="0.35">
      <c r="A207" s="377" t="s">
        <v>2610</v>
      </c>
      <c r="B207" s="378" t="s">
        <v>2611</v>
      </c>
      <c r="C207" s="378">
        <v>4</v>
      </c>
    </row>
    <row r="208" spans="1:3" ht="15.5" x14ac:dyDescent="0.35">
      <c r="A208" s="377" t="s">
        <v>2952</v>
      </c>
      <c r="B208" s="378" t="s">
        <v>2953</v>
      </c>
      <c r="C208" s="378">
        <v>4</v>
      </c>
    </row>
    <row r="209" spans="1:3" ht="15.5" x14ac:dyDescent="0.35">
      <c r="A209" s="377" t="s">
        <v>2612</v>
      </c>
      <c r="B209" s="378" t="s">
        <v>2613</v>
      </c>
      <c r="C209" s="378">
        <v>4</v>
      </c>
    </row>
    <row r="210" spans="1:3" ht="15.5" x14ac:dyDescent="0.35">
      <c r="A210" s="377" t="s">
        <v>2630</v>
      </c>
      <c r="B210" s="378" t="s">
        <v>2631</v>
      </c>
      <c r="C210" s="378">
        <v>3</v>
      </c>
    </row>
    <row r="211" spans="1:3" ht="15.5" x14ac:dyDescent="0.35">
      <c r="A211" s="377" t="s">
        <v>2632</v>
      </c>
      <c r="B211" s="378" t="s">
        <v>2255</v>
      </c>
      <c r="C211" s="378">
        <v>2</v>
      </c>
    </row>
    <row r="212" spans="1:3" ht="15.5" x14ac:dyDescent="0.35">
      <c r="A212" s="377" t="s">
        <v>2633</v>
      </c>
      <c r="B212" s="378" t="s">
        <v>2634</v>
      </c>
      <c r="C212" s="378">
        <v>1</v>
      </c>
    </row>
    <row r="213" spans="1:3" ht="15.5" x14ac:dyDescent="0.35">
      <c r="A213" s="377" t="s">
        <v>2635</v>
      </c>
      <c r="B213" s="378" t="s">
        <v>2636</v>
      </c>
      <c r="C213" s="378">
        <v>4</v>
      </c>
    </row>
    <row r="214" spans="1:3" ht="15.5" x14ac:dyDescent="0.35">
      <c r="A214" s="377" t="s">
        <v>658</v>
      </c>
      <c r="B214" s="378" t="s">
        <v>2637</v>
      </c>
      <c r="C214" s="378">
        <v>4</v>
      </c>
    </row>
    <row r="215" spans="1:3" ht="15.5" x14ac:dyDescent="0.35">
      <c r="A215" s="377" t="s">
        <v>2638</v>
      </c>
      <c r="B215" s="378" t="s">
        <v>2639</v>
      </c>
      <c r="C215" s="378">
        <v>4</v>
      </c>
    </row>
    <row r="216" spans="1:3" ht="31" x14ac:dyDescent="0.35">
      <c r="A216" s="377" t="s">
        <v>2640</v>
      </c>
      <c r="B216" s="378" t="s">
        <v>2641</v>
      </c>
      <c r="C216" s="378">
        <v>4</v>
      </c>
    </row>
    <row r="217" spans="1:3" ht="15.5" x14ac:dyDescent="0.35">
      <c r="A217" s="377" t="s">
        <v>2642</v>
      </c>
      <c r="B217" s="378" t="s">
        <v>2643</v>
      </c>
      <c r="C217" s="378">
        <v>2</v>
      </c>
    </row>
    <row r="218" spans="1:3" ht="15.5" x14ac:dyDescent="0.35">
      <c r="A218" s="377" t="s">
        <v>2644</v>
      </c>
      <c r="B218" s="378" t="s">
        <v>2645</v>
      </c>
      <c r="C218" s="378">
        <v>1</v>
      </c>
    </row>
    <row r="219" spans="1:3" ht="15.5" x14ac:dyDescent="0.35">
      <c r="A219" s="377" t="s">
        <v>2646</v>
      </c>
      <c r="B219" s="378" t="s">
        <v>2647</v>
      </c>
      <c r="C219" s="378">
        <v>1</v>
      </c>
    </row>
    <row r="220" spans="1:3" ht="31" x14ac:dyDescent="0.35">
      <c r="A220" s="377" t="s">
        <v>2648</v>
      </c>
      <c r="B220" s="378" t="s">
        <v>2649</v>
      </c>
      <c r="C220" s="378">
        <v>4</v>
      </c>
    </row>
    <row r="221" spans="1:3" ht="15.5" x14ac:dyDescent="0.35">
      <c r="A221" s="377" t="s">
        <v>2614</v>
      </c>
      <c r="B221" s="378" t="s">
        <v>2615</v>
      </c>
      <c r="C221" s="378">
        <v>4</v>
      </c>
    </row>
    <row r="222" spans="1:3" ht="15.5" x14ac:dyDescent="0.35">
      <c r="A222" s="377" t="s">
        <v>2616</v>
      </c>
      <c r="B222" s="378" t="s">
        <v>2617</v>
      </c>
      <c r="C222" s="378">
        <v>2</v>
      </c>
    </row>
    <row r="223" spans="1:3" ht="15.5" x14ac:dyDescent="0.35">
      <c r="A223" s="377" t="s">
        <v>2618</v>
      </c>
      <c r="B223" s="378" t="s">
        <v>2619</v>
      </c>
      <c r="C223" s="378">
        <v>3</v>
      </c>
    </row>
    <row r="224" spans="1:3" ht="15.5" x14ac:dyDescent="0.35">
      <c r="A224" s="377" t="s">
        <v>2620</v>
      </c>
      <c r="B224" s="378" t="s">
        <v>2621</v>
      </c>
      <c r="C224" s="378">
        <v>4</v>
      </c>
    </row>
    <row r="225" spans="1:3" ht="15.5" x14ac:dyDescent="0.35">
      <c r="A225" s="377" t="s">
        <v>2622</v>
      </c>
      <c r="B225" s="378" t="s">
        <v>2623</v>
      </c>
      <c r="C225" s="378">
        <v>2</v>
      </c>
    </row>
    <row r="226" spans="1:3" ht="15.5" x14ac:dyDescent="0.35">
      <c r="A226" s="377" t="s">
        <v>2624</v>
      </c>
      <c r="B226" s="378" t="s">
        <v>2625</v>
      </c>
      <c r="C226" s="378">
        <v>4</v>
      </c>
    </row>
    <row r="227" spans="1:3" ht="15.5" x14ac:dyDescent="0.35">
      <c r="A227" s="377" t="s">
        <v>2626</v>
      </c>
      <c r="B227" s="378" t="s">
        <v>2627</v>
      </c>
      <c r="C227" s="378">
        <v>4</v>
      </c>
    </row>
    <row r="228" spans="1:3" ht="15.5" x14ac:dyDescent="0.35">
      <c r="A228" s="377" t="s">
        <v>2628</v>
      </c>
      <c r="B228" s="378" t="s">
        <v>2629</v>
      </c>
      <c r="C228" s="378">
        <v>4</v>
      </c>
    </row>
    <row r="229" spans="1:3" ht="15.5" x14ac:dyDescent="0.35">
      <c r="A229" s="377" t="s">
        <v>2954</v>
      </c>
      <c r="B229" s="378" t="s">
        <v>2955</v>
      </c>
      <c r="C229" s="378">
        <v>4</v>
      </c>
    </row>
    <row r="230" spans="1:3" ht="15.5" x14ac:dyDescent="0.35">
      <c r="A230" s="377" t="s">
        <v>2956</v>
      </c>
      <c r="B230" s="378" t="s">
        <v>2957</v>
      </c>
      <c r="C230" s="378">
        <v>5</v>
      </c>
    </row>
    <row r="231" spans="1:3" ht="31" x14ac:dyDescent="0.35">
      <c r="A231" s="377" t="s">
        <v>3343</v>
      </c>
      <c r="B231" s="378" t="s">
        <v>3344</v>
      </c>
      <c r="C231" s="378">
        <v>2</v>
      </c>
    </row>
    <row r="232" spans="1:3" ht="15.5" x14ac:dyDescent="0.35">
      <c r="A232" s="377" t="s">
        <v>3345</v>
      </c>
      <c r="B232" s="378" t="s">
        <v>3346</v>
      </c>
      <c r="C232" s="378">
        <v>4</v>
      </c>
    </row>
    <row r="233" spans="1:3" ht="15.5" x14ac:dyDescent="0.35">
      <c r="A233" s="377" t="s">
        <v>2100</v>
      </c>
      <c r="B233" s="378" t="s">
        <v>2650</v>
      </c>
      <c r="C233" s="378">
        <v>7</v>
      </c>
    </row>
    <row r="234" spans="1:3" ht="15.5" x14ac:dyDescent="0.35">
      <c r="A234" s="377" t="s">
        <v>2662</v>
      </c>
      <c r="B234" s="378" t="s">
        <v>2663</v>
      </c>
      <c r="C234" s="378">
        <v>5</v>
      </c>
    </row>
    <row r="235" spans="1:3" ht="15.5" x14ac:dyDescent="0.35">
      <c r="A235" s="377" t="s">
        <v>2664</v>
      </c>
      <c r="B235" s="378" t="s">
        <v>2255</v>
      </c>
      <c r="C235" s="378">
        <v>2</v>
      </c>
    </row>
    <row r="236" spans="1:3" ht="15.5" x14ac:dyDescent="0.35">
      <c r="A236" s="377" t="s">
        <v>2665</v>
      </c>
      <c r="B236" s="378" t="s">
        <v>2666</v>
      </c>
      <c r="C236" s="378">
        <v>6</v>
      </c>
    </row>
    <row r="237" spans="1:3" ht="15.5" x14ac:dyDescent="0.35">
      <c r="A237" s="377" t="s">
        <v>1755</v>
      </c>
      <c r="B237" s="378" t="s">
        <v>2667</v>
      </c>
      <c r="C237" s="378">
        <v>4</v>
      </c>
    </row>
    <row r="238" spans="1:3" ht="15.5" x14ac:dyDescent="0.35">
      <c r="A238" s="377" t="s">
        <v>1689</v>
      </c>
      <c r="B238" s="378" t="s">
        <v>2668</v>
      </c>
      <c r="C238" s="378">
        <v>6</v>
      </c>
    </row>
    <row r="239" spans="1:3" ht="15.5" x14ac:dyDescent="0.35">
      <c r="A239" s="377" t="s">
        <v>2669</v>
      </c>
      <c r="B239" s="378" t="s">
        <v>2670</v>
      </c>
      <c r="C239" s="378">
        <v>4</v>
      </c>
    </row>
    <row r="240" spans="1:3" ht="15.5" x14ac:dyDescent="0.35">
      <c r="A240" s="377" t="s">
        <v>2671</v>
      </c>
      <c r="B240" s="378" t="s">
        <v>2672</v>
      </c>
      <c r="C240" s="378">
        <v>6</v>
      </c>
    </row>
    <row r="241" spans="1:3" ht="15.5" x14ac:dyDescent="0.35">
      <c r="A241" s="377" t="s">
        <v>2673</v>
      </c>
      <c r="B241" s="378" t="s">
        <v>2674</v>
      </c>
      <c r="C241" s="378">
        <v>4</v>
      </c>
    </row>
    <row r="242" spans="1:3" ht="15.5" x14ac:dyDescent="0.35">
      <c r="A242" s="377" t="s">
        <v>2675</v>
      </c>
      <c r="B242" s="378" t="s">
        <v>2676</v>
      </c>
      <c r="C242" s="378">
        <v>7</v>
      </c>
    </row>
    <row r="243" spans="1:3" ht="15.5" x14ac:dyDescent="0.35">
      <c r="A243" s="377" t="s">
        <v>2677</v>
      </c>
      <c r="B243" s="378" t="s">
        <v>2678</v>
      </c>
      <c r="C243" s="378">
        <v>8</v>
      </c>
    </row>
    <row r="244" spans="1:3" ht="15.5" x14ac:dyDescent="0.35">
      <c r="A244" s="377" t="s">
        <v>160</v>
      </c>
      <c r="B244" s="378" t="s">
        <v>2679</v>
      </c>
      <c r="C244" s="378">
        <v>6</v>
      </c>
    </row>
    <row r="245" spans="1:3" ht="15.5" x14ac:dyDescent="0.35">
      <c r="A245" s="377" t="s">
        <v>1704</v>
      </c>
      <c r="B245" s="378" t="s">
        <v>2651</v>
      </c>
      <c r="C245" s="378">
        <v>5</v>
      </c>
    </row>
    <row r="246" spans="1:3" ht="15.5" x14ac:dyDescent="0.35">
      <c r="A246" s="377" t="s">
        <v>2680</v>
      </c>
      <c r="B246" s="378" t="s">
        <v>2681</v>
      </c>
      <c r="C246" s="378">
        <v>5</v>
      </c>
    </row>
    <row r="247" spans="1:3" ht="15.5" x14ac:dyDescent="0.35">
      <c r="A247" s="377" t="s">
        <v>2682</v>
      </c>
      <c r="B247" s="378" t="s">
        <v>2683</v>
      </c>
      <c r="C247" s="378">
        <v>6</v>
      </c>
    </row>
    <row r="248" spans="1:3" ht="31" x14ac:dyDescent="0.35">
      <c r="A248" s="377" t="s">
        <v>2684</v>
      </c>
      <c r="B248" s="378" t="s">
        <v>2685</v>
      </c>
      <c r="C248" s="378">
        <v>1</v>
      </c>
    </row>
    <row r="249" spans="1:3" ht="15.5" x14ac:dyDescent="0.35">
      <c r="A249" s="377" t="s">
        <v>2686</v>
      </c>
      <c r="B249" s="378" t="s">
        <v>2687</v>
      </c>
      <c r="C249" s="378">
        <v>4</v>
      </c>
    </row>
    <row r="250" spans="1:3" ht="15.5" x14ac:dyDescent="0.35">
      <c r="A250" s="377" t="s">
        <v>1600</v>
      </c>
      <c r="B250" s="378" t="s">
        <v>2652</v>
      </c>
      <c r="C250" s="378">
        <v>6</v>
      </c>
    </row>
    <row r="251" spans="1:3" ht="15.5" x14ac:dyDescent="0.35">
      <c r="A251" s="377" t="s">
        <v>1718</v>
      </c>
      <c r="B251" s="378" t="s">
        <v>2653</v>
      </c>
      <c r="C251" s="378">
        <v>5</v>
      </c>
    </row>
    <row r="252" spans="1:3" ht="15.5" x14ac:dyDescent="0.35">
      <c r="A252" s="377" t="s">
        <v>2654</v>
      </c>
      <c r="B252" s="378" t="s">
        <v>2655</v>
      </c>
      <c r="C252" s="378">
        <v>2</v>
      </c>
    </row>
    <row r="253" spans="1:3" ht="15.5" x14ac:dyDescent="0.35">
      <c r="A253" s="377" t="s">
        <v>1628</v>
      </c>
      <c r="B253" s="378" t="s">
        <v>2656</v>
      </c>
      <c r="C253" s="378">
        <v>3</v>
      </c>
    </row>
    <row r="254" spans="1:3" ht="15.5" x14ac:dyDescent="0.35">
      <c r="A254" s="377" t="s">
        <v>1731</v>
      </c>
      <c r="B254" s="378" t="s">
        <v>2657</v>
      </c>
      <c r="C254" s="378">
        <v>1</v>
      </c>
    </row>
    <row r="255" spans="1:3" ht="15.5" x14ac:dyDescent="0.35">
      <c r="A255" s="377" t="s">
        <v>2658</v>
      </c>
      <c r="B255" s="378" t="s">
        <v>2659</v>
      </c>
      <c r="C255" s="378">
        <v>7</v>
      </c>
    </row>
    <row r="256" spans="1:3" ht="15.5" x14ac:dyDescent="0.35">
      <c r="A256" s="377" t="s">
        <v>2660</v>
      </c>
      <c r="B256" s="378" t="s">
        <v>2661</v>
      </c>
      <c r="C256" s="378">
        <v>2</v>
      </c>
    </row>
    <row r="257" spans="1:3" ht="15.5" x14ac:dyDescent="0.35">
      <c r="A257" s="377" t="s">
        <v>2688</v>
      </c>
      <c r="B257" s="378" t="s">
        <v>2689</v>
      </c>
      <c r="C257" s="378">
        <v>5</v>
      </c>
    </row>
    <row r="258" spans="1:3" ht="15.5" x14ac:dyDescent="0.35">
      <c r="A258" s="377" t="s">
        <v>3347</v>
      </c>
      <c r="B258" s="378" t="s">
        <v>3348</v>
      </c>
      <c r="C258" s="378">
        <v>7</v>
      </c>
    </row>
    <row r="259" spans="1:3" ht="15.5" x14ac:dyDescent="0.35">
      <c r="A259" s="377" t="s">
        <v>2690</v>
      </c>
      <c r="B259" s="378" t="s">
        <v>2255</v>
      </c>
      <c r="C259" s="378">
        <v>2</v>
      </c>
    </row>
    <row r="260" spans="1:3" ht="15.5" x14ac:dyDescent="0.35">
      <c r="A260" s="377" t="s">
        <v>2691</v>
      </c>
      <c r="B260" s="378" t="s">
        <v>2692</v>
      </c>
      <c r="C260" s="378">
        <v>8</v>
      </c>
    </row>
    <row r="261" spans="1:3" ht="15.5" x14ac:dyDescent="0.35">
      <c r="A261" s="377" t="s">
        <v>2693</v>
      </c>
      <c r="B261" s="378" t="s">
        <v>2694</v>
      </c>
      <c r="C261" s="378">
        <v>8</v>
      </c>
    </row>
    <row r="262" spans="1:3" ht="31" x14ac:dyDescent="0.35">
      <c r="A262" s="377" t="s">
        <v>2695</v>
      </c>
      <c r="B262" s="378" t="s">
        <v>2696</v>
      </c>
      <c r="C262" s="378">
        <v>7</v>
      </c>
    </row>
    <row r="263" spans="1:3" ht="15.5" x14ac:dyDescent="0.35">
      <c r="A263" s="377" t="s">
        <v>2697</v>
      </c>
      <c r="B263" s="378" t="s">
        <v>2698</v>
      </c>
      <c r="C263" s="378">
        <v>5</v>
      </c>
    </row>
    <row r="264" spans="1:3" ht="15.5" x14ac:dyDescent="0.35">
      <c r="A264" s="377" t="s">
        <v>2699</v>
      </c>
      <c r="B264" s="378" t="s">
        <v>2700</v>
      </c>
      <c r="C264" s="378">
        <v>7</v>
      </c>
    </row>
    <row r="265" spans="1:3" ht="31" x14ac:dyDescent="0.35">
      <c r="A265" s="377" t="s">
        <v>2701</v>
      </c>
      <c r="B265" s="378" t="s">
        <v>2702</v>
      </c>
      <c r="C265" s="378">
        <v>4</v>
      </c>
    </row>
    <row r="266" spans="1:3" ht="15.5" x14ac:dyDescent="0.35">
      <c r="A266" s="377" t="s">
        <v>2703</v>
      </c>
      <c r="B266" s="378" t="s">
        <v>2704</v>
      </c>
      <c r="C266" s="378">
        <v>4</v>
      </c>
    </row>
    <row r="267" spans="1:3" ht="15.5" x14ac:dyDescent="0.35">
      <c r="A267" s="377" t="s">
        <v>2705</v>
      </c>
      <c r="B267" s="378" t="s">
        <v>2706</v>
      </c>
      <c r="C267" s="378">
        <v>5</v>
      </c>
    </row>
    <row r="268" spans="1:3" ht="15.5" x14ac:dyDescent="0.35">
      <c r="A268" s="377" t="s">
        <v>2707</v>
      </c>
      <c r="B268" s="378" t="s">
        <v>2708</v>
      </c>
      <c r="C268" s="378">
        <v>8</v>
      </c>
    </row>
    <row r="269" spans="1:3" ht="15.5" x14ac:dyDescent="0.35">
      <c r="A269" s="377" t="s">
        <v>2709</v>
      </c>
      <c r="B269" s="378" t="s">
        <v>2710</v>
      </c>
      <c r="C269" s="378">
        <v>4</v>
      </c>
    </row>
    <row r="270" spans="1:3" ht="15.5" x14ac:dyDescent="0.35">
      <c r="A270" s="377" t="s">
        <v>2711</v>
      </c>
      <c r="B270" s="378" t="s">
        <v>2255</v>
      </c>
      <c r="C270" s="378">
        <v>3</v>
      </c>
    </row>
    <row r="271" spans="1:3" ht="15.5" x14ac:dyDescent="0.35">
      <c r="A271" s="377" t="s">
        <v>2712</v>
      </c>
      <c r="B271" s="378" t="s">
        <v>2713</v>
      </c>
      <c r="C271" s="378">
        <v>5</v>
      </c>
    </row>
    <row r="272" spans="1:3" ht="15.5" x14ac:dyDescent="0.35">
      <c r="A272" s="377" t="s">
        <v>2714</v>
      </c>
      <c r="B272" s="378" t="s">
        <v>2715</v>
      </c>
      <c r="C272" s="378">
        <v>8</v>
      </c>
    </row>
    <row r="273" spans="1:3" ht="15.5" x14ac:dyDescent="0.35">
      <c r="A273" s="377" t="s">
        <v>2716</v>
      </c>
      <c r="B273" s="378" t="s">
        <v>2717</v>
      </c>
      <c r="C273" s="378">
        <v>5</v>
      </c>
    </row>
    <row r="274" spans="1:3" ht="15.5" x14ac:dyDescent="0.35">
      <c r="A274" s="377" t="s">
        <v>2718</v>
      </c>
      <c r="B274" s="378" t="s">
        <v>2719</v>
      </c>
      <c r="C274" s="378">
        <v>4</v>
      </c>
    </row>
    <row r="275" spans="1:3" ht="15.5" x14ac:dyDescent="0.35">
      <c r="A275" s="377" t="s">
        <v>2720</v>
      </c>
      <c r="B275" s="378" t="s">
        <v>2721</v>
      </c>
      <c r="C275" s="378">
        <v>4</v>
      </c>
    </row>
    <row r="276" spans="1:3" ht="15.5" x14ac:dyDescent="0.35">
      <c r="A276" s="377" t="s">
        <v>2722</v>
      </c>
      <c r="B276" s="378" t="s">
        <v>2723</v>
      </c>
      <c r="C276" s="378">
        <v>5</v>
      </c>
    </row>
    <row r="277" spans="1:3" ht="15.5" x14ac:dyDescent="0.35">
      <c r="A277" s="377" t="s">
        <v>2724</v>
      </c>
      <c r="B277" s="378" t="s">
        <v>2725</v>
      </c>
      <c r="C277" s="378">
        <v>6</v>
      </c>
    </row>
    <row r="278" spans="1:3" ht="15.5" x14ac:dyDescent="0.35">
      <c r="A278" s="377" t="s">
        <v>2726</v>
      </c>
      <c r="B278" s="378" t="s">
        <v>2727</v>
      </c>
      <c r="C278" s="378">
        <v>5</v>
      </c>
    </row>
    <row r="279" spans="1:3" ht="15.5" x14ac:dyDescent="0.35">
      <c r="A279" s="377" t="s">
        <v>2728</v>
      </c>
      <c r="B279" s="378" t="s">
        <v>2729</v>
      </c>
      <c r="C279" s="378">
        <v>6</v>
      </c>
    </row>
    <row r="280" spans="1:3" ht="31" x14ac:dyDescent="0.35">
      <c r="A280" s="377" t="s">
        <v>2730</v>
      </c>
      <c r="B280" s="378" t="s">
        <v>2731</v>
      </c>
      <c r="C280" s="378">
        <v>8</v>
      </c>
    </row>
    <row r="281" spans="1:3" ht="31" x14ac:dyDescent="0.35">
      <c r="A281" s="377" t="s">
        <v>2732</v>
      </c>
      <c r="B281" s="378" t="s">
        <v>2733</v>
      </c>
      <c r="C281" s="378">
        <v>7</v>
      </c>
    </row>
    <row r="282" spans="1:3" ht="15.5" x14ac:dyDescent="0.35">
      <c r="A282" s="377" t="s">
        <v>2734</v>
      </c>
      <c r="B282" s="378" t="s">
        <v>2735</v>
      </c>
      <c r="C282" s="378">
        <v>6</v>
      </c>
    </row>
    <row r="283" spans="1:3" ht="15.5" x14ac:dyDescent="0.35">
      <c r="A283" s="377" t="s">
        <v>2736</v>
      </c>
      <c r="B283" s="378" t="s">
        <v>2737</v>
      </c>
      <c r="C283" s="378">
        <v>8</v>
      </c>
    </row>
    <row r="284" spans="1:3" ht="31" x14ac:dyDescent="0.35">
      <c r="A284" s="377" t="s">
        <v>1495</v>
      </c>
      <c r="B284" s="378" t="s">
        <v>2738</v>
      </c>
      <c r="C284" s="378">
        <v>4</v>
      </c>
    </row>
    <row r="285" spans="1:3" ht="15.5" x14ac:dyDescent="0.35">
      <c r="A285" s="377" t="s">
        <v>2739</v>
      </c>
      <c r="B285" s="378" t="s">
        <v>2740</v>
      </c>
      <c r="C285" s="378">
        <v>8</v>
      </c>
    </row>
    <row r="286" spans="1:3" ht="15.5" x14ac:dyDescent="0.35">
      <c r="A286" s="377" t="s">
        <v>2741</v>
      </c>
      <c r="B286" s="378" t="s">
        <v>2742</v>
      </c>
      <c r="C286" s="378">
        <v>6</v>
      </c>
    </row>
    <row r="287" spans="1:3" ht="15.5" x14ac:dyDescent="0.35">
      <c r="A287" s="377" t="s">
        <v>2743</v>
      </c>
      <c r="B287" s="378" t="s">
        <v>2744</v>
      </c>
      <c r="C287" s="378">
        <v>6</v>
      </c>
    </row>
    <row r="288" spans="1:3" ht="15.5" x14ac:dyDescent="0.35">
      <c r="A288" s="377" t="s">
        <v>2745</v>
      </c>
      <c r="B288" s="378" t="s">
        <v>2746</v>
      </c>
      <c r="C288" s="378">
        <v>6</v>
      </c>
    </row>
    <row r="289" spans="1:3" ht="15.5" x14ac:dyDescent="0.35">
      <c r="A289" s="377" t="s">
        <v>2747</v>
      </c>
      <c r="B289" s="378" t="s">
        <v>2748</v>
      </c>
      <c r="C289" s="378">
        <v>4</v>
      </c>
    </row>
    <row r="290" spans="1:3" ht="31" x14ac:dyDescent="0.35">
      <c r="A290" s="377" t="s">
        <v>2766</v>
      </c>
      <c r="B290" s="378" t="s">
        <v>2767</v>
      </c>
      <c r="C290" s="378">
        <v>8</v>
      </c>
    </row>
    <row r="291" spans="1:3" ht="15.5" x14ac:dyDescent="0.35">
      <c r="A291" s="377" t="s">
        <v>2749</v>
      </c>
      <c r="B291" s="378" t="s">
        <v>2255</v>
      </c>
      <c r="C291" s="378">
        <v>2</v>
      </c>
    </row>
    <row r="292" spans="1:3" ht="31" x14ac:dyDescent="0.35">
      <c r="A292" s="377" t="s">
        <v>2768</v>
      </c>
      <c r="B292" s="378" t="s">
        <v>2769</v>
      </c>
      <c r="C292" s="378">
        <v>7</v>
      </c>
    </row>
    <row r="293" spans="1:3" ht="15.5" x14ac:dyDescent="0.35">
      <c r="A293" s="377" t="s">
        <v>2770</v>
      </c>
      <c r="B293" s="378" t="s">
        <v>2771</v>
      </c>
      <c r="C293" s="378">
        <v>6</v>
      </c>
    </row>
    <row r="294" spans="1:3" ht="31" x14ac:dyDescent="0.35">
      <c r="A294" s="377" t="s">
        <v>2772</v>
      </c>
      <c r="B294" s="378" t="s">
        <v>2773</v>
      </c>
      <c r="C294" s="378">
        <v>4</v>
      </c>
    </row>
    <row r="295" spans="1:3" ht="15.5" x14ac:dyDescent="0.35">
      <c r="A295" s="377" t="s">
        <v>2774</v>
      </c>
      <c r="B295" s="378" t="s">
        <v>2775</v>
      </c>
      <c r="C295" s="378">
        <v>4</v>
      </c>
    </row>
    <row r="296" spans="1:3" ht="15.5" x14ac:dyDescent="0.35">
      <c r="A296" s="377" t="s">
        <v>2776</v>
      </c>
      <c r="B296" s="378" t="s">
        <v>2777</v>
      </c>
      <c r="C296" s="378">
        <v>5</v>
      </c>
    </row>
    <row r="297" spans="1:3" ht="15.5" x14ac:dyDescent="0.35">
      <c r="A297" s="377" t="s">
        <v>2778</v>
      </c>
      <c r="B297" s="378" t="s">
        <v>2779</v>
      </c>
      <c r="C297" s="378">
        <v>1</v>
      </c>
    </row>
    <row r="298" spans="1:3" ht="15.5" x14ac:dyDescent="0.35">
      <c r="A298" s="377" t="s">
        <v>2780</v>
      </c>
      <c r="B298" s="378" t="s">
        <v>2781</v>
      </c>
      <c r="C298" s="378">
        <v>4</v>
      </c>
    </row>
    <row r="299" spans="1:3" ht="15.5" x14ac:dyDescent="0.35">
      <c r="A299" s="377" t="s">
        <v>2782</v>
      </c>
      <c r="B299" s="378" t="s">
        <v>2783</v>
      </c>
      <c r="C299" s="378">
        <v>7</v>
      </c>
    </row>
    <row r="300" spans="1:3" ht="15.5" x14ac:dyDescent="0.35">
      <c r="A300" s="377" t="s">
        <v>2750</v>
      </c>
      <c r="B300" s="378" t="s">
        <v>2751</v>
      </c>
      <c r="C300" s="378">
        <v>2</v>
      </c>
    </row>
    <row r="301" spans="1:3" ht="15.5" x14ac:dyDescent="0.35">
      <c r="A301" s="377" t="s">
        <v>2752</v>
      </c>
      <c r="B301" s="378" t="s">
        <v>2753</v>
      </c>
      <c r="C301" s="378">
        <v>5</v>
      </c>
    </row>
    <row r="302" spans="1:3" ht="15.5" x14ac:dyDescent="0.35">
      <c r="A302" s="377" t="s">
        <v>2754</v>
      </c>
      <c r="B302" s="378" t="s">
        <v>2755</v>
      </c>
      <c r="C302" s="378">
        <v>5</v>
      </c>
    </row>
    <row r="303" spans="1:3" ht="15.5" x14ac:dyDescent="0.35">
      <c r="A303" s="377" t="s">
        <v>2756</v>
      </c>
      <c r="B303" s="378" t="s">
        <v>2757</v>
      </c>
      <c r="C303" s="378">
        <v>4</v>
      </c>
    </row>
    <row r="304" spans="1:3" ht="31" x14ac:dyDescent="0.35">
      <c r="A304" s="377" t="s">
        <v>2758</v>
      </c>
      <c r="B304" s="378" t="s">
        <v>2759</v>
      </c>
      <c r="C304" s="378">
        <v>4</v>
      </c>
    </row>
    <row r="305" spans="1:3" ht="15.5" x14ac:dyDescent="0.35">
      <c r="A305" s="377" t="s">
        <v>2760</v>
      </c>
      <c r="B305" s="378" t="s">
        <v>2761</v>
      </c>
      <c r="C305" s="378">
        <v>8</v>
      </c>
    </row>
    <row r="306" spans="1:3" ht="31" x14ac:dyDescent="0.35">
      <c r="A306" s="377" t="s">
        <v>2762</v>
      </c>
      <c r="B306" s="378" t="s">
        <v>2763</v>
      </c>
      <c r="C306" s="378">
        <v>7</v>
      </c>
    </row>
    <row r="307" spans="1:3" ht="31" x14ac:dyDescent="0.35">
      <c r="A307" s="377" t="s">
        <v>2764</v>
      </c>
      <c r="B307" s="378" t="s">
        <v>2765</v>
      </c>
      <c r="C307" s="378">
        <v>6</v>
      </c>
    </row>
    <row r="308" spans="1:3" ht="15.5" x14ac:dyDescent="0.35">
      <c r="A308" s="377" t="s">
        <v>2784</v>
      </c>
      <c r="B308" s="378" t="s">
        <v>2785</v>
      </c>
      <c r="C308" s="378">
        <v>6</v>
      </c>
    </row>
    <row r="309" spans="1:3" ht="15.5" x14ac:dyDescent="0.35">
      <c r="A309" s="377" t="s">
        <v>2802</v>
      </c>
      <c r="B309" s="378" t="s">
        <v>2803</v>
      </c>
      <c r="C309" s="378">
        <v>5</v>
      </c>
    </row>
    <row r="310" spans="1:3" ht="15.5" x14ac:dyDescent="0.35">
      <c r="A310" s="377" t="s">
        <v>2804</v>
      </c>
      <c r="B310" s="378" t="s">
        <v>2255</v>
      </c>
      <c r="C310" s="378">
        <v>2</v>
      </c>
    </row>
    <row r="311" spans="1:3" ht="15.5" x14ac:dyDescent="0.35">
      <c r="A311" s="377" t="s">
        <v>2805</v>
      </c>
      <c r="B311" s="378" t="s">
        <v>2806</v>
      </c>
      <c r="C311" s="378">
        <v>1</v>
      </c>
    </row>
    <row r="312" spans="1:3" ht="15.5" x14ac:dyDescent="0.35">
      <c r="A312" s="377" t="s">
        <v>2807</v>
      </c>
      <c r="B312" s="378" t="s">
        <v>2808</v>
      </c>
      <c r="C312" s="378">
        <v>4</v>
      </c>
    </row>
    <row r="313" spans="1:3" ht="15.5" x14ac:dyDescent="0.35">
      <c r="A313" s="377" t="s">
        <v>2809</v>
      </c>
      <c r="B313" s="378" t="s">
        <v>2810</v>
      </c>
      <c r="C313" s="378">
        <v>5</v>
      </c>
    </row>
    <row r="314" spans="1:3" ht="15.5" x14ac:dyDescent="0.35">
      <c r="A314" s="377" t="s">
        <v>2811</v>
      </c>
      <c r="B314" s="378" t="s">
        <v>2812</v>
      </c>
      <c r="C314" s="378">
        <v>3</v>
      </c>
    </row>
    <row r="315" spans="1:3" ht="15.5" x14ac:dyDescent="0.35">
      <c r="A315" s="377" t="s">
        <v>583</v>
      </c>
      <c r="B315" s="378" t="s">
        <v>2813</v>
      </c>
      <c r="C315" s="378">
        <v>6</v>
      </c>
    </row>
    <row r="316" spans="1:3" ht="15.5" x14ac:dyDescent="0.35">
      <c r="A316" s="377" t="s">
        <v>2814</v>
      </c>
      <c r="B316" s="378" t="s">
        <v>2815</v>
      </c>
      <c r="C316" s="378">
        <v>4</v>
      </c>
    </row>
    <row r="317" spans="1:3" ht="15.5" x14ac:dyDescent="0.35">
      <c r="A317" s="377" t="s">
        <v>2816</v>
      </c>
      <c r="B317" s="378" t="s">
        <v>2817</v>
      </c>
      <c r="C317" s="378">
        <v>5</v>
      </c>
    </row>
    <row r="318" spans="1:3" ht="15.5" x14ac:dyDescent="0.35">
      <c r="A318" s="377" t="s">
        <v>2818</v>
      </c>
      <c r="B318" s="378" t="s">
        <v>2819</v>
      </c>
      <c r="C318" s="378">
        <v>4</v>
      </c>
    </row>
    <row r="319" spans="1:3" ht="15.5" x14ac:dyDescent="0.35">
      <c r="A319" s="377" t="s">
        <v>2820</v>
      </c>
      <c r="B319" s="378" t="s">
        <v>2821</v>
      </c>
      <c r="C319" s="378">
        <v>6</v>
      </c>
    </row>
    <row r="320" spans="1:3" ht="15.5" x14ac:dyDescent="0.35">
      <c r="A320" s="377" t="s">
        <v>2786</v>
      </c>
      <c r="B320" s="378" t="s">
        <v>2787</v>
      </c>
      <c r="C320" s="378">
        <v>5</v>
      </c>
    </row>
    <row r="321" spans="1:3" ht="15.5" x14ac:dyDescent="0.35">
      <c r="A321" s="377" t="s">
        <v>2822</v>
      </c>
      <c r="B321" s="378" t="s">
        <v>2823</v>
      </c>
      <c r="C321" s="378">
        <v>6</v>
      </c>
    </row>
    <row r="322" spans="1:3" ht="15.5" x14ac:dyDescent="0.35">
      <c r="A322" s="377" t="s">
        <v>1469</v>
      </c>
      <c r="B322" s="378" t="s">
        <v>2824</v>
      </c>
      <c r="C322" s="378">
        <v>4</v>
      </c>
    </row>
    <row r="323" spans="1:3" ht="15.5" x14ac:dyDescent="0.35">
      <c r="A323" s="377" t="s">
        <v>2825</v>
      </c>
      <c r="B323" s="378" t="s">
        <v>2826</v>
      </c>
      <c r="C323" s="378">
        <v>6</v>
      </c>
    </row>
    <row r="324" spans="1:3" ht="15.5" x14ac:dyDescent="0.35">
      <c r="A324" s="377" t="s">
        <v>2827</v>
      </c>
      <c r="B324" s="378" t="s">
        <v>2828</v>
      </c>
      <c r="C324" s="378">
        <v>3</v>
      </c>
    </row>
    <row r="325" spans="1:3" ht="15.5" x14ac:dyDescent="0.35">
      <c r="A325" s="377" t="s">
        <v>2829</v>
      </c>
      <c r="B325" s="378" t="s">
        <v>2830</v>
      </c>
      <c r="C325" s="378">
        <v>5</v>
      </c>
    </row>
    <row r="326" spans="1:3" ht="15.5" x14ac:dyDescent="0.35">
      <c r="A326" s="377" t="s">
        <v>1481</v>
      </c>
      <c r="B326" s="378" t="s">
        <v>2831</v>
      </c>
      <c r="C326" s="378">
        <v>4</v>
      </c>
    </row>
    <row r="327" spans="1:3" ht="15.5" x14ac:dyDescent="0.35">
      <c r="A327" s="377" t="s">
        <v>2832</v>
      </c>
      <c r="B327" s="378" t="s">
        <v>2833</v>
      </c>
      <c r="C327" s="378">
        <v>3</v>
      </c>
    </row>
    <row r="328" spans="1:3" ht="15.5" x14ac:dyDescent="0.35">
      <c r="A328" s="377" t="s">
        <v>2834</v>
      </c>
      <c r="B328" s="378" t="s">
        <v>2835</v>
      </c>
      <c r="C328" s="378">
        <v>4</v>
      </c>
    </row>
    <row r="329" spans="1:3" ht="15.5" x14ac:dyDescent="0.35">
      <c r="A329" s="377" t="s">
        <v>2836</v>
      </c>
      <c r="B329" s="378" t="s">
        <v>2837</v>
      </c>
      <c r="C329" s="378">
        <v>5</v>
      </c>
    </row>
    <row r="330" spans="1:3" ht="15.5" x14ac:dyDescent="0.35">
      <c r="A330" s="377" t="s">
        <v>2838</v>
      </c>
      <c r="B330" s="378" t="s">
        <v>2839</v>
      </c>
      <c r="C330" s="378">
        <v>4</v>
      </c>
    </row>
    <row r="331" spans="1:3" ht="15.5" x14ac:dyDescent="0.35">
      <c r="A331" s="377" t="s">
        <v>2788</v>
      </c>
      <c r="B331" s="378" t="s">
        <v>2789</v>
      </c>
      <c r="C331" s="378">
        <v>5</v>
      </c>
    </row>
    <row r="332" spans="1:3" ht="15.5" x14ac:dyDescent="0.35">
      <c r="A332" s="377" t="s">
        <v>2840</v>
      </c>
      <c r="B332" s="378" t="s">
        <v>2841</v>
      </c>
      <c r="C332" s="378">
        <v>5</v>
      </c>
    </row>
    <row r="333" spans="1:3" ht="15.5" x14ac:dyDescent="0.35">
      <c r="A333" s="377" t="s">
        <v>2842</v>
      </c>
      <c r="B333" s="378" t="s">
        <v>2843</v>
      </c>
      <c r="C333" s="378">
        <v>4</v>
      </c>
    </row>
    <row r="334" spans="1:3" ht="15.5" x14ac:dyDescent="0.35">
      <c r="A334" s="377" t="s">
        <v>2844</v>
      </c>
      <c r="B334" s="378" t="s">
        <v>2845</v>
      </c>
      <c r="C334" s="378">
        <v>4</v>
      </c>
    </row>
    <row r="335" spans="1:3" ht="15.5" x14ac:dyDescent="0.35">
      <c r="A335" s="377" t="s">
        <v>2846</v>
      </c>
      <c r="B335" s="378" t="s">
        <v>2847</v>
      </c>
      <c r="C335" s="378">
        <v>5</v>
      </c>
    </row>
    <row r="336" spans="1:3" ht="31" x14ac:dyDescent="0.35">
      <c r="A336" s="377" t="s">
        <v>2848</v>
      </c>
      <c r="B336" s="378" t="s">
        <v>2849</v>
      </c>
      <c r="C336" s="378">
        <v>6</v>
      </c>
    </row>
    <row r="337" spans="1:3" ht="15.5" x14ac:dyDescent="0.35">
      <c r="A337" s="377" t="s">
        <v>2850</v>
      </c>
      <c r="B337" s="378" t="s">
        <v>2851</v>
      </c>
      <c r="C337" s="378">
        <v>5</v>
      </c>
    </row>
    <row r="338" spans="1:3" ht="15.5" x14ac:dyDescent="0.35">
      <c r="A338" s="377" t="s">
        <v>1149</v>
      </c>
      <c r="B338" s="378" t="s">
        <v>2852</v>
      </c>
      <c r="C338" s="378">
        <v>5</v>
      </c>
    </row>
    <row r="339" spans="1:3" ht="15.5" x14ac:dyDescent="0.35">
      <c r="A339" s="377" t="s">
        <v>2853</v>
      </c>
      <c r="B339" s="378" t="s">
        <v>2854</v>
      </c>
      <c r="C339" s="378">
        <v>6</v>
      </c>
    </row>
    <row r="340" spans="1:3" ht="15.5" x14ac:dyDescent="0.35">
      <c r="A340" s="377" t="s">
        <v>2855</v>
      </c>
      <c r="B340" s="378" t="s">
        <v>2856</v>
      </c>
      <c r="C340" s="378">
        <v>5</v>
      </c>
    </row>
    <row r="341" spans="1:3" ht="15.5" x14ac:dyDescent="0.35">
      <c r="A341" s="377" t="s">
        <v>2857</v>
      </c>
      <c r="B341" s="378" t="s">
        <v>2858</v>
      </c>
      <c r="C341" s="378">
        <v>5</v>
      </c>
    </row>
    <row r="342" spans="1:3" ht="15.5" x14ac:dyDescent="0.35">
      <c r="A342" s="377" t="s">
        <v>2790</v>
      </c>
      <c r="B342" s="378" t="s">
        <v>2791</v>
      </c>
      <c r="C342" s="378">
        <v>3</v>
      </c>
    </row>
    <row r="343" spans="1:3" ht="15.5" x14ac:dyDescent="0.35">
      <c r="A343" s="377" t="s">
        <v>2859</v>
      </c>
      <c r="B343" s="378" t="s">
        <v>2860</v>
      </c>
      <c r="C343" s="378">
        <v>6</v>
      </c>
    </row>
    <row r="344" spans="1:3" ht="15.5" x14ac:dyDescent="0.35">
      <c r="A344" s="377" t="s">
        <v>2861</v>
      </c>
      <c r="B344" s="378" t="s">
        <v>2862</v>
      </c>
      <c r="C344" s="378">
        <v>6</v>
      </c>
    </row>
    <row r="345" spans="1:3" ht="15.5" x14ac:dyDescent="0.35">
      <c r="A345" s="377" t="s">
        <v>163</v>
      </c>
      <c r="B345" s="378" t="s">
        <v>2863</v>
      </c>
      <c r="C345" s="378">
        <v>6</v>
      </c>
    </row>
    <row r="346" spans="1:3" ht="15.5" x14ac:dyDescent="0.35">
      <c r="A346" s="377" t="s">
        <v>2864</v>
      </c>
      <c r="B346" s="378" t="s">
        <v>2865</v>
      </c>
      <c r="C346" s="378">
        <v>6</v>
      </c>
    </row>
    <row r="347" spans="1:3" ht="15.5" x14ac:dyDescent="0.35">
      <c r="A347" s="377" t="s">
        <v>2866</v>
      </c>
      <c r="B347" s="378" t="s">
        <v>2867</v>
      </c>
      <c r="C347" s="378">
        <v>6</v>
      </c>
    </row>
    <row r="348" spans="1:3" ht="15.5" x14ac:dyDescent="0.35">
      <c r="A348" s="377" t="s">
        <v>2868</v>
      </c>
      <c r="B348" s="378" t="s">
        <v>2869</v>
      </c>
      <c r="C348" s="378">
        <v>5</v>
      </c>
    </row>
    <row r="349" spans="1:3" ht="15.5" x14ac:dyDescent="0.35">
      <c r="A349" s="377" t="s">
        <v>2792</v>
      </c>
      <c r="B349" s="378" t="s">
        <v>2793</v>
      </c>
      <c r="C349" s="378">
        <v>6</v>
      </c>
    </row>
    <row r="350" spans="1:3" ht="15.5" x14ac:dyDescent="0.35">
      <c r="A350" s="377" t="s">
        <v>2794</v>
      </c>
      <c r="B350" s="378" t="s">
        <v>2795</v>
      </c>
      <c r="C350" s="378">
        <v>5</v>
      </c>
    </row>
    <row r="351" spans="1:3" ht="15.5" x14ac:dyDescent="0.35">
      <c r="A351" s="377" t="s">
        <v>2796</v>
      </c>
      <c r="B351" s="378" t="s">
        <v>2797</v>
      </c>
      <c r="C351" s="378">
        <v>5</v>
      </c>
    </row>
    <row r="352" spans="1:3" ht="15.5" x14ac:dyDescent="0.35">
      <c r="A352" s="377" t="s">
        <v>2798</v>
      </c>
      <c r="B352" s="378" t="s">
        <v>2799</v>
      </c>
      <c r="C352" s="378">
        <v>6</v>
      </c>
    </row>
    <row r="353" spans="1:3" ht="15.5" x14ac:dyDescent="0.35">
      <c r="A353" s="377" t="s">
        <v>2800</v>
      </c>
      <c r="B353" s="378" t="s">
        <v>2801</v>
      </c>
      <c r="C353" s="378">
        <v>5</v>
      </c>
    </row>
    <row r="354" spans="1:3" ht="15.5" x14ac:dyDescent="0.35">
      <c r="A354" s="377" t="s">
        <v>2870</v>
      </c>
      <c r="B354" s="378" t="s">
        <v>2871</v>
      </c>
      <c r="C354" s="378">
        <v>6</v>
      </c>
    </row>
    <row r="355" spans="1:3" ht="15.5" x14ac:dyDescent="0.35">
      <c r="A355" s="377" t="s">
        <v>2886</v>
      </c>
      <c r="B355" s="378" t="s">
        <v>2887</v>
      </c>
      <c r="C355" s="378">
        <v>3</v>
      </c>
    </row>
    <row r="356" spans="1:3" ht="15.5" x14ac:dyDescent="0.35">
      <c r="A356" s="377" t="s">
        <v>2888</v>
      </c>
      <c r="B356" s="378" t="s">
        <v>2255</v>
      </c>
      <c r="C356" s="378">
        <v>2</v>
      </c>
    </row>
    <row r="357" spans="1:3" ht="15.5" x14ac:dyDescent="0.35">
      <c r="A357" s="377" t="s">
        <v>2889</v>
      </c>
      <c r="B357" s="378" t="s">
        <v>2890</v>
      </c>
      <c r="C357" s="378">
        <v>7</v>
      </c>
    </row>
    <row r="358" spans="1:3" ht="15.5" x14ac:dyDescent="0.35">
      <c r="A358" s="377" t="s">
        <v>2891</v>
      </c>
      <c r="B358" s="378" t="s">
        <v>2892</v>
      </c>
      <c r="C358" s="378">
        <v>6</v>
      </c>
    </row>
    <row r="359" spans="1:3" ht="15.5" x14ac:dyDescent="0.35">
      <c r="A359" s="377" t="s">
        <v>2893</v>
      </c>
      <c r="B359" s="378" t="s">
        <v>2894</v>
      </c>
      <c r="C359" s="378">
        <v>7</v>
      </c>
    </row>
    <row r="360" spans="1:3" ht="15.5" x14ac:dyDescent="0.35">
      <c r="A360" s="377" t="s">
        <v>2895</v>
      </c>
      <c r="B360" s="378" t="s">
        <v>2896</v>
      </c>
      <c r="C360" s="378">
        <v>5</v>
      </c>
    </row>
    <row r="361" spans="1:3" ht="15.5" x14ac:dyDescent="0.35">
      <c r="A361" s="377" t="s">
        <v>2897</v>
      </c>
      <c r="B361" s="378" t="s">
        <v>2898</v>
      </c>
      <c r="C361" s="378">
        <v>5</v>
      </c>
    </row>
    <row r="362" spans="1:3" ht="15.5" x14ac:dyDescent="0.35">
      <c r="A362" s="377" t="s">
        <v>2899</v>
      </c>
      <c r="B362" s="378" t="s">
        <v>2900</v>
      </c>
      <c r="C362" s="378">
        <v>6</v>
      </c>
    </row>
    <row r="363" spans="1:3" ht="15.5" x14ac:dyDescent="0.35">
      <c r="A363" s="377" t="s">
        <v>2901</v>
      </c>
      <c r="B363" s="378" t="s">
        <v>2902</v>
      </c>
      <c r="C363" s="378">
        <v>5</v>
      </c>
    </row>
    <row r="364" spans="1:3" ht="15.5" x14ac:dyDescent="0.35">
      <c r="A364" s="377" t="s">
        <v>2903</v>
      </c>
      <c r="B364" s="378" t="s">
        <v>2904</v>
      </c>
      <c r="C364" s="378">
        <v>4</v>
      </c>
    </row>
    <row r="365" spans="1:3" ht="15.5" x14ac:dyDescent="0.35">
      <c r="A365" s="377" t="s">
        <v>2905</v>
      </c>
      <c r="B365" s="378" t="s">
        <v>2906</v>
      </c>
      <c r="C365" s="378">
        <v>2</v>
      </c>
    </row>
    <row r="366" spans="1:3" ht="15.5" x14ac:dyDescent="0.35">
      <c r="A366" s="377" t="s">
        <v>544</v>
      </c>
      <c r="B366" s="378" t="s">
        <v>2872</v>
      </c>
      <c r="C366" s="378">
        <v>5</v>
      </c>
    </row>
    <row r="367" spans="1:3" ht="15.5" x14ac:dyDescent="0.35">
      <c r="A367" s="377" t="s">
        <v>2907</v>
      </c>
      <c r="B367" s="378" t="s">
        <v>2908</v>
      </c>
      <c r="C367" s="378">
        <v>4</v>
      </c>
    </row>
    <row r="368" spans="1:3" ht="15.5" x14ac:dyDescent="0.35">
      <c r="A368" s="377" t="s">
        <v>2909</v>
      </c>
      <c r="B368" s="378" t="s">
        <v>2910</v>
      </c>
      <c r="C368" s="378">
        <v>4</v>
      </c>
    </row>
    <row r="369" spans="1:3" ht="15.5" x14ac:dyDescent="0.35">
      <c r="A369" s="377" t="s">
        <v>2911</v>
      </c>
      <c r="B369" s="378" t="s">
        <v>2912</v>
      </c>
      <c r="C369" s="378">
        <v>5</v>
      </c>
    </row>
    <row r="370" spans="1:3" ht="15.5" x14ac:dyDescent="0.35">
      <c r="A370" s="377" t="s">
        <v>2913</v>
      </c>
      <c r="B370" s="378" t="s">
        <v>2914</v>
      </c>
      <c r="C370" s="378">
        <v>2</v>
      </c>
    </row>
    <row r="371" spans="1:3" ht="15.5" x14ac:dyDescent="0.35">
      <c r="A371" s="377" t="s">
        <v>2915</v>
      </c>
      <c r="B371" s="378" t="s">
        <v>2916</v>
      </c>
      <c r="C371" s="378">
        <v>4</v>
      </c>
    </row>
    <row r="372" spans="1:3" ht="15.5" x14ac:dyDescent="0.35">
      <c r="A372" s="377" t="s">
        <v>2917</v>
      </c>
      <c r="B372" s="378" t="s">
        <v>2918</v>
      </c>
      <c r="C372" s="378">
        <v>4</v>
      </c>
    </row>
    <row r="373" spans="1:3" ht="15.5" x14ac:dyDescent="0.35">
      <c r="A373" s="377" t="s">
        <v>2919</v>
      </c>
      <c r="B373" s="378" t="s">
        <v>2920</v>
      </c>
      <c r="C373" s="378">
        <v>5</v>
      </c>
    </row>
    <row r="374" spans="1:3" ht="15.5" x14ac:dyDescent="0.35">
      <c r="A374" s="377" t="s">
        <v>2921</v>
      </c>
      <c r="B374" s="378" t="s">
        <v>2922</v>
      </c>
      <c r="C374" s="378">
        <v>8</v>
      </c>
    </row>
    <row r="375" spans="1:3" ht="15.5" x14ac:dyDescent="0.35">
      <c r="A375" s="377" t="s">
        <v>2923</v>
      </c>
      <c r="B375" s="378" t="s">
        <v>2924</v>
      </c>
      <c r="C375" s="378">
        <v>3</v>
      </c>
    </row>
    <row r="376" spans="1:3" ht="15.5" x14ac:dyDescent="0.35">
      <c r="A376" s="377" t="s">
        <v>2925</v>
      </c>
      <c r="B376" s="378" t="s">
        <v>2926</v>
      </c>
      <c r="C376" s="378">
        <v>4</v>
      </c>
    </row>
    <row r="377" spans="1:3" ht="15.5" x14ac:dyDescent="0.35">
      <c r="A377" s="377" t="s">
        <v>2873</v>
      </c>
      <c r="B377" s="378" t="s">
        <v>2874</v>
      </c>
      <c r="C377" s="378">
        <v>6</v>
      </c>
    </row>
    <row r="378" spans="1:3" ht="15.5" x14ac:dyDescent="0.35">
      <c r="A378" s="377" t="s">
        <v>2927</v>
      </c>
      <c r="B378" s="378" t="s">
        <v>2928</v>
      </c>
      <c r="C378" s="378">
        <v>4</v>
      </c>
    </row>
    <row r="379" spans="1:3" ht="31" x14ac:dyDescent="0.35">
      <c r="A379" s="377" t="s">
        <v>2929</v>
      </c>
      <c r="B379" s="378" t="s">
        <v>2930</v>
      </c>
      <c r="C379" s="378">
        <v>4</v>
      </c>
    </row>
    <row r="380" spans="1:3" ht="15.5" x14ac:dyDescent="0.35">
      <c r="A380" s="377" t="s">
        <v>2931</v>
      </c>
      <c r="B380" s="378" t="s">
        <v>2932</v>
      </c>
      <c r="C380" s="378">
        <v>5</v>
      </c>
    </row>
    <row r="381" spans="1:3" ht="15.5" x14ac:dyDescent="0.35">
      <c r="A381" s="377" t="s">
        <v>610</v>
      </c>
      <c r="B381" s="378" t="s">
        <v>2933</v>
      </c>
      <c r="C381" s="378">
        <v>5</v>
      </c>
    </row>
    <row r="382" spans="1:3" ht="15.5" x14ac:dyDescent="0.35">
      <c r="A382" s="377" t="s">
        <v>557</v>
      </c>
      <c r="B382" s="378" t="s">
        <v>2934</v>
      </c>
      <c r="C382" s="378">
        <v>5</v>
      </c>
    </row>
    <row r="383" spans="1:3" ht="15.5" x14ac:dyDescent="0.35">
      <c r="A383" s="377" t="s">
        <v>2935</v>
      </c>
      <c r="B383" s="378" t="s">
        <v>2936</v>
      </c>
      <c r="C383" s="378">
        <v>4</v>
      </c>
    </row>
    <row r="384" spans="1:3" ht="15.5" x14ac:dyDescent="0.35">
      <c r="A384" s="377" t="s">
        <v>2937</v>
      </c>
      <c r="B384" s="378" t="s">
        <v>2938</v>
      </c>
      <c r="C384" s="378">
        <v>6</v>
      </c>
    </row>
    <row r="385" spans="1:3" ht="15.5" x14ac:dyDescent="0.35">
      <c r="A385" s="377" t="s">
        <v>3349</v>
      </c>
      <c r="B385" s="378" t="s">
        <v>3350</v>
      </c>
      <c r="C385" s="378">
        <v>5</v>
      </c>
    </row>
    <row r="386" spans="1:3" ht="15.5" x14ac:dyDescent="0.35">
      <c r="A386" s="377" t="s">
        <v>2875</v>
      </c>
      <c r="B386" s="378" t="s">
        <v>2876</v>
      </c>
      <c r="C386" s="378">
        <v>6</v>
      </c>
    </row>
    <row r="387" spans="1:3" ht="15.5" x14ac:dyDescent="0.35">
      <c r="A387" s="377" t="s">
        <v>516</v>
      </c>
      <c r="B387" s="378" t="s">
        <v>2877</v>
      </c>
      <c r="C387" s="378">
        <v>4</v>
      </c>
    </row>
    <row r="388" spans="1:3" ht="15.5" x14ac:dyDescent="0.35">
      <c r="A388" s="377" t="s">
        <v>2878</v>
      </c>
      <c r="B388" s="378" t="s">
        <v>2879</v>
      </c>
      <c r="C388" s="378">
        <v>5</v>
      </c>
    </row>
    <row r="389" spans="1:3" ht="15.5" x14ac:dyDescent="0.35">
      <c r="A389" s="377" t="s">
        <v>2880</v>
      </c>
      <c r="B389" s="378" t="s">
        <v>2881</v>
      </c>
      <c r="C389" s="378">
        <v>4</v>
      </c>
    </row>
    <row r="390" spans="1:3" ht="15.5" x14ac:dyDescent="0.35">
      <c r="A390" s="377" t="s">
        <v>2882</v>
      </c>
      <c r="B390" s="378" t="s">
        <v>2883</v>
      </c>
      <c r="C390" s="378">
        <v>3</v>
      </c>
    </row>
    <row r="391" spans="1:3" ht="15.5" x14ac:dyDescent="0.35">
      <c r="A391" s="377" t="s">
        <v>2884</v>
      </c>
      <c r="B391" s="378" t="s">
        <v>2885</v>
      </c>
      <c r="C391" s="378">
        <v>2</v>
      </c>
    </row>
    <row r="392" spans="1:3" ht="15.5" x14ac:dyDescent="0.35">
      <c r="A392" s="377" t="s">
        <v>3351</v>
      </c>
      <c r="B392" s="378" t="s">
        <v>3352</v>
      </c>
      <c r="C392" s="378">
        <v>2</v>
      </c>
    </row>
    <row r="393" spans="1:3" ht="15.5" x14ac:dyDescent="0.35">
      <c r="A393" s="377" t="s">
        <v>3353</v>
      </c>
      <c r="B393" s="378" t="s">
        <v>2255</v>
      </c>
      <c r="C393" s="378">
        <v>2</v>
      </c>
    </row>
    <row r="394" spans="1:3" ht="31" x14ac:dyDescent="0.35">
      <c r="A394" s="377" t="s">
        <v>3354</v>
      </c>
      <c r="B394" s="378" t="s">
        <v>3355</v>
      </c>
      <c r="C394" s="378">
        <v>3</v>
      </c>
    </row>
    <row r="395" spans="1:3" ht="15.5" x14ac:dyDescent="0.35">
      <c r="A395" s="377" t="s">
        <v>3356</v>
      </c>
      <c r="B395" s="378" t="s">
        <v>3357</v>
      </c>
      <c r="C395" s="378">
        <v>4</v>
      </c>
    </row>
    <row r="396" spans="1:3" ht="15.5" x14ac:dyDescent="0.35">
      <c r="A396" s="377" t="s">
        <v>2958</v>
      </c>
      <c r="B396" s="378" t="s">
        <v>2959</v>
      </c>
      <c r="C396" s="378">
        <v>1</v>
      </c>
    </row>
    <row r="397" spans="1:3" ht="15.5" x14ac:dyDescent="0.35">
      <c r="A397" s="377" t="s">
        <v>2960</v>
      </c>
      <c r="B397" s="378" t="s">
        <v>2961</v>
      </c>
      <c r="C397" s="378">
        <v>1</v>
      </c>
    </row>
    <row r="398" spans="1:3" ht="15.5" x14ac:dyDescent="0.35">
      <c r="A398" s="377" t="s">
        <v>2962</v>
      </c>
      <c r="B398" s="378" t="s">
        <v>2255</v>
      </c>
      <c r="C398" s="378">
        <v>2</v>
      </c>
    </row>
    <row r="399" spans="1:3" ht="15.5" x14ac:dyDescent="0.35">
      <c r="A399" s="377" t="s">
        <v>2963</v>
      </c>
      <c r="B399" s="378" t="s">
        <v>2964</v>
      </c>
      <c r="C399" s="378">
        <v>1</v>
      </c>
    </row>
    <row r="400" spans="1:3" ht="15.5" x14ac:dyDescent="0.35">
      <c r="A400" s="377" t="s">
        <v>2965</v>
      </c>
      <c r="B400" s="378" t="s">
        <v>2966</v>
      </c>
      <c r="C400" s="378">
        <v>1</v>
      </c>
    </row>
    <row r="401" spans="1:3" ht="15.5" x14ac:dyDescent="0.35">
      <c r="A401" s="377" t="s">
        <v>2967</v>
      </c>
      <c r="B401" s="378" t="s">
        <v>2968</v>
      </c>
      <c r="C401" s="378">
        <v>1</v>
      </c>
    </row>
    <row r="402" spans="1:3" ht="15.5" x14ac:dyDescent="0.35">
      <c r="A402" s="377" t="s">
        <v>2969</v>
      </c>
      <c r="B402" s="378" t="s">
        <v>2970</v>
      </c>
      <c r="C402" s="378">
        <v>1</v>
      </c>
    </row>
    <row r="403" spans="1:3" ht="15.5" x14ac:dyDescent="0.35">
      <c r="A403" s="377" t="s">
        <v>2971</v>
      </c>
      <c r="B403" s="378" t="s">
        <v>2972</v>
      </c>
      <c r="C403" s="378">
        <v>1</v>
      </c>
    </row>
    <row r="404" spans="1:3" ht="15.5" x14ac:dyDescent="0.35">
      <c r="A404" s="377" t="s">
        <v>2973</v>
      </c>
      <c r="B404" s="378" t="s">
        <v>2974</v>
      </c>
      <c r="C404" s="378">
        <v>1</v>
      </c>
    </row>
    <row r="405" spans="1:3" ht="15.5" x14ac:dyDescent="0.35">
      <c r="A405" s="377" t="s">
        <v>2975</v>
      </c>
      <c r="B405" s="378" t="s">
        <v>2976</v>
      </c>
      <c r="C405" s="378">
        <v>1</v>
      </c>
    </row>
    <row r="406" spans="1:3" ht="15.5" x14ac:dyDescent="0.35">
      <c r="A406" s="377" t="s">
        <v>2977</v>
      </c>
      <c r="B406" s="378" t="s">
        <v>2978</v>
      </c>
      <c r="C406" s="378">
        <v>1</v>
      </c>
    </row>
    <row r="407" spans="1:3" ht="15.5" x14ac:dyDescent="0.35">
      <c r="A407" s="377" t="s">
        <v>2979</v>
      </c>
      <c r="B407" s="378" t="s">
        <v>2980</v>
      </c>
      <c r="C407" s="378">
        <v>1</v>
      </c>
    </row>
    <row r="408" spans="1:3" ht="15.5" x14ac:dyDescent="0.35">
      <c r="A408" s="377" t="s">
        <v>2981</v>
      </c>
      <c r="B408" s="378" t="s">
        <v>2982</v>
      </c>
      <c r="C408" s="378">
        <v>1</v>
      </c>
    </row>
    <row r="409" spans="1:3" ht="15.5" x14ac:dyDescent="0.35">
      <c r="A409" s="377" t="s">
        <v>2983</v>
      </c>
      <c r="B409" s="378" t="s">
        <v>2984</v>
      </c>
      <c r="C409" s="378">
        <v>1</v>
      </c>
    </row>
    <row r="410" spans="1:3" ht="15.5" x14ac:dyDescent="0.35">
      <c r="A410" s="377" t="s">
        <v>2985</v>
      </c>
      <c r="B410" s="378" t="s">
        <v>2986</v>
      </c>
      <c r="C410" s="378">
        <v>1</v>
      </c>
    </row>
    <row r="411" spans="1:3" ht="15.5" x14ac:dyDescent="0.35">
      <c r="A411" s="377" t="s">
        <v>2987</v>
      </c>
      <c r="B411" s="378" t="s">
        <v>2988</v>
      </c>
      <c r="C411" s="378">
        <v>1</v>
      </c>
    </row>
    <row r="412" spans="1:3" ht="15.5" x14ac:dyDescent="0.35">
      <c r="A412" s="377" t="s">
        <v>2989</v>
      </c>
      <c r="B412" s="378" t="s">
        <v>2990</v>
      </c>
      <c r="C412" s="378">
        <v>1</v>
      </c>
    </row>
    <row r="413" spans="1:3" ht="15.5" x14ac:dyDescent="0.35">
      <c r="A413" s="377" t="s">
        <v>2991</v>
      </c>
      <c r="B413" s="378" t="s">
        <v>2992</v>
      </c>
      <c r="C413" s="378">
        <v>1</v>
      </c>
    </row>
    <row r="414" spans="1:3" ht="15.5" x14ac:dyDescent="0.35">
      <c r="A414" s="377" t="s">
        <v>2993</v>
      </c>
      <c r="B414" s="378" t="s">
        <v>2994</v>
      </c>
      <c r="C414" s="378">
        <v>1</v>
      </c>
    </row>
    <row r="415" spans="1:3" ht="15.5" x14ac:dyDescent="0.35">
      <c r="A415" s="377" t="s">
        <v>2995</v>
      </c>
      <c r="B415" s="378" t="s">
        <v>2996</v>
      </c>
      <c r="C415" s="378">
        <v>1</v>
      </c>
    </row>
    <row r="416" spans="1:3" ht="15.5" x14ac:dyDescent="0.35">
      <c r="A416" s="377" t="s">
        <v>2997</v>
      </c>
      <c r="B416" s="378" t="s">
        <v>2998</v>
      </c>
      <c r="C416" s="378">
        <v>1</v>
      </c>
    </row>
    <row r="417" spans="1:3" ht="15.5" x14ac:dyDescent="0.35">
      <c r="A417" s="377" t="s">
        <v>2999</v>
      </c>
      <c r="B417" s="378" t="s">
        <v>3000</v>
      </c>
      <c r="C417" s="378">
        <v>1</v>
      </c>
    </row>
    <row r="418" spans="1:3" ht="15.5" x14ac:dyDescent="0.35">
      <c r="A418" s="377" t="s">
        <v>3001</v>
      </c>
      <c r="B418" s="378" t="s">
        <v>3002</v>
      </c>
      <c r="C418" s="378">
        <v>1</v>
      </c>
    </row>
    <row r="419" spans="1:3" ht="15.5" x14ac:dyDescent="0.35">
      <c r="A419" s="377" t="s">
        <v>3003</v>
      </c>
      <c r="B419" s="378" t="s">
        <v>3004</v>
      </c>
      <c r="C419" s="378">
        <v>1</v>
      </c>
    </row>
    <row r="420" spans="1:3" ht="15.5" x14ac:dyDescent="0.35">
      <c r="A420" s="377" t="s">
        <v>3005</v>
      </c>
      <c r="B420" s="378" t="s">
        <v>3006</v>
      </c>
      <c r="C420" s="378">
        <v>1</v>
      </c>
    </row>
    <row r="421" spans="1:3" ht="15.5" x14ac:dyDescent="0.35">
      <c r="A421" s="377" t="s">
        <v>3007</v>
      </c>
      <c r="B421" s="378" t="s">
        <v>3008</v>
      </c>
      <c r="C421" s="378">
        <v>1</v>
      </c>
    </row>
    <row r="422" spans="1:3" ht="15.5" x14ac:dyDescent="0.35">
      <c r="A422" s="377" t="s">
        <v>3009</v>
      </c>
      <c r="B422" s="378" t="s">
        <v>3010</v>
      </c>
      <c r="C422" s="378">
        <v>1</v>
      </c>
    </row>
    <row r="423" spans="1:3" ht="15.5" x14ac:dyDescent="0.35">
      <c r="A423" s="377" t="s">
        <v>3011</v>
      </c>
      <c r="B423" s="378" t="s">
        <v>3012</v>
      </c>
      <c r="C423" s="378">
        <v>1</v>
      </c>
    </row>
    <row r="424" spans="1:3" ht="15.5" x14ac:dyDescent="0.35">
      <c r="A424" s="377" t="s">
        <v>3013</v>
      </c>
      <c r="B424" s="378" t="s">
        <v>3014</v>
      </c>
      <c r="C424" s="378">
        <v>1</v>
      </c>
    </row>
    <row r="425" spans="1:3" ht="15.5" x14ac:dyDescent="0.35">
      <c r="A425" s="377" t="s">
        <v>3015</v>
      </c>
      <c r="B425" s="378" t="s">
        <v>3016</v>
      </c>
      <c r="C425" s="378">
        <v>1</v>
      </c>
    </row>
    <row r="426" spans="1:3" ht="15.5" x14ac:dyDescent="0.35">
      <c r="A426" s="377" t="s">
        <v>3017</v>
      </c>
      <c r="B426" s="378" t="s">
        <v>3018</v>
      </c>
      <c r="C426" s="378">
        <v>1</v>
      </c>
    </row>
    <row r="427" spans="1:3" ht="15.5" x14ac:dyDescent="0.35">
      <c r="A427" s="377" t="s">
        <v>3019</v>
      </c>
      <c r="B427" s="378" t="s">
        <v>3020</v>
      </c>
      <c r="C427" s="378">
        <v>1</v>
      </c>
    </row>
    <row r="428" spans="1:3" ht="15.5" x14ac:dyDescent="0.35">
      <c r="A428" s="377" t="s">
        <v>3021</v>
      </c>
      <c r="B428" s="378" t="s">
        <v>3022</v>
      </c>
      <c r="C428" s="378">
        <v>1</v>
      </c>
    </row>
    <row r="429" spans="1:3" ht="15.5" x14ac:dyDescent="0.35">
      <c r="A429" s="377" t="s">
        <v>3023</v>
      </c>
      <c r="B429" s="378" t="s">
        <v>3024</v>
      </c>
      <c r="C429" s="378">
        <v>1</v>
      </c>
    </row>
    <row r="430" spans="1:3" ht="15.5" x14ac:dyDescent="0.35">
      <c r="A430" s="377" t="s">
        <v>3025</v>
      </c>
      <c r="B430" s="378" t="s">
        <v>3026</v>
      </c>
      <c r="C430" s="378">
        <v>1</v>
      </c>
    </row>
    <row r="431" spans="1:3" ht="15.5" x14ac:dyDescent="0.35">
      <c r="A431" s="377" t="s">
        <v>3027</v>
      </c>
      <c r="B431" s="378" t="s">
        <v>3028</v>
      </c>
      <c r="C431" s="378">
        <v>1</v>
      </c>
    </row>
    <row r="432" spans="1:3" ht="15.5" x14ac:dyDescent="0.35">
      <c r="A432" s="377" t="s">
        <v>3029</v>
      </c>
      <c r="B432" s="378" t="s">
        <v>3030</v>
      </c>
      <c r="C432" s="378">
        <v>1</v>
      </c>
    </row>
    <row r="433" spans="1:3" ht="15.5" x14ac:dyDescent="0.35">
      <c r="A433" s="377" t="s">
        <v>3031</v>
      </c>
      <c r="B433" s="378" t="s">
        <v>3032</v>
      </c>
      <c r="C433" s="378">
        <v>1</v>
      </c>
    </row>
    <row r="434" spans="1:3" ht="15.5" x14ac:dyDescent="0.35">
      <c r="A434" s="377" t="s">
        <v>3033</v>
      </c>
      <c r="B434" s="378" t="s">
        <v>3034</v>
      </c>
      <c r="C434" s="378">
        <v>1</v>
      </c>
    </row>
    <row r="435" spans="1:3" ht="15.5" x14ac:dyDescent="0.35">
      <c r="A435" s="377" t="s">
        <v>3035</v>
      </c>
      <c r="B435" s="378" t="s">
        <v>3022</v>
      </c>
      <c r="C435" s="378">
        <v>1</v>
      </c>
    </row>
    <row r="436" spans="1:3" ht="15.5" x14ac:dyDescent="0.35">
      <c r="A436" s="377" t="s">
        <v>3036</v>
      </c>
      <c r="B436" s="378" t="s">
        <v>3037</v>
      </c>
      <c r="C436" s="378">
        <v>1</v>
      </c>
    </row>
    <row r="437" spans="1:3" ht="15.5" x14ac:dyDescent="0.35">
      <c r="A437" s="377" t="s">
        <v>3038</v>
      </c>
      <c r="B437" s="378" t="s">
        <v>3039</v>
      </c>
      <c r="C437" s="378">
        <v>1</v>
      </c>
    </row>
    <row r="438" spans="1:3" ht="15.5" x14ac:dyDescent="0.35">
      <c r="A438" s="377" t="s">
        <v>3040</v>
      </c>
      <c r="B438" s="378" t="s">
        <v>3041</v>
      </c>
      <c r="C438" s="378">
        <v>1</v>
      </c>
    </row>
    <row r="439" spans="1:3" ht="15.5" x14ac:dyDescent="0.35">
      <c r="A439" s="377" t="s">
        <v>3042</v>
      </c>
      <c r="B439" s="378" t="s">
        <v>3043</v>
      </c>
      <c r="C439" s="378">
        <v>1</v>
      </c>
    </row>
    <row r="440" spans="1:3" ht="15.5" x14ac:dyDescent="0.35">
      <c r="A440" s="377" t="s">
        <v>3044</v>
      </c>
      <c r="B440" s="378" t="s">
        <v>3045</v>
      </c>
      <c r="C440" s="378">
        <v>1</v>
      </c>
    </row>
    <row r="441" spans="1:3" ht="15.5" x14ac:dyDescent="0.35">
      <c r="A441" s="377" t="s">
        <v>3046</v>
      </c>
      <c r="B441" s="378" t="s">
        <v>3047</v>
      </c>
      <c r="C441" s="378">
        <v>1</v>
      </c>
    </row>
    <row r="442" spans="1:3" ht="15.5" x14ac:dyDescent="0.35">
      <c r="A442" s="377" t="s">
        <v>3232</v>
      </c>
      <c r="B442" s="378" t="s">
        <v>3233</v>
      </c>
      <c r="C442" s="378">
        <v>1</v>
      </c>
    </row>
    <row r="443" spans="1:3" ht="15.5" x14ac:dyDescent="0.35">
      <c r="A443" s="377" t="s">
        <v>3234</v>
      </c>
      <c r="B443" s="378" t="s">
        <v>3235</v>
      </c>
      <c r="C443" s="378">
        <v>1</v>
      </c>
    </row>
    <row r="444" spans="1:3" ht="15.5" x14ac:dyDescent="0.35">
      <c r="A444" s="377" t="s">
        <v>3236</v>
      </c>
      <c r="B444" s="378" t="s">
        <v>3237</v>
      </c>
      <c r="C444" s="378">
        <v>1</v>
      </c>
    </row>
    <row r="445" spans="1:3" ht="15.5" x14ac:dyDescent="0.35">
      <c r="A445" s="377" t="s">
        <v>3238</v>
      </c>
      <c r="B445" s="378" t="s">
        <v>3239</v>
      </c>
      <c r="C445" s="378">
        <v>1</v>
      </c>
    </row>
    <row r="446" spans="1:3" ht="15.5" x14ac:dyDescent="0.35">
      <c r="A446" s="377" t="s">
        <v>3240</v>
      </c>
      <c r="B446" s="378" t="s">
        <v>3241</v>
      </c>
      <c r="C446" s="378">
        <v>1</v>
      </c>
    </row>
    <row r="447" spans="1:3" ht="15.5" x14ac:dyDescent="0.35">
      <c r="A447" s="377" t="s">
        <v>3242</v>
      </c>
      <c r="B447" s="378" t="s">
        <v>3243</v>
      </c>
      <c r="C447" s="378">
        <v>1</v>
      </c>
    </row>
    <row r="448" spans="1:3" ht="31" x14ac:dyDescent="0.35">
      <c r="A448" s="377" t="s">
        <v>3244</v>
      </c>
      <c r="B448" s="378" t="s">
        <v>3245</v>
      </c>
      <c r="C448" s="378">
        <v>1</v>
      </c>
    </row>
    <row r="449" spans="1:3" ht="31" x14ac:dyDescent="0.35">
      <c r="A449" s="377" t="s">
        <v>3246</v>
      </c>
      <c r="B449" s="378" t="s">
        <v>3247</v>
      </c>
      <c r="C449" s="378">
        <v>1</v>
      </c>
    </row>
    <row r="450" spans="1:3" ht="15.5" x14ac:dyDescent="0.35">
      <c r="A450" s="377" t="s">
        <v>3248</v>
      </c>
      <c r="B450" s="378" t="s">
        <v>3249</v>
      </c>
      <c r="C450" s="378">
        <v>1</v>
      </c>
    </row>
    <row r="451" spans="1:3" ht="15.5" x14ac:dyDescent="0.35">
      <c r="A451" s="377" t="s">
        <v>3250</v>
      </c>
      <c r="B451" s="378" t="s">
        <v>3251</v>
      </c>
      <c r="C451" s="378">
        <v>1</v>
      </c>
    </row>
    <row r="452" spans="1:3" ht="15.5" x14ac:dyDescent="0.35">
      <c r="A452" s="377" t="s">
        <v>3048</v>
      </c>
      <c r="B452" s="378" t="s">
        <v>3049</v>
      </c>
      <c r="C452" s="378">
        <v>1</v>
      </c>
    </row>
    <row r="453" spans="1:3" ht="15.5" x14ac:dyDescent="0.35">
      <c r="A453" s="377" t="s">
        <v>3252</v>
      </c>
      <c r="B453" s="378" t="s">
        <v>3253</v>
      </c>
      <c r="C453" s="378">
        <v>1</v>
      </c>
    </row>
    <row r="454" spans="1:3" ht="15.5" x14ac:dyDescent="0.35">
      <c r="A454" s="377" t="s">
        <v>3254</v>
      </c>
      <c r="B454" s="378" t="s">
        <v>3255</v>
      </c>
      <c r="C454" s="378">
        <v>1</v>
      </c>
    </row>
    <row r="455" spans="1:3" ht="15.5" x14ac:dyDescent="0.35">
      <c r="A455" s="377" t="s">
        <v>3256</v>
      </c>
      <c r="B455" s="378" t="s">
        <v>3257</v>
      </c>
      <c r="C455" s="378">
        <v>1</v>
      </c>
    </row>
    <row r="456" spans="1:3" ht="15.5" x14ac:dyDescent="0.35">
      <c r="A456" s="377" t="s">
        <v>3258</v>
      </c>
      <c r="B456" s="378" t="s">
        <v>3259</v>
      </c>
      <c r="C456" s="378">
        <v>1</v>
      </c>
    </row>
    <row r="457" spans="1:3" ht="15.5" x14ac:dyDescent="0.35">
      <c r="A457" s="377" t="s">
        <v>3260</v>
      </c>
      <c r="B457" s="378" t="s">
        <v>3261</v>
      </c>
      <c r="C457" s="378">
        <v>1</v>
      </c>
    </row>
    <row r="458" spans="1:3" ht="15.5" x14ac:dyDescent="0.35">
      <c r="A458" s="377" t="s">
        <v>3262</v>
      </c>
      <c r="B458" s="378" t="s">
        <v>3263</v>
      </c>
      <c r="C458" s="378">
        <v>1</v>
      </c>
    </row>
    <row r="459" spans="1:3" ht="15.5" x14ac:dyDescent="0.35">
      <c r="A459" s="377" t="s">
        <v>3264</v>
      </c>
      <c r="B459" s="378" t="s">
        <v>3265</v>
      </c>
      <c r="C459" s="378">
        <v>1</v>
      </c>
    </row>
    <row r="460" spans="1:3" ht="15.5" x14ac:dyDescent="0.35">
      <c r="A460" s="377" t="s">
        <v>3266</v>
      </c>
      <c r="B460" s="378" t="s">
        <v>3267</v>
      </c>
      <c r="C460" s="378">
        <v>1</v>
      </c>
    </row>
    <row r="461" spans="1:3" ht="15.5" x14ac:dyDescent="0.35">
      <c r="A461" s="377" t="s">
        <v>3268</v>
      </c>
      <c r="B461" s="378" t="s">
        <v>3269</v>
      </c>
      <c r="C461" s="378">
        <v>1</v>
      </c>
    </row>
    <row r="462" spans="1:3" ht="15.5" x14ac:dyDescent="0.35">
      <c r="A462" s="377" t="s">
        <v>3270</v>
      </c>
      <c r="B462" s="378" t="s">
        <v>3271</v>
      </c>
      <c r="C462" s="378">
        <v>1</v>
      </c>
    </row>
    <row r="463" spans="1:3" ht="15.5" x14ac:dyDescent="0.35">
      <c r="A463" s="377" t="s">
        <v>3050</v>
      </c>
      <c r="B463" s="378" t="s">
        <v>3051</v>
      </c>
      <c r="C463" s="378">
        <v>1</v>
      </c>
    </row>
    <row r="464" spans="1:3" ht="15.5" x14ac:dyDescent="0.35">
      <c r="A464" s="377" t="s">
        <v>3272</v>
      </c>
      <c r="B464" s="378" t="s">
        <v>3273</v>
      </c>
      <c r="C464" s="378">
        <v>1</v>
      </c>
    </row>
    <row r="465" spans="1:3" ht="15.5" x14ac:dyDescent="0.35">
      <c r="A465" s="377" t="s">
        <v>3358</v>
      </c>
      <c r="B465" s="378" t="s">
        <v>3359</v>
      </c>
      <c r="C465" s="378">
        <v>1</v>
      </c>
    </row>
    <row r="466" spans="1:3" ht="15.5" x14ac:dyDescent="0.35">
      <c r="A466" s="377" t="s">
        <v>3360</v>
      </c>
      <c r="B466" s="378" t="s">
        <v>3361</v>
      </c>
      <c r="C466" s="378">
        <v>1</v>
      </c>
    </row>
    <row r="467" spans="1:3" ht="15.5" x14ac:dyDescent="0.35">
      <c r="A467" s="377" t="s">
        <v>3362</v>
      </c>
      <c r="B467" s="378" t="s">
        <v>3363</v>
      </c>
      <c r="C467" s="378">
        <v>1</v>
      </c>
    </row>
    <row r="468" spans="1:3" ht="15.5" x14ac:dyDescent="0.35">
      <c r="A468" s="377" t="s">
        <v>3364</v>
      </c>
      <c r="B468" s="378" t="s">
        <v>3365</v>
      </c>
      <c r="C468" s="378">
        <v>1</v>
      </c>
    </row>
    <row r="469" spans="1:3" ht="15.5" x14ac:dyDescent="0.35">
      <c r="A469" s="377" t="s">
        <v>3366</v>
      </c>
      <c r="B469" s="378" t="s">
        <v>3367</v>
      </c>
      <c r="C469" s="378">
        <v>1</v>
      </c>
    </row>
    <row r="470" spans="1:3" ht="15.5" x14ac:dyDescent="0.35">
      <c r="A470" s="377" t="s">
        <v>3368</v>
      </c>
      <c r="B470" s="378" t="s">
        <v>3369</v>
      </c>
      <c r="C470" s="378">
        <v>1</v>
      </c>
    </row>
    <row r="471" spans="1:3" ht="15.5" x14ac:dyDescent="0.35">
      <c r="A471" s="377" t="s">
        <v>3052</v>
      </c>
      <c r="B471" s="378" t="s">
        <v>3053</v>
      </c>
      <c r="C471" s="378">
        <v>1</v>
      </c>
    </row>
    <row r="472" spans="1:3" ht="15.5" x14ac:dyDescent="0.35">
      <c r="A472" s="377" t="s">
        <v>3054</v>
      </c>
      <c r="B472" s="378" t="s">
        <v>3055</v>
      </c>
      <c r="C472" s="378">
        <v>1</v>
      </c>
    </row>
    <row r="473" spans="1:3" ht="15.5" x14ac:dyDescent="0.35">
      <c r="A473" s="377" t="s">
        <v>3056</v>
      </c>
      <c r="B473" s="378" t="s">
        <v>3057</v>
      </c>
      <c r="C473" s="378">
        <v>1</v>
      </c>
    </row>
    <row r="474" spans="1:3" ht="15.5" x14ac:dyDescent="0.35">
      <c r="A474" s="377" t="s">
        <v>3058</v>
      </c>
      <c r="B474" s="378" t="s">
        <v>3059</v>
      </c>
      <c r="C474" s="378">
        <v>1</v>
      </c>
    </row>
    <row r="475" spans="1:3" ht="15.5" x14ac:dyDescent="0.35">
      <c r="A475" s="377" t="s">
        <v>3060</v>
      </c>
      <c r="B475" s="378" t="s">
        <v>3061</v>
      </c>
      <c r="C475" s="378">
        <v>1</v>
      </c>
    </row>
    <row r="476" spans="1:3" ht="15.5" x14ac:dyDescent="0.35">
      <c r="A476" s="377" t="s">
        <v>3062</v>
      </c>
      <c r="B476" s="378" t="s">
        <v>3063</v>
      </c>
      <c r="C476" s="378">
        <v>1</v>
      </c>
    </row>
    <row r="477" spans="1:3" ht="15.5" x14ac:dyDescent="0.35">
      <c r="A477" s="377" t="s">
        <v>3064</v>
      </c>
      <c r="B477" s="378" t="s">
        <v>3065</v>
      </c>
      <c r="C477" s="378">
        <v>1</v>
      </c>
    </row>
    <row r="478" spans="1:3" ht="15.5" x14ac:dyDescent="0.35">
      <c r="A478" s="377" t="s">
        <v>3066</v>
      </c>
      <c r="B478" s="378" t="s">
        <v>3067</v>
      </c>
      <c r="C478" s="378">
        <v>1</v>
      </c>
    </row>
    <row r="479" spans="1:3" ht="15.5" x14ac:dyDescent="0.35">
      <c r="A479" s="377" t="s">
        <v>3068</v>
      </c>
      <c r="B479" s="378" t="s">
        <v>3069</v>
      </c>
      <c r="C479" s="378">
        <v>1</v>
      </c>
    </row>
    <row r="480" spans="1:3" ht="15.5" x14ac:dyDescent="0.35">
      <c r="A480" s="377" t="s">
        <v>3070</v>
      </c>
      <c r="B480" s="378" t="s">
        <v>3071</v>
      </c>
      <c r="C480" s="378">
        <v>1</v>
      </c>
    </row>
    <row r="481" spans="1:3" ht="15.5" x14ac:dyDescent="0.35">
      <c r="A481" s="377" t="s">
        <v>3072</v>
      </c>
      <c r="B481" s="378" t="s">
        <v>3073</v>
      </c>
      <c r="C481" s="378">
        <v>1</v>
      </c>
    </row>
    <row r="482" spans="1:3" ht="15.5" x14ac:dyDescent="0.35">
      <c r="A482" s="377" t="s">
        <v>3074</v>
      </c>
      <c r="B482" s="378" t="s">
        <v>3075</v>
      </c>
      <c r="C482" s="378">
        <v>1</v>
      </c>
    </row>
    <row r="483" spans="1:3" ht="15.5" x14ac:dyDescent="0.35">
      <c r="A483" s="377" t="s">
        <v>3076</v>
      </c>
      <c r="B483" s="378" t="s">
        <v>3077</v>
      </c>
      <c r="C483" s="378">
        <v>1</v>
      </c>
    </row>
    <row r="484" spans="1:3" ht="15.5" x14ac:dyDescent="0.35">
      <c r="A484" s="377" t="s">
        <v>3078</v>
      </c>
      <c r="B484" s="378" t="s">
        <v>3079</v>
      </c>
      <c r="C484" s="378">
        <v>1</v>
      </c>
    </row>
    <row r="485" spans="1:3" ht="15.5" x14ac:dyDescent="0.35">
      <c r="A485" s="377" t="s">
        <v>3080</v>
      </c>
      <c r="B485" s="378" t="s">
        <v>3081</v>
      </c>
      <c r="C485" s="378">
        <v>1</v>
      </c>
    </row>
    <row r="486" spans="1:3" ht="15.5" x14ac:dyDescent="0.35">
      <c r="A486" s="377" t="s">
        <v>3082</v>
      </c>
      <c r="B486" s="378" t="s">
        <v>3083</v>
      </c>
      <c r="C486" s="378">
        <v>1</v>
      </c>
    </row>
    <row r="487" spans="1:3" ht="15.5" x14ac:dyDescent="0.35">
      <c r="A487" s="377" t="s">
        <v>3084</v>
      </c>
      <c r="B487" s="378" t="s">
        <v>3085</v>
      </c>
      <c r="C487" s="378">
        <v>1</v>
      </c>
    </row>
    <row r="488" spans="1:3" ht="15.5" x14ac:dyDescent="0.35">
      <c r="A488" s="377" t="s">
        <v>3086</v>
      </c>
      <c r="B488" s="378" t="s">
        <v>3087</v>
      </c>
      <c r="C488" s="378">
        <v>1</v>
      </c>
    </row>
    <row r="489" spans="1:3" ht="15.5" x14ac:dyDescent="0.35">
      <c r="A489" s="377" t="s">
        <v>3088</v>
      </c>
      <c r="B489" s="378" t="s">
        <v>3089</v>
      </c>
      <c r="C489" s="378">
        <v>1</v>
      </c>
    </row>
    <row r="490" spans="1:3" ht="15.5" x14ac:dyDescent="0.35">
      <c r="A490" s="377" t="s">
        <v>3090</v>
      </c>
      <c r="B490" s="378" t="s">
        <v>3091</v>
      </c>
      <c r="C490" s="378">
        <v>1</v>
      </c>
    </row>
    <row r="491" spans="1:3" ht="15.5" x14ac:dyDescent="0.35">
      <c r="A491" s="377" t="s">
        <v>3092</v>
      </c>
      <c r="B491" s="378" t="s">
        <v>3093</v>
      </c>
      <c r="C491" s="378">
        <v>1</v>
      </c>
    </row>
    <row r="492" spans="1:3" ht="15.5" x14ac:dyDescent="0.35">
      <c r="A492" s="377" t="s">
        <v>3094</v>
      </c>
      <c r="B492" s="378" t="s">
        <v>3095</v>
      </c>
      <c r="C492" s="378">
        <v>1</v>
      </c>
    </row>
    <row r="493" spans="1:3" ht="15.5" x14ac:dyDescent="0.35">
      <c r="A493" s="377" t="s">
        <v>3096</v>
      </c>
      <c r="B493" s="378" t="s">
        <v>3097</v>
      </c>
      <c r="C493" s="378">
        <v>1</v>
      </c>
    </row>
    <row r="494" spans="1:3" ht="15.5" x14ac:dyDescent="0.35">
      <c r="A494" s="377" t="s">
        <v>3098</v>
      </c>
      <c r="B494" s="378" t="s">
        <v>3099</v>
      </c>
      <c r="C494" s="378">
        <v>1</v>
      </c>
    </row>
    <row r="495" spans="1:3" ht="15.5" x14ac:dyDescent="0.35">
      <c r="A495" s="377" t="s">
        <v>3100</v>
      </c>
      <c r="B495" s="378" t="s">
        <v>3101</v>
      </c>
      <c r="C495" s="378">
        <v>1</v>
      </c>
    </row>
    <row r="496" spans="1:3" ht="15.5" x14ac:dyDescent="0.35">
      <c r="A496" s="377" t="s">
        <v>3102</v>
      </c>
      <c r="B496" s="378" t="s">
        <v>3103</v>
      </c>
      <c r="C496" s="378">
        <v>1</v>
      </c>
    </row>
    <row r="497" spans="1:3" ht="15.5" x14ac:dyDescent="0.35">
      <c r="A497" s="377" t="s">
        <v>3104</v>
      </c>
      <c r="B497" s="378" t="s">
        <v>3105</v>
      </c>
      <c r="C497" s="378">
        <v>1</v>
      </c>
    </row>
    <row r="498" spans="1:3" ht="15.5" x14ac:dyDescent="0.35">
      <c r="A498" s="377" t="s">
        <v>3106</v>
      </c>
      <c r="B498" s="378" t="s">
        <v>3107</v>
      </c>
      <c r="C498" s="378">
        <v>1</v>
      </c>
    </row>
    <row r="499" spans="1:3" ht="15.5" x14ac:dyDescent="0.35">
      <c r="A499" s="377" t="s">
        <v>3108</v>
      </c>
      <c r="B499" s="378" t="s">
        <v>3109</v>
      </c>
      <c r="C499" s="378">
        <v>1</v>
      </c>
    </row>
    <row r="500" spans="1:3" ht="15.5" x14ac:dyDescent="0.35">
      <c r="A500" s="377" t="s">
        <v>3110</v>
      </c>
      <c r="B500" s="378" t="s">
        <v>3111</v>
      </c>
      <c r="C500" s="378">
        <v>1</v>
      </c>
    </row>
    <row r="501" spans="1:3" ht="15.5" x14ac:dyDescent="0.35">
      <c r="A501" s="377" t="s">
        <v>3112</v>
      </c>
      <c r="B501" s="378" t="s">
        <v>3113</v>
      </c>
      <c r="C501" s="378">
        <v>1</v>
      </c>
    </row>
    <row r="502" spans="1:3" ht="15.5" x14ac:dyDescent="0.35">
      <c r="A502" s="377" t="s">
        <v>3114</v>
      </c>
      <c r="B502" s="378" t="s">
        <v>3115</v>
      </c>
      <c r="C502" s="378">
        <v>1</v>
      </c>
    </row>
    <row r="503" spans="1:3" ht="15.5" x14ac:dyDescent="0.35">
      <c r="A503" s="377" t="s">
        <v>3116</v>
      </c>
      <c r="B503" s="378" t="s">
        <v>3117</v>
      </c>
      <c r="C503" s="378">
        <v>1</v>
      </c>
    </row>
    <row r="504" spans="1:3" ht="15.5" x14ac:dyDescent="0.35">
      <c r="A504" s="377" t="s">
        <v>3118</v>
      </c>
      <c r="B504" s="378" t="s">
        <v>3119</v>
      </c>
      <c r="C504" s="378">
        <v>1</v>
      </c>
    </row>
    <row r="505" spans="1:3" ht="15.5" x14ac:dyDescent="0.35">
      <c r="A505" s="377" t="s">
        <v>3120</v>
      </c>
      <c r="B505" s="378" t="s">
        <v>3121</v>
      </c>
      <c r="C505" s="378">
        <v>1</v>
      </c>
    </row>
    <row r="506" spans="1:3" ht="15.5" x14ac:dyDescent="0.35">
      <c r="A506" s="377" t="s">
        <v>3122</v>
      </c>
      <c r="B506" s="378" t="s">
        <v>3123</v>
      </c>
      <c r="C506" s="378">
        <v>1</v>
      </c>
    </row>
    <row r="507" spans="1:3" ht="15.5" x14ac:dyDescent="0.35">
      <c r="A507" s="377" t="s">
        <v>3124</v>
      </c>
      <c r="B507" s="378" t="s">
        <v>3125</v>
      </c>
      <c r="C507" s="378">
        <v>1</v>
      </c>
    </row>
    <row r="508" spans="1:3" ht="15.5" x14ac:dyDescent="0.35">
      <c r="A508" s="377" t="s">
        <v>3126</v>
      </c>
      <c r="B508" s="378" t="s">
        <v>3127</v>
      </c>
      <c r="C508" s="378">
        <v>5</v>
      </c>
    </row>
    <row r="509" spans="1:3" ht="15.5" x14ac:dyDescent="0.35">
      <c r="A509" s="377" t="s">
        <v>3128</v>
      </c>
      <c r="B509" s="378" t="s">
        <v>3129</v>
      </c>
      <c r="C509" s="378">
        <v>4</v>
      </c>
    </row>
    <row r="510" spans="1:3" ht="15.5" x14ac:dyDescent="0.35">
      <c r="A510" s="377" t="s">
        <v>3130</v>
      </c>
      <c r="B510" s="378" t="s">
        <v>3131</v>
      </c>
      <c r="C510" s="378">
        <v>1</v>
      </c>
    </row>
    <row r="511" spans="1:3" ht="15.5" x14ac:dyDescent="0.35">
      <c r="A511" s="377" t="s">
        <v>3132</v>
      </c>
      <c r="B511" s="378" t="s">
        <v>3133</v>
      </c>
      <c r="C511" s="378">
        <v>1</v>
      </c>
    </row>
    <row r="512" spans="1:3" ht="15.5" x14ac:dyDescent="0.35">
      <c r="A512" s="377" t="s">
        <v>3134</v>
      </c>
      <c r="B512" s="378" t="s">
        <v>3135</v>
      </c>
      <c r="C512" s="378">
        <v>1</v>
      </c>
    </row>
    <row r="513" spans="1:3" ht="15.5" x14ac:dyDescent="0.35">
      <c r="A513" s="377" t="s">
        <v>3136</v>
      </c>
      <c r="B513" s="378" t="s">
        <v>3137</v>
      </c>
      <c r="C513" s="378">
        <v>1</v>
      </c>
    </row>
    <row r="514" spans="1:3" ht="15.5" x14ac:dyDescent="0.35">
      <c r="A514" s="377" t="s">
        <v>3138</v>
      </c>
      <c r="B514" s="378" t="s">
        <v>3139</v>
      </c>
      <c r="C514" s="378">
        <v>1</v>
      </c>
    </row>
    <row r="515" spans="1:3" ht="15.5" x14ac:dyDescent="0.35">
      <c r="A515" s="377" t="s">
        <v>3140</v>
      </c>
      <c r="B515" s="378" t="s">
        <v>3141</v>
      </c>
      <c r="C515" s="378">
        <v>1</v>
      </c>
    </row>
    <row r="516" spans="1:3" ht="15.5" x14ac:dyDescent="0.35">
      <c r="A516" s="377" t="s">
        <v>3142</v>
      </c>
      <c r="B516" s="378" t="s">
        <v>3143</v>
      </c>
      <c r="C516" s="378">
        <v>1</v>
      </c>
    </row>
    <row r="517" spans="1:3" ht="15.5" x14ac:dyDescent="0.35">
      <c r="A517" s="377" t="s">
        <v>3144</v>
      </c>
      <c r="B517" s="378" t="s">
        <v>3145</v>
      </c>
      <c r="C517" s="378">
        <v>1</v>
      </c>
    </row>
    <row r="518" spans="1:3" ht="15.5" x14ac:dyDescent="0.35">
      <c r="A518" s="377" t="s">
        <v>3206</v>
      </c>
      <c r="B518" s="378" t="s">
        <v>3207</v>
      </c>
      <c r="C518" s="378">
        <v>1</v>
      </c>
    </row>
    <row r="519" spans="1:3" ht="15.5" x14ac:dyDescent="0.35">
      <c r="A519" s="377" t="s">
        <v>3146</v>
      </c>
      <c r="B519" s="378" t="s">
        <v>3147</v>
      </c>
      <c r="C519" s="378">
        <v>1</v>
      </c>
    </row>
    <row r="520" spans="1:3" ht="15.5" x14ac:dyDescent="0.35">
      <c r="A520" s="377" t="s">
        <v>3148</v>
      </c>
      <c r="B520" s="378" t="s">
        <v>3149</v>
      </c>
      <c r="C520" s="378">
        <v>1</v>
      </c>
    </row>
    <row r="521" spans="1:3" ht="15.5" x14ac:dyDescent="0.35">
      <c r="A521" s="377" t="s">
        <v>3150</v>
      </c>
      <c r="B521" s="378" t="s">
        <v>3151</v>
      </c>
      <c r="C521" s="378">
        <v>1</v>
      </c>
    </row>
    <row r="522" spans="1:3" ht="15.5" x14ac:dyDescent="0.35">
      <c r="A522" s="377" t="s">
        <v>3152</v>
      </c>
      <c r="B522" s="378" t="s">
        <v>3153</v>
      </c>
      <c r="C522" s="378">
        <v>1</v>
      </c>
    </row>
    <row r="523" spans="1:3" ht="15.5" x14ac:dyDescent="0.35">
      <c r="A523" s="377" t="s">
        <v>3154</v>
      </c>
      <c r="B523" s="378" t="s">
        <v>3155</v>
      </c>
      <c r="C523" s="378">
        <v>1</v>
      </c>
    </row>
    <row r="524" spans="1:3" ht="15.5" x14ac:dyDescent="0.35">
      <c r="A524" s="377" t="s">
        <v>3156</v>
      </c>
      <c r="B524" s="378" t="s">
        <v>3157</v>
      </c>
      <c r="C524" s="378">
        <v>8</v>
      </c>
    </row>
    <row r="525" spans="1:3" ht="15.5" x14ac:dyDescent="0.35">
      <c r="A525" s="377" t="s">
        <v>3158</v>
      </c>
      <c r="B525" s="378" t="s">
        <v>3159</v>
      </c>
      <c r="C525" s="378">
        <v>1</v>
      </c>
    </row>
    <row r="526" spans="1:3" ht="15.5" x14ac:dyDescent="0.35">
      <c r="A526" s="377" t="s">
        <v>3160</v>
      </c>
      <c r="B526" s="378" t="s">
        <v>3161</v>
      </c>
      <c r="C526" s="378">
        <v>1</v>
      </c>
    </row>
    <row r="527" spans="1:3" ht="15.5" x14ac:dyDescent="0.35">
      <c r="A527" s="377" t="s">
        <v>3162</v>
      </c>
      <c r="B527" s="378" t="s">
        <v>3163</v>
      </c>
      <c r="C527" s="378">
        <v>1</v>
      </c>
    </row>
    <row r="528" spans="1:3" ht="15.5" x14ac:dyDescent="0.35">
      <c r="A528" s="377" t="s">
        <v>3164</v>
      </c>
      <c r="B528" s="378" t="s">
        <v>3165</v>
      </c>
      <c r="C528" s="378">
        <v>1</v>
      </c>
    </row>
    <row r="529" spans="1:3" ht="15.5" x14ac:dyDescent="0.35">
      <c r="A529" s="377" t="s">
        <v>3208</v>
      </c>
      <c r="B529" s="378" t="s">
        <v>3209</v>
      </c>
      <c r="C529" s="378">
        <v>1</v>
      </c>
    </row>
    <row r="530" spans="1:3" ht="15.5" x14ac:dyDescent="0.35">
      <c r="A530" s="377" t="s">
        <v>3166</v>
      </c>
      <c r="B530" s="378" t="s">
        <v>3167</v>
      </c>
      <c r="C530" s="378">
        <v>1</v>
      </c>
    </row>
    <row r="531" spans="1:3" ht="15.5" x14ac:dyDescent="0.35">
      <c r="A531" s="377" t="s">
        <v>3168</v>
      </c>
      <c r="B531" s="378" t="s">
        <v>3169</v>
      </c>
      <c r="C531" s="378">
        <v>1</v>
      </c>
    </row>
    <row r="532" spans="1:3" ht="15.5" x14ac:dyDescent="0.35">
      <c r="A532" s="377" t="s">
        <v>3170</v>
      </c>
      <c r="B532" s="378" t="s">
        <v>3171</v>
      </c>
      <c r="C532" s="378">
        <v>1</v>
      </c>
    </row>
    <row r="533" spans="1:3" ht="15.5" x14ac:dyDescent="0.35">
      <c r="A533" s="377" t="s">
        <v>3172</v>
      </c>
      <c r="B533" s="378" t="s">
        <v>3173</v>
      </c>
      <c r="C533" s="378">
        <v>1</v>
      </c>
    </row>
    <row r="534" spans="1:3" ht="15.5" x14ac:dyDescent="0.35">
      <c r="A534" s="377" t="s">
        <v>3174</v>
      </c>
      <c r="B534" s="378" t="s">
        <v>3175</v>
      </c>
      <c r="C534" s="378">
        <v>1</v>
      </c>
    </row>
    <row r="535" spans="1:3" ht="15.5" x14ac:dyDescent="0.35">
      <c r="A535" s="377" t="s">
        <v>3176</v>
      </c>
      <c r="B535" s="378" t="s">
        <v>3177</v>
      </c>
      <c r="C535" s="378">
        <v>1</v>
      </c>
    </row>
    <row r="536" spans="1:3" ht="15.5" x14ac:dyDescent="0.35">
      <c r="A536" s="377" t="s">
        <v>3178</v>
      </c>
      <c r="B536" s="378" t="s">
        <v>3179</v>
      </c>
      <c r="C536" s="378">
        <v>1</v>
      </c>
    </row>
    <row r="537" spans="1:3" ht="15.5" x14ac:dyDescent="0.35">
      <c r="A537" s="377" t="s">
        <v>3180</v>
      </c>
      <c r="B537" s="378" t="s">
        <v>3181</v>
      </c>
      <c r="C537" s="378">
        <v>1</v>
      </c>
    </row>
    <row r="538" spans="1:3" ht="15.5" x14ac:dyDescent="0.35">
      <c r="A538" s="377" t="s">
        <v>3182</v>
      </c>
      <c r="B538" s="378" t="s">
        <v>3183</v>
      </c>
      <c r="C538" s="378">
        <v>1</v>
      </c>
    </row>
    <row r="539" spans="1:3" ht="15.5" x14ac:dyDescent="0.35">
      <c r="A539" s="377" t="s">
        <v>3184</v>
      </c>
      <c r="B539" s="378" t="s">
        <v>3185</v>
      </c>
      <c r="C539" s="378">
        <v>1</v>
      </c>
    </row>
    <row r="540" spans="1:3" ht="15.5" x14ac:dyDescent="0.35">
      <c r="A540" s="377" t="s">
        <v>3210</v>
      </c>
      <c r="B540" s="378" t="s">
        <v>3211</v>
      </c>
      <c r="C540" s="378">
        <v>1</v>
      </c>
    </row>
    <row r="541" spans="1:3" ht="15.5" x14ac:dyDescent="0.35">
      <c r="A541" s="377" t="s">
        <v>3186</v>
      </c>
      <c r="B541" s="378" t="s">
        <v>3187</v>
      </c>
      <c r="C541" s="378">
        <v>1</v>
      </c>
    </row>
    <row r="542" spans="1:3" ht="15.5" x14ac:dyDescent="0.35">
      <c r="A542" s="377" t="s">
        <v>3188</v>
      </c>
      <c r="B542" s="378" t="s">
        <v>3189</v>
      </c>
      <c r="C542" s="378">
        <v>1</v>
      </c>
    </row>
    <row r="543" spans="1:3" ht="15.5" x14ac:dyDescent="0.35">
      <c r="A543" s="377" t="s">
        <v>3190</v>
      </c>
      <c r="B543" s="378" t="s">
        <v>3191</v>
      </c>
      <c r="C543" s="378">
        <v>1</v>
      </c>
    </row>
    <row r="544" spans="1:3" ht="15.5" x14ac:dyDescent="0.35">
      <c r="A544" s="377" t="s">
        <v>3192</v>
      </c>
      <c r="B544" s="378" t="s">
        <v>3193</v>
      </c>
      <c r="C544" s="378">
        <v>1</v>
      </c>
    </row>
    <row r="545" spans="1:3" ht="15.5" x14ac:dyDescent="0.35">
      <c r="A545" s="377" t="s">
        <v>3194</v>
      </c>
      <c r="B545" s="378" t="s">
        <v>3195</v>
      </c>
      <c r="C545" s="378">
        <v>1</v>
      </c>
    </row>
    <row r="546" spans="1:3" ht="15.5" x14ac:dyDescent="0.35">
      <c r="A546" s="377" t="s">
        <v>3196</v>
      </c>
      <c r="B546" s="378" t="s">
        <v>3197</v>
      </c>
      <c r="C546" s="378">
        <v>1</v>
      </c>
    </row>
    <row r="547" spans="1:3" ht="15.5" x14ac:dyDescent="0.35">
      <c r="A547" s="377" t="s">
        <v>3198</v>
      </c>
      <c r="B547" s="377" t="s">
        <v>3199</v>
      </c>
      <c r="C547" s="377">
        <v>1</v>
      </c>
    </row>
    <row r="548" spans="1:3" ht="15.5" x14ac:dyDescent="0.35">
      <c r="A548" s="377" t="s">
        <v>3200</v>
      </c>
      <c r="B548" s="377" t="s">
        <v>3201</v>
      </c>
      <c r="C548" s="377">
        <v>1</v>
      </c>
    </row>
    <row r="549" spans="1:3" ht="15.5" x14ac:dyDescent="0.35">
      <c r="A549" s="377" t="s">
        <v>3202</v>
      </c>
      <c r="B549" s="377" t="s">
        <v>3203</v>
      </c>
      <c r="C549" s="377">
        <v>1</v>
      </c>
    </row>
    <row r="550" spans="1:3" ht="15.5" x14ac:dyDescent="0.35">
      <c r="A550" s="377" t="s">
        <v>3204</v>
      </c>
      <c r="B550" s="377" t="s">
        <v>3205</v>
      </c>
      <c r="C550" s="377">
        <v>1</v>
      </c>
    </row>
    <row r="551" spans="1:3" ht="15.5" x14ac:dyDescent="0.35">
      <c r="A551" s="377" t="s">
        <v>3212</v>
      </c>
      <c r="B551" s="377" t="s">
        <v>3213</v>
      </c>
      <c r="C551" s="377">
        <v>1</v>
      </c>
    </row>
    <row r="552" spans="1:3" ht="15.5" x14ac:dyDescent="0.35">
      <c r="A552" s="377" t="s">
        <v>3214</v>
      </c>
      <c r="B552" s="377" t="s">
        <v>3215</v>
      </c>
      <c r="C552" s="377">
        <v>1</v>
      </c>
    </row>
    <row r="553" spans="1:3" ht="15.5" x14ac:dyDescent="0.35">
      <c r="A553" s="377" t="s">
        <v>3216</v>
      </c>
      <c r="B553" s="377" t="s">
        <v>3217</v>
      </c>
      <c r="C553" s="377">
        <v>1</v>
      </c>
    </row>
    <row r="554" spans="1:3" ht="15.5" x14ac:dyDescent="0.35">
      <c r="A554" s="377" t="s">
        <v>3218</v>
      </c>
      <c r="B554" s="377" t="s">
        <v>3219</v>
      </c>
      <c r="C554" s="377">
        <v>1</v>
      </c>
    </row>
    <row r="555" spans="1:3" ht="15.5" x14ac:dyDescent="0.35">
      <c r="A555" s="377" t="s">
        <v>3220</v>
      </c>
      <c r="B555" s="377" t="s">
        <v>3221</v>
      </c>
      <c r="C555" s="377">
        <v>1</v>
      </c>
    </row>
    <row r="556" spans="1:3" ht="15.5" x14ac:dyDescent="0.35">
      <c r="A556" s="377" t="s">
        <v>3222</v>
      </c>
      <c r="B556" s="377" t="s">
        <v>3223</v>
      </c>
      <c r="C556" s="377">
        <v>1</v>
      </c>
    </row>
    <row r="557" spans="1:3" ht="15.5" x14ac:dyDescent="0.35">
      <c r="A557" s="377" t="s">
        <v>3224</v>
      </c>
      <c r="B557" s="377" t="s">
        <v>3225</v>
      </c>
      <c r="C557" s="377">
        <v>1</v>
      </c>
    </row>
    <row r="558" spans="1:3" ht="15.5" x14ac:dyDescent="0.35">
      <c r="A558" s="377" t="s">
        <v>3226</v>
      </c>
      <c r="B558" s="377" t="s">
        <v>3227</v>
      </c>
      <c r="C558" s="377">
        <v>1</v>
      </c>
    </row>
    <row r="559" spans="1:3" ht="15.5" x14ac:dyDescent="0.35">
      <c r="A559" s="377" t="s">
        <v>3228</v>
      </c>
      <c r="B559" s="377" t="s">
        <v>3229</v>
      </c>
      <c r="C559" s="377">
        <v>1</v>
      </c>
    </row>
    <row r="560" spans="1:3" ht="15.5" x14ac:dyDescent="0.35">
      <c r="A560" s="377" t="s">
        <v>3230</v>
      </c>
      <c r="B560" s="377" t="s">
        <v>3231</v>
      </c>
      <c r="C560" s="377">
        <v>1</v>
      </c>
    </row>
    <row r="561" spans="1:3" ht="15.5" x14ac:dyDescent="0.35">
      <c r="A561" s="377" t="s">
        <v>2939</v>
      </c>
      <c r="B561" s="377" t="s">
        <v>2940</v>
      </c>
      <c r="C561" s="377">
        <v>4</v>
      </c>
    </row>
    <row r="562" spans="1:3" ht="15.5" x14ac:dyDescent="0.35">
      <c r="A562" s="377" t="s">
        <v>2941</v>
      </c>
      <c r="B562" s="377" t="s">
        <v>2255</v>
      </c>
      <c r="C562" s="377">
        <v>2</v>
      </c>
    </row>
    <row r="563" spans="1:3" ht="15.5" x14ac:dyDescent="0.35">
      <c r="A563" s="377" t="s">
        <v>2942</v>
      </c>
      <c r="B563" s="377" t="s">
        <v>2943</v>
      </c>
      <c r="C563" s="377">
        <v>4</v>
      </c>
    </row>
    <row r="564" spans="1:3" ht="15.5" x14ac:dyDescent="0.35">
      <c r="A564" s="377" t="s">
        <v>2944</v>
      </c>
      <c r="B564" s="377" t="s">
        <v>2945</v>
      </c>
      <c r="C564" s="377">
        <v>1</v>
      </c>
    </row>
    <row r="565" spans="1:3" ht="15.5" x14ac:dyDescent="0.35">
      <c r="A565" s="377" t="s">
        <v>2946</v>
      </c>
      <c r="B565" s="377" t="s">
        <v>2947</v>
      </c>
      <c r="C565" s="377">
        <v>4</v>
      </c>
    </row>
    <row r="566" spans="1:3" ht="15.5" x14ac:dyDescent="0.35">
      <c r="A566" s="377" t="s">
        <v>2948</v>
      </c>
      <c r="B566" s="377" t="s">
        <v>2949</v>
      </c>
      <c r="C566" s="377">
        <v>3</v>
      </c>
    </row>
    <row r="567" spans="1:3" ht="15.5" x14ac:dyDescent="0.35">
      <c r="A567" s="377" t="s">
        <v>2950</v>
      </c>
      <c r="B567" s="377" t="s">
        <v>2951</v>
      </c>
      <c r="C567" s="377">
        <v>5</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F9A23EE154DD5418D5EADA94C08CC29" ma:contentTypeVersion="13" ma:contentTypeDescription="Create a new document." ma:contentTypeScope="" ma:versionID="e08f4d05191f8059b0d4b1e09994242a">
  <xsd:schema xmlns:xsd="http://www.w3.org/2001/XMLSchema" xmlns:xs="http://www.w3.org/2001/XMLSchema" xmlns:p="http://schemas.microsoft.com/office/2006/metadata/properties" xmlns:ns1="http://schemas.microsoft.com/sharepoint/v3" xmlns:ns2="be105e32-4fe1-4160-ab0f-41a15f6ce0eb" xmlns:ns3="2c75e67c-ed2d-4c91-baba-8aa4949e551e" targetNamespace="http://schemas.microsoft.com/office/2006/metadata/properties" ma:root="true" ma:fieldsID="1b8e24f92483f2162cd71ff0559cad46" ns1:_="" ns2:_="" ns3:_="">
    <xsd:import namespace="http://schemas.microsoft.com/sharepoint/v3"/>
    <xsd:import namespace="be105e32-4fe1-4160-ab0f-41a15f6ce0eb"/>
    <xsd:import namespace="2c75e67c-ed2d-4c91-baba-8aa4949e551e"/>
    <xsd:element name="properties">
      <xsd:complexType>
        <xsd:sequence>
          <xsd:element name="documentManagement">
            <xsd:complexType>
              <xsd:all>
                <xsd:element ref="ns2:Document_x0020_Type" minOccurs="0"/>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SearchPropertie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9" nillable="true" ma:displayName="Unified Compliance Policy Properties" ma:hidden="true" ma:internalName="_ip_UnifiedCompliancePolicyProperties">
      <xsd:simpleType>
        <xsd:restriction base="dms:Note"/>
      </xsd:simpleType>
    </xsd:element>
    <xsd:element name="_ip_UnifiedCompliancePolicyUIAction" ma:index="2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e105e32-4fe1-4160-ab0f-41a15f6ce0eb" elementFormDefault="qualified">
    <xsd:import namespace="http://schemas.microsoft.com/office/2006/documentManagement/types"/>
    <xsd:import namespace="http://schemas.microsoft.com/office/infopath/2007/PartnerControls"/>
    <xsd:element name="Document_x0020_Type" ma:index="8" nillable="true" ma:displayName="Document Type" ma:description="What type of document is this? &#10;Signature Package or an Approval form F14074" ma:format="Dropdown" ma:internalName="Document_x0020_Type">
      <xsd:simpleType>
        <xsd:restriction base="dms:Choice">
          <xsd:enumeration value="Signature Package"/>
          <xsd:enumeration value="Approval Form F14074"/>
        </xsd:restriction>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68893229-fc1a-4591-9812-6a184d4b58bc"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c75e67c-ed2d-4c91-baba-8aa4949e551e"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80283ac5-ee11-4a8b-b790-93b8efa1ecd9}" ma:internalName="TaxCatchAll" ma:showField="CatchAllData" ma:web="2c75e67c-ed2d-4c91-baba-8aa4949e551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TaxCatchAll xmlns="2c75e67c-ed2d-4c91-baba-8aa4949e551e" xsi:nil="true"/>
    <lcf76f155ced4ddcb4097134ff3c332f xmlns="be105e32-4fe1-4160-ab0f-41a15f6ce0eb">
      <Terms xmlns="http://schemas.microsoft.com/office/infopath/2007/PartnerControls"/>
    </lcf76f155ced4ddcb4097134ff3c332f>
    <Document_x0020_Type xmlns="be105e32-4fe1-4160-ab0f-41a15f6ce0eb" xsi:nil="true"/>
  </documentManagement>
</p:properties>
</file>

<file path=customXml/itemProps1.xml><?xml version="1.0" encoding="utf-8"?>
<ds:datastoreItem xmlns:ds="http://schemas.openxmlformats.org/officeDocument/2006/customXml" ds:itemID="{207012E1-5259-4918-8D9A-F51D3195751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be105e32-4fe1-4160-ab0f-41a15f6ce0eb"/>
    <ds:schemaRef ds:uri="2c75e67c-ed2d-4c91-baba-8aa4949e551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E6C685E-1A59-4EC2-B777-600E381A0C2D}">
  <ds:schemaRefs>
    <ds:schemaRef ds:uri="http://schemas.microsoft.com/sharepoint/v3/contenttype/forms"/>
  </ds:schemaRefs>
</ds:datastoreItem>
</file>

<file path=customXml/itemProps3.xml><?xml version="1.0" encoding="utf-8"?>
<ds:datastoreItem xmlns:ds="http://schemas.openxmlformats.org/officeDocument/2006/customXml" ds:itemID="{93434F95-2A21-4E7D-8E83-B62CDE3807AE}">
  <ds:schemaRefs>
    <ds:schemaRef ds:uri="http://schemas.microsoft.com/sharepoint/v3"/>
    <ds:schemaRef ds:uri="2c75e67c-ed2d-4c91-baba-8aa4949e551e"/>
    <ds:schemaRef ds:uri="http://purl.org/dc/terms/"/>
    <ds:schemaRef ds:uri="http://purl.org/dc/dcmitype/"/>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be105e32-4fe1-4160-ab0f-41a15f6ce0eb"/>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vt:i4>
      </vt:variant>
    </vt:vector>
  </HeadingPairs>
  <TitlesOfParts>
    <vt:vector size="10" baseType="lpstr">
      <vt:lpstr>Dashboard</vt:lpstr>
      <vt:lpstr>Results</vt:lpstr>
      <vt:lpstr>Instructions</vt:lpstr>
      <vt:lpstr>Common System Test Cases</vt:lpstr>
      <vt:lpstr>Amazon Linux 23 Test Cases</vt:lpstr>
      <vt:lpstr>Change Log</vt:lpstr>
      <vt:lpstr>Appendix</vt:lpstr>
      <vt:lpstr>New Release Changes</vt:lpstr>
      <vt:lpstr>Issue Code Table</vt:lpstr>
      <vt:lpstr>'New Release Changes'!Print_Area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Booz Allen Hamilton</dc:creator>
  <cp:keywords/>
  <dc:description/>
  <cp:lastModifiedBy>Draper Chris L</cp:lastModifiedBy>
  <cp:revision/>
  <dcterms:created xsi:type="dcterms:W3CDTF">2014-11-17T05:09:03Z</dcterms:created>
  <dcterms:modified xsi:type="dcterms:W3CDTF">2026-02-24T16:16:37Z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0x0101005F9A23EE154DD5418D5EADA94C08CC29</vt:lpwstr>
  </property>
  <property fmtid="{D5CDD505-2E9C-101B-9397-08002B2CF9AE}" pid="3" name="MediaServiceImageTags">
    <vt:lpwstr/>
  </property>
  <property fmtid="{D5CDD505-2E9C-101B-9397-08002B2CF9AE}" pid="4" name="Order">
    <vt:r8>687900</vt:r8>
  </property>
  <property fmtid="{D5CDD505-2E9C-101B-9397-08002B2CF9AE}" pid="5" name="TriggerFlowInfo">
    <vt:lpwstr/>
  </property>
  <property fmtid="{D5CDD505-2E9C-101B-9397-08002B2CF9AE}" pid="6" name="ComplianceAssetId">
    <vt:lpwstr/>
  </property>
  <property fmtid="{D5CDD505-2E9C-101B-9397-08002B2CF9AE}" pid="7" name="_ExtendedDescription">
    <vt:lpwstr/>
  </property>
</Properties>
</file>