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5XRVB\Documents\"/>
    </mc:Choice>
  </mc:AlternateContent>
  <xr:revisionPtr revIDLastSave="0" documentId="8_{99C4C628-B3ED-4367-9D11-30149926B49F}" xr6:coauthVersionLast="47" xr6:coauthVersionMax="47" xr10:uidLastSave="{00000000-0000-0000-0000-000000000000}"/>
  <bookViews>
    <workbookView xWindow="-110" yWindow="-110" windowWidth="19420" windowHeight="10420" tabRatio="726" xr2:uid="{00000000-000D-0000-FFFF-FFFF00000000}"/>
  </bookViews>
  <sheets>
    <sheet name="Dashboard" sheetId="1" r:id="rId1"/>
    <sheet name="Results" sheetId="8" r:id="rId2"/>
    <sheet name="Instructions" sheetId="9" r:id="rId3"/>
    <sheet name="Test Cases" sheetId="4" r:id="rId4"/>
    <sheet name="Change Log" sheetId="11" r:id="rId5"/>
    <sheet name="Issue Code Table" sheetId="12" r:id="rId6"/>
  </sheets>
  <definedNames>
    <definedName name="_xlnm._FilterDatabase" localSheetId="5" hidden="1">'Issue Code Table'!$A$1:$U$502</definedName>
    <definedName name="_xlnm._FilterDatabase" localSheetId="3" hidden="1">'Test Cases'!$A$2:$N$70</definedName>
    <definedName name="_xlnm.Print_Area" localSheetId="4">'Change Log'!$A$1:$D$14</definedName>
    <definedName name="_xlnm.Print_Area" localSheetId="0">Dashboard!$A$1:$C$44</definedName>
    <definedName name="_xlnm.Print_Area" localSheetId="2">Instructions!$A$1:$N$34</definedName>
    <definedName name="_xlnm.Print_Area" localSheetId="1">Results!$A$1:$O$23</definedName>
    <definedName name="_xlnm.Print_Area" localSheetId="3">'Test Cases'!$A$2:$K$71</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2" i="8" l="1"/>
  <c r="M12" i="8"/>
  <c r="AA4" i="4"/>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3" i="4"/>
  <c r="B29" i="8"/>
  <c r="B12" i="8"/>
  <c r="C12" i="8"/>
  <c r="D12" i="8"/>
  <c r="E12" i="8"/>
  <c r="B27" i="8"/>
  <c r="E17" i="8" l="1"/>
  <c r="F19" i="8"/>
  <c r="D18" i="8"/>
  <c r="I18" i="8" s="1"/>
  <c r="E21" i="8"/>
  <c r="D22" i="8"/>
  <c r="I22" i="8" s="1"/>
  <c r="F23" i="8"/>
  <c r="C23" i="8"/>
  <c r="C19" i="8"/>
  <c r="C22" i="8"/>
  <c r="C18" i="8"/>
  <c r="D21" i="8"/>
  <c r="I21" i="8" s="1"/>
  <c r="D17" i="8"/>
  <c r="I17" i="8" s="1"/>
  <c r="E20" i="8"/>
  <c r="F22" i="8"/>
  <c r="F18" i="8"/>
  <c r="C21" i="8"/>
  <c r="C17" i="8"/>
  <c r="D20" i="8"/>
  <c r="I20" i="8" s="1"/>
  <c r="E23" i="8"/>
  <c r="E19" i="8"/>
  <c r="F21" i="8"/>
  <c r="H21" i="8" s="1"/>
  <c r="F17" i="8"/>
  <c r="C20" i="8"/>
  <c r="D23" i="8"/>
  <c r="I23" i="8" s="1"/>
  <c r="D19" i="8"/>
  <c r="I19" i="8" s="1"/>
  <c r="E22" i="8"/>
  <c r="E18" i="8"/>
  <c r="F20" i="8"/>
  <c r="F12" i="8"/>
  <c r="F16" i="8"/>
  <c r="E16" i="8"/>
  <c r="C16" i="8"/>
  <c r="A29" i="8"/>
  <c r="D16" i="8"/>
  <c r="I16" i="8" s="1"/>
  <c r="N12" i="8"/>
  <c r="A27" i="8" s="1"/>
  <c r="H23" i="8" l="1"/>
  <c r="H20" i="8"/>
  <c r="H22" i="8"/>
  <c r="H19" i="8"/>
  <c r="H17" i="8"/>
  <c r="H18" i="8"/>
  <c r="H16" i="8"/>
  <c r="D24" i="8" l="1"/>
  <c r="G12" i="8" s="1"/>
</calcChain>
</file>

<file path=xl/sharedStrings.xml><?xml version="1.0" encoding="utf-8"?>
<sst xmlns="http://schemas.openxmlformats.org/spreadsheetml/2006/main" count="2011" uniqueCount="1657">
  <si>
    <t>Internal Revenue Service</t>
  </si>
  <si>
    <t>Office of Safeguards</t>
  </si>
  <si>
    <t xml:space="preserve"> ▪ SCSEM Subject: Generic Application</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</si>
  <si>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</si>
  <si>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</si>
  <si>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</si>
  <si>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</si>
  <si>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</si>
  <si>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</si>
  <si>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</si>
  <si>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</si>
  <si>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</si>
  <si>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</si>
  <si>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</si>
  <si>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</si>
  <si>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</si>
  <si>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</si>
  <si>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</si>
  <si>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Application Name:</t>
  </si>
  <si>
    <t>Host OS / App Version(s)</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</si>
  <si>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</si>
  <si>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</si>
  <si>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</si>
  <si>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</si>
  <si>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</si>
  <si>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</si>
  <si>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</si>
  <si>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</si>
  <si>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</si>
  <si>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</si>
  <si>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</si>
  <si>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</si>
  <si>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</si>
  <si>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</si>
  <si>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</si>
  <si>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</si>
  <si>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</si>
  <si>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</si>
  <si>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</si>
  <si>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</si>
  <si>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</si>
  <si>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</si>
  <si>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</si>
  <si>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</si>
  <si>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</si>
  <si>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</si>
  <si>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</si>
  <si>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</si>
  <si>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</si>
  <si>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</si>
  <si>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</si>
  <si>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</si>
  <si>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</si>
  <si>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</si>
  <si>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</si>
  <si>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</si>
  <si>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</si>
  <si>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</si>
  <si>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</si>
  <si>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</si>
  <si>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</si>
  <si>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</si>
  <si>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</si>
  <si>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</si>
  <si>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</si>
  <si>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</si>
  <si>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</si>
  <si>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</si>
  <si>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</si>
  <si>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</si>
  <si>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</si>
  <si>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</si>
  <si>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</si>
  <si>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</si>
  <si>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</si>
  <si>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t>
  </si>
  <si>
    <t>▪ Platform</t>
  </si>
  <si>
    <t>If the SCSEM covers multiple platforms, this field will indicate applicability to all platforms or a specific platform.</t>
  </si>
  <si>
    <t>If the test applies only to a specific platform, other platforms should result in a test status of "N/A".</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</si>
  <si>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</si>
  <si>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</si>
  <si>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</si>
  <si>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</si>
  <si>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</si>
  <si>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</si>
  <si>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</si>
  <si>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</si>
  <si>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</si>
  <si>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</si>
  <si>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</si>
  <si>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</si>
  <si>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</si>
  <si>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</si>
  <si>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</si>
  <si>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</si>
  <si>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</si>
  <si>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</si>
  <si>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</si>
  <si>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</si>
  <si>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</si>
  <si>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</si>
  <si>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</si>
  <si>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</si>
  <si>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</si>
  <si>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</si>
  <si>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</si>
  <si>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</si>
  <si>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Platform</t>
  </si>
  <si>
    <t>Test Objective</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</si>
  <si>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</si>
  <si>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</si>
  <si>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</si>
  <si>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</si>
  <si>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</si>
  <si>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</si>
  <si>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</si>
  <si>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M)</t>
    </r>
  </si>
  <si>
    <t>Risk Rating (Do Not Edit)</t>
  </si>
  <si>
    <t>APP-01</t>
  </si>
  <si>
    <t>SA-22</t>
  </si>
  <si>
    <t>Unsupported System Components</t>
  </si>
  <si>
    <t>Interview</t>
  </si>
  <si>
    <t>COTS/
Custom</t>
  </si>
  <si>
    <t>Application Maintenance is in Place
Applications are updated in a timely manner to protect against known vulnerabilities (AS 3.13)</t>
  </si>
  <si>
    <t>1. Interview the application administrator to determine if maintenance is readily available for the application and if the application is under vendor support to address security flaws identified in the application.
2. 1. Determine whether vendor supplied updates have been implemented.
Note: The vendor maintenance aspect of this test does not apply to custom developed applications supported by agency personnel. This test requires the tester to research the current vendor supplied patch level. However, all components and framework for custom applications should be supported (e.g. Java, Struts, Web/Application Server, etc.)</t>
  </si>
  <si>
    <t xml:space="preserve">1. The application is currently under support (either through vendor support for COTS product, or in-house agency maintenance team), and maintenance is available to address any security flaws discovered in the application.
2. All application components are supported (e.g. Application Server, Java/JRE, .NET framework, etc.). </t>
  </si>
  <si>
    <t>Critical</t>
  </si>
  <si>
    <t>HSA10
HSI2
HSI27</t>
  </si>
  <si>
    <t xml:space="preserve">HSA10: The internally hosted software's major release is no longer supported by the vendor
HSI2: System patch level is insufficient
HSI27: Critical security patches have not been applied </t>
  </si>
  <si>
    <t>APP-02</t>
  </si>
  <si>
    <t>SI-2</t>
  </si>
  <si>
    <t>Flaw Remediation</t>
  </si>
  <si>
    <t>Examine</t>
  </si>
  <si>
    <t>The Application is Tested Prior to Update or Upgrade</t>
  </si>
  <si>
    <t xml:space="preserve">1. Examine the application's configuration management plan (or similar document) to verify procedures exist which address the testing and implementation process for all patches, upgrades, and application deployments.
2. Examine test plans for the last several application releases.
 </t>
  </si>
  <si>
    <t xml:space="preserve">1. Procedures are documented for the testing for all patches, upgrades and application deployments that is required as part of the agency's configuration management process. 
2. A test plan and procedures are created and updated each production application release.
3. The application is current with all vendor supplied updates (e.g. Application Server, Java/JRE, .NET framework, Spring/Structs, etc.). </t>
  </si>
  <si>
    <t>Significant</t>
  </si>
  <si>
    <t>HCM44</t>
  </si>
  <si>
    <t>HCM44: Agency does not properly test changes prior to implementation</t>
  </si>
  <si>
    <t>APP-03</t>
  </si>
  <si>
    <t>SI-5</t>
  </si>
  <si>
    <t>Security Alerts, Advisories, and Directives</t>
  </si>
  <si>
    <t>Interview
Examine</t>
  </si>
  <si>
    <t>At least one application administrator must be registered to receive update notifications, or security alerts, when automated alerts are available.</t>
  </si>
  <si>
    <t>1. Review the components of the application (e.g., Application/Web Server and Services, .NET, Java, etc.).
2. Ask the application representative to demonstrate deployment personnel are registered to receive notifications for update notification for all of the application components including custom-developed software, libraries and third-party tools.
3. If no deployment personnel / administrators are registered to receive application related alerts, this is a finding.</t>
  </si>
  <si>
    <t>Deployment personnel / Admins are registered to receive notifications or alerts via the console, email, or channels like RSS feeds in the event components that make up the custom or COTS application need updating.
(Note - COTS products bundled with web / database servers may be accounted for with cumulative update)</t>
  </si>
  <si>
    <t>Moderate</t>
  </si>
  <si>
    <t>HSI20</t>
  </si>
  <si>
    <t xml:space="preserve">HSI20: Agency does not receive security alerts, advisories, or directives </t>
  </si>
  <si>
    <t>APP-04</t>
  </si>
  <si>
    <t>AC-12</t>
  </si>
  <si>
    <t>Session Termination</t>
  </si>
  <si>
    <t>Test
Examine</t>
  </si>
  <si>
    <t>The application provides the ability to manually log off of the application.
The application automatically logs off the user's account (AS 2.3.2)</t>
  </si>
  <si>
    <t>1.  Test the application by logging in as a user and attempt to manually log out.  If this option is not available, ask the Application Administrator to explain how this function is performed.</t>
  </si>
  <si>
    <t>1.  The application provides the ability for a user to manually initiate a log out and the log out feature is reasonably accessible to the user.
Note:  Reasonable accessibility is defined as the user having a hyperlink or button which they can click to manually log off.  It is also acceptable if the application automatically logs a user off after the closing of the application or web browser.</t>
  </si>
  <si>
    <t>HAC44</t>
  </si>
  <si>
    <t>HAC44: System does not have a manual log off feature</t>
  </si>
  <si>
    <t>APP-05</t>
  </si>
  <si>
    <t>AC-2</t>
  </si>
  <si>
    <t>Account Management</t>
  </si>
  <si>
    <t>The agency has implemented an account management process for the application.
Access is limited to individuals with a valid business purpose (least privilege) (AS 2.4.3)</t>
  </si>
  <si>
    <t xml:space="preserve">1.  Interview the Application Administrator to verify documented operating procedures exist for user and system account creation, termination, and expiration.
2. Examine a list of users added to the application within the past month and select a sample to determine the proper account authorization is  in place.
3.  Examine a list of recently departed personnel and verify that their accounts were removed or deactivated on all systems in a timely manner (e.g., less than two days).
</t>
  </si>
  <si>
    <t>1.  The Application Administrator can demonstrate that documented operating procedures have been implemented
2.  The sampled accounts have the proper authorization in place in accordance with agency policy.
3.  The list of active accounts does not contain personnel who have recently departed the agency or no longer need access.</t>
  </si>
  <si>
    <t>HAC37
HAC10
HAC41</t>
  </si>
  <si>
    <t>HAC37: Account management procedures are not implemented
HAC10: Accounts do not expire after the correct period of inactivity
HAC41: Accounts are not removed or suspended when no longer necessary</t>
  </si>
  <si>
    <t>APP-06</t>
  </si>
  <si>
    <t>AC-6</t>
  </si>
  <si>
    <t>Least Privilege</t>
  </si>
  <si>
    <t>Database connections from the application use non-administrative accounts.</t>
  </si>
  <si>
    <t xml:space="preserve">Note:  This test case is only applicable to a database backend which stores FTI and accessed from a front-end interface such as a webpage.
1.  Interview the Application Administrator and determine the account used in the database connection string.
2. Examine the account used in the database connection string on the operating system to verify the type and privilege level of the account.
</t>
  </si>
  <si>
    <t>1.  The application uses a non-administrative account to access the database.</t>
  </si>
  <si>
    <t>HCM10</t>
  </si>
  <si>
    <t>HCM10: System has unneeded functionality installed</t>
  </si>
  <si>
    <t>APP-07</t>
  </si>
  <si>
    <t>AC-3</t>
  </si>
  <si>
    <t>Access Enforcement</t>
  </si>
  <si>
    <t xml:space="preserve">Determine if the application permits only authorized transactions. (AS 3.8)
</t>
  </si>
  <si>
    <t>1.  Interview the Application Administrator and determine how the application authorizes transactions.  Determine which of the following applies to the application:
• A transaction authorization mechanism is built into the application code. If so, ask the application developer to locate the modules in the code that perform the authorization function.  Review these to assess their adequacy.  
• Transaction authorization controlled through file permissions established by the operating system or views enforced by the database software.  If the application leverages the access controls of the database or operating system software, identify cases in which permissions are granted to everyone, world, public or similar user, or group for which all users would be authorized. 
Note: The actual code review need not occur on a production system so long as the code reviewed is equivalent to the production code.</t>
  </si>
  <si>
    <t xml:space="preserve">1. The application code or the access controls of supporting software provide appropriate controls preventing unauthorized users from performing transactions that require authorization. 
2. For any resource that is granted to everyone, world, public or similar user, it is the stated intention that the resource be public such that everyone will be authorized access. </t>
  </si>
  <si>
    <t>*Criticality may be upgraded to Critical if agency permits inappropriate public access to FTI</t>
  </si>
  <si>
    <t>HAC29
HAC35</t>
  </si>
  <si>
    <t>HAC29: Access to system functionality without identification and authentication
HAC35: Inappropriate public access to FTI</t>
  </si>
  <si>
    <t>APP-08</t>
  </si>
  <si>
    <t>Ensure identification and authentication information is protected by appropriate file permissions. 
Sensitive application resources (identification &amp; authentication information) are adequately protected. (AS 2.7)</t>
  </si>
  <si>
    <t>Interview the Application Administrator and determine how user credentials are stored.
1. Examine the permission configuration of the file, folder or database table where the credentials are stored.
2. If user credentials are stored in a databases table, determine the encryption used on that table.
Note:  In many cases, local backups of the accounts database exist so these must be included in the scope of the review.</t>
  </si>
  <si>
    <t>1. Only administrators, and the application or OS process that access the information should have permissions to access identification and authentication information.
2. Database tables containing account credentials are encrypted using a FIPS 140-2 certified module.</t>
  </si>
  <si>
    <t>HAC11
HSC42</t>
  </si>
  <si>
    <t>HAC11: User access was not established with concept of least privilege
HSC42: Encryption capabilities do not meet the latest FIPS 140 requirements</t>
  </si>
  <si>
    <t>APP-09</t>
  </si>
  <si>
    <t>Custom</t>
  </si>
  <si>
    <t>End users do not have access to administrative functions</t>
  </si>
  <si>
    <t xml:space="preserve">1.  Interview the application administrator to determine whether end users have the ability to perform privileged functions. Some examples include:
• Create, modify and delete user accounts and groups
• Grant, modify, and remove file or database permissions
• Configure password and account lockout policy 
• Configure policy regarding the number and length of sessions
• Change passwords or certificates of users other than oneself
• Determine how the application will respond to error conditions
• Determine auditable events and related parameters 
• Establish log sizes, fill thresholds, and fill behavior (i.e., what happens when the log is full)
</t>
  </si>
  <si>
    <t>1.  Only administrators have access to privileged functions.</t>
  </si>
  <si>
    <t>HAC11</t>
  </si>
  <si>
    <t>HAC11: User access was not established with concept of least privilege</t>
  </si>
  <si>
    <t>APP-10</t>
  </si>
  <si>
    <t>AC-5</t>
  </si>
  <si>
    <t>Separation of Duties</t>
  </si>
  <si>
    <t>The application enforces a separation of duties for sensitive administrator roles.
User access to transactions or activities that have segregation of duties conflicts is appropriately controlled.
There is an effective segregation of duties between the security administration function of the application and the user functions. (AS 4.3.3)</t>
  </si>
  <si>
    <t>1.  Interview the Application Administrator to identify the following:
• Personnel that review and clear audit logs
• Personnel that perform non-audit administration.
2.  Interview the Application Administrator to identify the following:
• Personnel that create, modify, and delete access control rules
• Personnel that perform either data entry or application programming.</t>
  </si>
  <si>
    <t>1.  Personnel who review and clear audit logs are separate from personnel that perform non-audit administration.
2.  Personnel who create, modify, and delete access control rules are separate from personnel that perform data entry or application programming.</t>
  </si>
  <si>
    <t>HAC12</t>
  </si>
  <si>
    <t>HAC12: Separation of duties is not in place</t>
  </si>
  <si>
    <t>APP-11</t>
  </si>
  <si>
    <t>Interview 
Examine</t>
  </si>
  <si>
    <t>Incompatible transactions and activities have been identified. Application controls prevent users from performing incompatible duties</t>
  </si>
  <si>
    <t xml:space="preserve">1. Inquire if management has prepared a separation of duties matrix or uses commercially available software to monitor segregation of duties. 
2. Determine through inquiry, observation, and inspection how the application segregates users from performing incompatible duties. 
3. For a selected sample of users, inspect their access profiles to determine whether the access is appropriate and if any of the users have access to menus with conflicting duties. </t>
  </si>
  <si>
    <t xml:space="preserve">1. Users are prevented by the application from executing incompatible transactions, as authorized by the business owners. </t>
  </si>
  <si>
    <t>APP-12</t>
  </si>
  <si>
    <t>Application accounts do not have excessive privileges.
Access to the application is restricted to authorized users. (AS2.4) Access is limited to individuals with a valid business purpose (least privilege) (AS2.4.3)
Master data are complete and valid.(BP 4.4)</t>
  </si>
  <si>
    <t>1.  Identify the account(s) that the application uses to run.   These accounts include the application processes (defined by Control Panel Services (Windows) or ps –ef  (UNIX).  Also for an n-tier application, the account that connects from one service (such as a web server) to another (such as a database server).
2. Examine the user groups in which each account is a member.  List the user rights assigned to these users and groups and evaluate whether any of them are unnecessary. For example, if the user did not execute the transaction or activity within the expected time frame, processes should be in place to evaluate the continued need for access, and modify access accordingly.</t>
  </si>
  <si>
    <t>1.  Rights assigned to the user(s) are necessary.
• The account is not a member of the Administrators group (Windows) or has a User Identification (UID) of 0 (i.e., is equivalent to root in UNIX). 
• The account is not a member of the SYSAdmin fixed server role in SQL Server
• The account does not have DDL (Data Definition Language) privileges, (create, drop, alter) or other system privileges.
• There are no instances of unnecessary ownership or permissions.</t>
  </si>
  <si>
    <t>APP-13</t>
  </si>
  <si>
    <t>AC-7</t>
  </si>
  <si>
    <t>Unsuccessful Logon Attempts</t>
  </si>
  <si>
    <t>The application enforces user account lockout.
The application locks the users account after a pre-determined number of attempts to log-on with an invalid password. The application may automatically reset the account after a specific time period (an hour to day) or may require an administrator to reset the account. (AS 2.3.2)</t>
  </si>
  <si>
    <t>1. Test the application with a valid user account to verify if a user enters a password incorrectly more than three consecutive times.
2. Examine the application setting for account lockout if the setting exists.</t>
  </si>
  <si>
    <t>1.  The user account is locked after three consecutive incorrect attempts.</t>
  </si>
  <si>
    <t>HAC15</t>
  </si>
  <si>
    <t>HAC15: User accounts not locked out after 3 unsuccessful login attempts</t>
  </si>
  <si>
    <t>APP-14</t>
  </si>
  <si>
    <t>Account Unlock after 15 minutes or greater after  deactivation.</t>
  </si>
  <si>
    <t>Interview the Application Administrator and verify that only the accounts can unlock 15 minutes or greater minutes after deactivation due to password failures.</t>
  </si>
  <si>
    <t>1.  Accounts unlock 15 minutes or greater minutes after deactivation due to password failures.</t>
  </si>
  <si>
    <t>HAC17</t>
  </si>
  <si>
    <t>HAC17: Account lockouts do not require administrator action</t>
  </si>
  <si>
    <t>APP-15</t>
  </si>
  <si>
    <t>AC-14</t>
  </si>
  <si>
    <t>Permitted Actions without Identification or Authentication</t>
  </si>
  <si>
    <t>User actions that can be performed without identification and authentication are documented.</t>
  </si>
  <si>
    <t>1. Examine the application to determine if there are any user actions that can be performed on the information system without identification or authentication.</t>
  </si>
  <si>
    <t>1. If any actions are available without identification and authentication they are limited to general information that is publicly available.
2. For any other user actions that can be performed without identification and authentication, the agency has identified and documented specific user actions that can be performed on the information system without identification or authentication</t>
  </si>
  <si>
    <t>HAC29</t>
  </si>
  <si>
    <t>HAC29: Access to system functionality without identification and authentication</t>
  </si>
  <si>
    <t>APP-16</t>
  </si>
  <si>
    <t>AU-9</t>
  </si>
  <si>
    <t>Protection of Audit Information</t>
  </si>
  <si>
    <t>Audit trails cannot be read or modified by non-administrator users.</t>
  </si>
  <si>
    <t xml:space="preserve">1.  Interview the application administrator to determine the application audit log location.  
2. Examine the permission settings of the log files.  
For a Windows system, the NTFS file permissions should be System – Full control, Administrators and Application Administrators - Read, and Auditors - Full Control.  
For UNIX systems, use the ls –la (or equivalent) command to check the permissions of the audit log files.  
</t>
  </si>
  <si>
    <t>1.  Log files have appropriate permissions assigned and permissions are not excessive.</t>
  </si>
  <si>
    <t>HAU10</t>
  </si>
  <si>
    <t>HAU10: Audit logs are not properly protected</t>
  </si>
  <si>
    <t>APP-17</t>
  </si>
  <si>
    <t>AU-2</t>
  </si>
  <si>
    <t>Audit Events</t>
  </si>
  <si>
    <t>The application adequately logs security-relevant events.
Auditing is enabled to the extent necessary to capture access, modification, deletion and movement of FTI by each unique user. 
Application Security violations are identified in a timely manner. (AS 2.9)</t>
  </si>
  <si>
    <t>1.  Examine audit logs and ensure the following events are captured in accordance with IRS Publication 1075:
• All successful login and logoff attempts.
• All unsuccessful login and authorization attempts.
• All identification and authentication attempts.
• All actions, connections and requests performed by privileged users. This auditing requirement also applies to data tables or databases embedded in or residing outside of the application. 
• All actions, connections and requests performed by privileged functions.
• All changes to logical access control authorities (e.g., rights, permissions).
• System changes with the potential to compromise the integrity of audit policy configurations, security policy configurations and audit record generation services.
• Creation, modification and deletion of objects (e.g. files, directories and user accounts)
• Creation, modification and deletion of user accounts and group accounts
• Creation, modification and deletion of user account and group account privileges.
• System startup and shutdown functions.
• Modifications to administrator account(s) and administrator group account(s) including: i) escalation of user account privileges commensurate with administrator-equivalent account(s); and ii) adding or deleting users from the administrator group account(s).
• Enabling or disabling of audit report generation services.
• Command line changes, batch file changes and queries made to the system (e.g., operating system, application, database).
• The audit trail shall be protected from unauthorized access, use, deletion or modification</t>
  </si>
  <si>
    <t>1.  The identified audit events are captured in the application logs.
• All successful login and logoff attempts.
• All unsuccessful login and authorization attempts.
• All identification and authentication attempts.
• All actions, connections and requests performed by privileged users.
• All actions, connections and requests performed by privileged functions.
• All changes to logical access control authorities (e.g., rights, permissions).
• System changes with the potential to compromise the integrity of audit policy configurations, security policy configurations and audit record generation services.
• Creation, modification and deletion of objects (e.g. files, directories and user accounts)
• Creation, modification and deletion of user accounts and group accounts
• Creation, modification and deletion of user account and group account privileges.
• System startup and shutdown functions.
• Modifications to administrator account(s) and administrator group account(s) including: i) escalation of user account privileges commensurate with administrator-equivalent account(s); and ii) adding or deleting users from the administrator group account(s).
• Enabling or disabling of audit report generation services.
• Command line changes, batch file changes and queries made to the system (e.g., operating system, application, database).
• The audit trail shall be protected from unauthorized access, use, deletion or modification</t>
  </si>
  <si>
    <t xml:space="preserve">HAU21
HAU17
</t>
  </si>
  <si>
    <t>HAU21: System does not audit all attempts to gain access 
HAU17: Audit logs do not capture sufficient auditable events</t>
  </si>
  <si>
    <t>APP-18</t>
  </si>
  <si>
    <t>AU-3</t>
  </si>
  <si>
    <t>Content of Audit Records</t>
  </si>
  <si>
    <t>The application produces audit records that contain sufficient information to establish what events occurred, the sources of the events, and the outcomes of the events.</t>
  </si>
  <si>
    <t>1. Examine a sample audit log from the application to determine if the application audit records capture 
1) sufficient information to establish what events occurred;
2) sufficient information to establish the sources of the events;
3) sufficient information to establish the outcomes of the events.</t>
  </si>
  <si>
    <t>1. The application audit log captures the sufficient information to establish what events occurred, the sources of the events and the outcomes of the events, for example:
i) the date of the system event; ii) the time of the system event; iii) the type of system event initiated; and iv) the user account, system account, service or process responsible for initiating the system event.</t>
  </si>
  <si>
    <t>HAU22</t>
  </si>
  <si>
    <t>HAU22: Content of audit records is not sufficient</t>
  </si>
  <si>
    <t>APP-19</t>
  </si>
  <si>
    <t>AU-4</t>
  </si>
  <si>
    <t>Audit Storage Capacity</t>
  </si>
  <si>
    <t>Notification is provided when audit logs are reaching near capacity.</t>
  </si>
  <si>
    <t>1.  Examine the application documentation and ask the Application Administrator what automated mechanism is in place to ensure the administrator is notified when the application logs are near capacity.  
2.  If the Application Administrator or the documentation indicates a mechanism is in place, examine the configuration of the mechanism to ensure the process is present and executing.</t>
  </si>
  <si>
    <t>1. An automated mechanism is in place to warn the administrator. 
2.  The automated mechanism works as described.</t>
  </si>
  <si>
    <t>HAU23
HAU24</t>
  </si>
  <si>
    <t>HAU23: Audit storage capacity threshold has not been defined
HAU24: Administrators are not notified when audit storage threshold is reached</t>
  </si>
  <si>
    <t>APP-20</t>
  </si>
  <si>
    <t>AU-5</t>
  </si>
  <si>
    <t>Response to Audit Processing Failures</t>
  </si>
  <si>
    <t>The system alerts in a low resource condition.</t>
  </si>
  <si>
    <t xml:space="preserve">1.  Examine the application configuration to determine if an automated, continuous on-line monitoring and audit trail creation capability is present with the capability to immediately alert personnel of any unusual or inappropriate activity, or in the event the audit process fails and logs are not being written. </t>
  </si>
  <si>
    <t>1. The system's monitoring capability works as described.</t>
  </si>
  <si>
    <t>HAU9
HAU25</t>
  </si>
  <si>
    <t>HAU9: No log reduction system exists
HAU25: Audit processing failures are not properly reported and responded to</t>
  </si>
  <si>
    <t>APP-21</t>
  </si>
  <si>
    <t>AU-6</t>
  </si>
  <si>
    <t>Audit Review, Analysis, and Reporting</t>
  </si>
  <si>
    <t>Application activity logs are reviewed on a weekly basis for anomalies (e.g., standard operations, unauthorized access attempts, etc.).
Exceptions and violations are properly analyzed and appropriate actions are taken.</t>
  </si>
  <si>
    <t xml:space="preserve">1. Interview Application administrator and determine when the last audit logs were reviewed.  
2. Examine reports that demonstrate monitoring of security violations, such as unauthorized user access. </t>
  </si>
  <si>
    <t xml:space="preserve">1-2. Application administrators/security personnel regularly review application activity on a weekly basis, are reviewing anomalies, and are documenting findings and reporting potential anomalies. 
</t>
  </si>
  <si>
    <t>HAU3
HAU18</t>
  </si>
  <si>
    <t>HAU3: Audit logs are not being reviewed
HAU18: Audit logs are reviewed, but not per Pub 1075 requirements</t>
  </si>
  <si>
    <t>APP-22</t>
  </si>
  <si>
    <t>AU-8</t>
  </si>
  <si>
    <t>Time Stamps</t>
  </si>
  <si>
    <t>The Application provides time stamps for use in audit record generation.</t>
  </si>
  <si>
    <t>Interview the application representative to demonstrate the application provides the users of time and date of the last change in data content. This may be demonstrated in application logs, audit logs, or database tables and logs.</t>
  </si>
  <si>
    <t>The audit logs contain time and date of auditable events using the internal system clock.</t>
  </si>
  <si>
    <t>HAU12
HAU11</t>
  </si>
  <si>
    <t>HAU12: Audit records are not time stamped
HAU11: NTP is not properly implemented</t>
  </si>
  <si>
    <t>APP-23</t>
  </si>
  <si>
    <t>Interview Examine
Test</t>
  </si>
  <si>
    <t>The application must generate audit records when concurrent logons from different workstations occur.</t>
  </si>
  <si>
    <t>1. Review the application documentation and/or interview the application administrator to identify where log records are stored.
2. Access log records then have personnel log on to the application as a regular user from one workstation. Take note of workstation IP address and confirm the address as the source workstation.
3. Have the application administrator log on to the application from another workstation using the same account.
4. Validate the IP address of the second workstation is recorded in the logs.
6. If the application does not create an audit record when concurrent logons occur from different workstations, this is a finding.</t>
  </si>
  <si>
    <t>Concurrent logons are either disallowed or are logged in a manner that distinctly identifies the user ID, session ID, and workstation that the action came from.</t>
  </si>
  <si>
    <t>APP-24</t>
  </si>
  <si>
    <t>CM-2</t>
  </si>
  <si>
    <t>Baseline Configuration</t>
  </si>
  <si>
    <t>The Application Baseline Configuration is Documented</t>
  </si>
  <si>
    <t xml:space="preserve">1.  Examine the application configuration guide or equivalent document to determine if information such as the following is documented:
 • Versions of Compliers used
 • Build options when creating application/components
 • Versions of COTS Software Used as part of the application
 • For web applications, which browsers and what versions are supported
All Known security assumptions, implications, system level protections, best practices, and required permissions are documented in the Application Configuration Guide.
All Deployment configuration settings are documented in the Application Configuration Guide.
Examples include:
 • Encryptions Settings (encryption of data in transit only)
 • PKI Certificate Configuration Settings
 • Password Settings
</t>
  </si>
  <si>
    <t>1.  The following information is documented in the application configuration guide:
 • Versions of Compliers used
 • Build options when creating application/components
 • Versions of COTS Software Used as part of the application
 • For web applications, which browsers and what versions are supported
All Known security assumptions, implications, system level protections, best practices, and required permissions are documented in the Application Configuration Guide.
All Deployment configuration settings are documented in the Application Configuration Guide.
Examples include:
 • Encryptions Settings (encryption of data in transit only)
 • PKI Certificate Configuration Settings
 • Password Settings</t>
  </si>
  <si>
    <t>HCM1</t>
  </si>
  <si>
    <t>HCM1: Information system baseline is insufficient</t>
  </si>
  <si>
    <t>APP-25</t>
  </si>
  <si>
    <t>SA-10</t>
  </si>
  <si>
    <t>Developer Configuration Management</t>
  </si>
  <si>
    <t>A Software Configuration Management Plan Exists
AS 3.1 Policies and procedures are designed to reasonably assure that changes to application functionality in production are authorized and appropriate, and unauthorized changes are detected and reported promptly (AS 3.1)</t>
  </si>
  <si>
    <t>1.  Examine the Software Configuration Management (SCM) Plan or equivalent document.  The SCM plan should contain the following:
• Description of the configuration control and change management process
• Types of objects developed 
• Roles and responsibilities of the organization
2. Interview the application administrator to identify key transactions that provide user access to application change functionality.
3. Inspect transaction reports of changes made to the application. For sample of changes, inspect documentation of changes made, validity, reasons, authorization, and user authority.</t>
  </si>
  <si>
    <t>1. The SCM plan contains a description of the configuration control and change management process, types of objects developed, and roles and responsibilities of the organization.
2. The transaction reports indicate changes to application functionality are authorized and appropriate.</t>
  </si>
  <si>
    <t>Limited</t>
  </si>
  <si>
    <t>HCM7</t>
  </si>
  <si>
    <t>HCM7: Configuration management procedures do not exist</t>
  </si>
  <si>
    <t>APP-26</t>
  </si>
  <si>
    <t>CM-3</t>
  </si>
  <si>
    <t>Configuration Change Control</t>
  </si>
  <si>
    <t>The Agency Uses a Configuration Control Board (CCB) to Govern the Application.
Authorizations for changes are documented and maintained (AS 3.4)</t>
  </si>
  <si>
    <t>1.  Interview the Application Administrator to determine if a configuration control board exists and identify the primary members.  Ask if there is CCB charter documentation, and examine the documentation.
2.  Interview the application administrator to determine how often the configuration control board meets.  Ask if there is CCB charter documentation. The CCB charter documentation should indicate how often the CCB meets. 
3. Identify recent software modification and determine whether change request forms were used and if CCB approval is documented. 
Note: If there is no charter documentation, ask when the last time the CCB met, and when was the last release of the application. CCB's do not have to physically meet and the CCB chair may authorize a release based on phone and/or email conversations</t>
  </si>
  <si>
    <t>1.  The agency has implemented a CCB for the FTI system and CCB charter documentation is available.
2.  The CCB charter documentation indicates how often the CCB meets.
3. Software modifications made are approved by the CCB.</t>
  </si>
  <si>
    <t>HCM34
HCM6</t>
  </si>
  <si>
    <t>HCM34: Agency does not control significant changes to systems via an approval process
HCM6: Agency does not control routine operational changes to systems via an approval process</t>
  </si>
  <si>
    <t>APP-27</t>
  </si>
  <si>
    <t>CM-4</t>
  </si>
  <si>
    <t>Security Impact Analysis</t>
  </si>
  <si>
    <t>Application Changes and Upgrades are Assessed for Security Impact
Changes are controlled as programs progress through testing to final approval. (AS 3.5)</t>
  </si>
  <si>
    <t xml:space="preserve">1.  Examine the CCB process documentation to ensure potential changes to the application are evaluated to determine impact. An informal group may be tasked with impact assessment of upcoming version changes. 
</t>
  </si>
  <si>
    <t>1.  The agency performs an impact analysis for the FTI system.</t>
  </si>
  <si>
    <t>HCM33
HCM4</t>
  </si>
  <si>
    <t>HCM33: Significant changes are not reviewed for security impacts before being implemented
HCM4: Routine operational changes are not reviewed for security impacts before being implemented</t>
  </si>
  <si>
    <t>APP-28</t>
  </si>
  <si>
    <t>CM-5</t>
  </si>
  <si>
    <t>Access Restrictions for Change</t>
  </si>
  <si>
    <t>Access rights to the CM repository are periodically reviewed.
Access and changes to programs and data are monitored (AS 3.11)</t>
  </si>
  <si>
    <t xml:space="preserve">1.  Interview the Application Administrator and verify how frequently the configuration management repository access permissions are reviewed. 
2. Examine evidence of the most recent review of the CM repository access rights.
</t>
  </si>
  <si>
    <t xml:space="preserve">1.  The configuration management repository access permissions are reviewed at least every three months.  
2. The person reviewing the CM repository access should not have the authority to make changes. </t>
  </si>
  <si>
    <t>HCM8</t>
  </si>
  <si>
    <t>HCM8: The ability to make changes is not properly limited</t>
  </si>
  <si>
    <t>APP-29</t>
  </si>
  <si>
    <t>Access restrictions for changes to the application are in place.</t>
  </si>
  <si>
    <t>1. Examine the CM repository permissions to determine the rights granted to users.</t>
  </si>
  <si>
    <t>1. A single user cannot request, test, verify, and move a single change request to production.</t>
  </si>
  <si>
    <t>APP-30</t>
  </si>
  <si>
    <t>CM-6</t>
  </si>
  <si>
    <t>Configuration Settings</t>
  </si>
  <si>
    <t xml:space="preserve">Approved security configuration guidance is used to configure application security features.
</t>
  </si>
  <si>
    <t xml:space="preserve">1.  Examine the agency security policy for security configuration of custom built applications.
</t>
  </si>
  <si>
    <t xml:space="preserve">1. The agency establishes and documents mandatory security configuration settings for custom built applications.
2. The application is compliant with the agency's security configuration policy. 
</t>
  </si>
  <si>
    <t>HCM37</t>
  </si>
  <si>
    <t xml:space="preserve">HCM37: Configuration settings and benchmarks have not been defined </t>
  </si>
  <si>
    <t>APP-31</t>
  </si>
  <si>
    <t>COTS</t>
  </si>
  <si>
    <t>COTS products are configured to agency security configuration policy.
Current configuration information is maintained (AS3.2)</t>
  </si>
  <si>
    <t xml:space="preserve">1. Examine the agency security policy for configuration of COTS applications.
</t>
  </si>
  <si>
    <t>1. The agency establishes and documents mandatory security configuration settings for COTS applications. 
2. The COTS application is compliant with the agency's security configuration policy.</t>
  </si>
  <si>
    <t>APP-32</t>
  </si>
  <si>
    <t>CM-7</t>
  </si>
  <si>
    <t>Least Functionality</t>
  </si>
  <si>
    <t xml:space="preserve">Unneeded functionality is disabled. </t>
  </si>
  <si>
    <t xml:space="preserve">1. Interview the Application Administrator to determine what functionality is installed and enabled by default for the application.
2. Examine the configuration of the server the application runs on.  Determine what software is installed on the servers.  Determine which services are needed for the application by examining the system documentation and interviewing the Application Administrator.  For example, if two web servers (IIS and Apache) are installed and only one is being used.
</t>
  </si>
  <si>
    <t>1. The application does not install with functionality which is unnecessary and enabled by default.  Any functions installed by default that are not required by the application are disabled.
2. Services or software which are not needed are not present on the server.</t>
  </si>
  <si>
    <t xml:space="preserve">Reviewer Note: This test may overlap with the CM control tests executed as part of the MOT SCSEM. </t>
  </si>
  <si>
    <t>APP-33</t>
  </si>
  <si>
    <t>IA-2</t>
  </si>
  <si>
    <t>Identification and Authentication (Organizational Users)</t>
  </si>
  <si>
    <t>Examine
Test</t>
  </si>
  <si>
    <t>The Application Does Not Contain Duplicate Accounts
Application users are appropriately identified and authenticated (AS 2.2) Identification and authentication is unique to each user (AS 2.2)</t>
  </si>
  <si>
    <t>1. Examine the list of application user accounts.</t>
  </si>
  <si>
    <t xml:space="preserve">1. All application user accounts are unique, there are no duplicate user accounts. </t>
  </si>
  <si>
    <t>Note: The results should specify the duplicates by name, unless they are too numerous to document, in which case a numerical count of the IDs is more appropriate.</t>
  </si>
  <si>
    <t>HAC20</t>
  </si>
  <si>
    <t>HAC20: Agency duplicates usernames</t>
  </si>
  <si>
    <t>APP-34</t>
  </si>
  <si>
    <t>Test</t>
  </si>
  <si>
    <t>The Application Does Not Allow Blank Passwords
Security policies and procedures appropriately address ID and password management (AS 2.3)</t>
  </si>
  <si>
    <t>1. Interview the administrator to identify whether users can have null or blank passwords.</t>
  </si>
  <si>
    <t>1. All users must have passwords.</t>
  </si>
  <si>
    <t>HPW1</t>
  </si>
  <si>
    <t>HPW1: No password is required to access an FTI system</t>
  </si>
  <si>
    <t>APP-35</t>
  </si>
  <si>
    <t>AC-11</t>
  </si>
  <si>
    <t>Device Lock</t>
  </si>
  <si>
    <t>The application further access to the system by initiating a session lock after 15 minutes of inactivity, and the session lock remains in effect until the user reestablishes access using appropriate identification and authentication procedures.</t>
  </si>
  <si>
    <t>Verify that an automatic session lock timeout due to inactivity is enabled and configured to 15 minutes or less.</t>
  </si>
  <si>
    <t>An automatic session lock timeout will be enabled after 15 minutes of inactivity.</t>
  </si>
  <si>
    <t>HAC2</t>
  </si>
  <si>
    <t>HAC2: User sessions do not lock after the Publication 1075 required timeframe</t>
  </si>
  <si>
    <t>APP-36</t>
  </si>
  <si>
    <t>IA-5</t>
  </si>
  <si>
    <t>Authenticator Management</t>
  </si>
  <si>
    <t>Sensitive Information Is Not Embedded In Application Code
Sensitive application resources are adequately protected (AS 2.7)</t>
  </si>
  <si>
    <t>1. No passwords, certificates or sensitive data are embedded in the code.
Note: The results should note specifically where the credentials or data were located and what resources they enabled.</t>
  </si>
  <si>
    <t>HPW21</t>
  </si>
  <si>
    <t>HPW21: Passwords are allowed to be stored unencrypted in config files</t>
  </si>
  <si>
    <t>APP-37</t>
  </si>
  <si>
    <t>User Accounts Are Disabled After 120 Days of Inactivity
Inactive accounts and accounts for terminated individuals are disable or removed in a timely manner (AS 2.6.4)</t>
  </si>
  <si>
    <t xml:space="preserve">1. Examine the list of application user accounts to identify all users that have not authenticated in the past 120 days. 
Note: If the user accounts used in the application are only operating system or database accounts this check is Not Applicable.
</t>
  </si>
  <si>
    <t>1. All accounts found that have not authenticated in the past 120 days are disabled.</t>
  </si>
  <si>
    <t>HAC10
HAC41</t>
  </si>
  <si>
    <t>HAC10: Accounts do not expire after the correct period of inactivity
HAC41: Accounts are not removed or suspended when no longer necessary</t>
  </si>
  <si>
    <t>APP-38</t>
  </si>
  <si>
    <t>Built-In Accounts Are Removed
Security policies and procedures appropriately address ID and password management (AS 2.3)</t>
  </si>
  <si>
    <t xml:space="preserve">1. Examine the list of application user accounts to identify any default built-in accounts (e.g., accounts with vendor names such as Oracle or Tivoli).
Note: Built-in accounts are those that are added as part of the installation of the application software.  These accounts exist for many common commercial off-the-shelf (COTS) or open source components of enterprise applications (e.g., OS, web browser or database software). </t>
  </si>
  <si>
    <t>1. All default built-in accounts have been removed from the application or disabled if they cannot be removed.</t>
  </si>
  <si>
    <t>HAC27</t>
  </si>
  <si>
    <t>HAC27: Default accounts have not been disabled or renamed</t>
  </si>
  <si>
    <t>APP-39</t>
  </si>
  <si>
    <t>Default Passwords Have Been Changed
Security policies and procedures appropriately address ID and password management (AS 2.3)</t>
  </si>
  <si>
    <t>1. All application default passwords have been changed from their default values.</t>
  </si>
  <si>
    <t>HPW17</t>
  </si>
  <si>
    <t>HPW17: Default passwords have not been changed</t>
  </si>
  <si>
    <t>APP-40</t>
  </si>
  <si>
    <t>IA-6</t>
  </si>
  <si>
    <t>Authenticator Feedback</t>
  </si>
  <si>
    <t>Clear Text Passwords are Not Displayed During Login
Security policies and procedures appropriately address ID and password management (AS 2.3)</t>
  </si>
  <si>
    <t xml:space="preserve">1. Test the application by attempting to authenticate. Observe the screen output during password entry. </t>
  </si>
  <si>
    <t xml:space="preserve">1. The password is not displayed in clear text, it is blotted by characters, i.e., asterisks. </t>
  </si>
  <si>
    <t>HPW8</t>
  </si>
  <si>
    <t>HPW8: Passwords are displayed on screen when entered</t>
  </si>
  <si>
    <t>APP-41</t>
  </si>
  <si>
    <t>IA-7</t>
  </si>
  <si>
    <t>Cryptographic Module Authentication</t>
  </si>
  <si>
    <t>The application employs authentication methods that meet the requirements of FIPS 140 for authentication to a cryptographic module.</t>
  </si>
  <si>
    <t>1. Examine the application or documentation describing the current configuration settings to determine if the authentication mechanism uses a FIPS 140 compliant encryption module.</t>
  </si>
  <si>
    <t>1. The application's authentication mechanism uses a FIPS 140- compliant encryption module.</t>
  </si>
  <si>
    <t>HSC42</t>
  </si>
  <si>
    <t>HSC42: Encryption capabilities do not meet the latest FIPS 140 requirements</t>
  </si>
  <si>
    <t>APP-42</t>
  </si>
  <si>
    <t>SA-8</t>
  </si>
  <si>
    <t>Security Engineering Principles</t>
  </si>
  <si>
    <t>Production database exports must have database administration credentials and sensitive data (e.g. FTI) removed before releasing the export.</t>
  </si>
  <si>
    <t>1. Review the application documentation/interview the DBA and identify the existence of databases within the application architecture.
2. Ask the application admin whether or not data exports from production database are exported to test or development databases.
3. If there are such data exports, ask if the production database includes sensitive data identified by the data owner as sensitive such as passwords or FTI.
4. If any database exports include sensitive data and that data is not sanitized or removed prior to or immediately after import to the non-production database, or a live data testing request (DTR) is not on file, this is a finding.
Note - If no sensitive data is exported from production to a lower environment, this check is not applicable.</t>
  </si>
  <si>
    <t>1. Sensitive data (e.g. credentials, FTI) are not included in database exports. 
2. FTI is not included unless a valid/current live data testing request (DTR) is on file with the IRS office of Safeguards.</t>
  </si>
  <si>
    <t>HSA1</t>
  </si>
  <si>
    <t>APP-43</t>
  </si>
  <si>
    <t>SA-11</t>
  </si>
  <si>
    <t>Developer Security Testing and Evaluation</t>
  </si>
  <si>
    <t>The Application is Periodically Tested for Security Flaws or Prior to Production Release</t>
  </si>
  <si>
    <t>1. Interview the application representative and ask them to demonstrate how application testing is performed and how security flaws are integrated into the project plan and how release decisions are made for production "go - no go".
2. Examine test results from recent application security testing.</t>
  </si>
  <si>
    <t>1. The application is tested for security flaws on a periodic basis or prior to production releases using automated static or dynamic vulnerability scanning methods.
2. The application is tested for security flaws on a periodic basis or prior to production release using manual security testing methods.
3. Significant and critical application related security flaws are addressed prior to release as part of the "go -no go" decision making process. 
4. All other application related security flaws are tracked within a ticketing system, project plan, or POA&amp;M complete with remediation dates..</t>
  </si>
  <si>
    <t>HCA3
HCA10
HRA3
HRA9</t>
  </si>
  <si>
    <t>HCA3: Agency does not conduct routine assessments of security controls
HCA10: Assessment results are not shared with designated agency officials
HRA3: Vulnerability assessments do not generate corrective action plans
HRA9: Application source code is not assessed for static vulnerabilities</t>
  </si>
  <si>
    <t>APP-44</t>
  </si>
  <si>
    <t>Code Reviews are Performed Prior to Application Release</t>
  </si>
  <si>
    <t>1. Examine results from the code review performed on the application prior to its release in production.
Note: This test does not apply to COTS applications.</t>
  </si>
  <si>
    <t>1. A code review was performed on the application prior to release into production using automated or manual code analysis techniques, or a combination of both.
2. Significant and critical application related security flaws are addressed prior to release as part of the no go decision making process. 
3. All other application related security flaws are tracked within a ticketing system, project plan, or POA&amp;M complete with remediation dates..</t>
  </si>
  <si>
    <t>HRA9</t>
  </si>
  <si>
    <t>HRA9: Application source code is not assessed for static vulnerabilities
HCA5: POA&amp;Ms are not used to track and mitigate potential weaknesses</t>
  </si>
  <si>
    <t>APP-45</t>
  </si>
  <si>
    <t>Application Design Documentation Exists</t>
  </si>
  <si>
    <t>1. Examine the application's design documentation.</t>
  </si>
  <si>
    <t>1. The design documentation covers many aspects of the application design but also documents the minimal security requirements for FTI, external interfaces, roles, access for the roles defined, and any unique security requirements.</t>
  </si>
  <si>
    <t>HMT16
HMT18</t>
  </si>
  <si>
    <t>HMT16: Documentation does not exist
HMT18: Documentation exists but is not sufficient</t>
  </si>
  <si>
    <t>APP-46</t>
  </si>
  <si>
    <t>SC-7</t>
  </si>
  <si>
    <t>Boundary Protection</t>
  </si>
  <si>
    <t>Examine
Interview</t>
  </si>
  <si>
    <t>Connections between the agency enclave and the Internet or other public or commercial wide area networks must require a DMZ</t>
  </si>
  <si>
    <t xml:space="preserve">1. Interview the application representative and determine if the application is publicly accessible.
2. If the application is publicly accessible and traffic is not being routed through a DMZ, this is a finding.
</t>
  </si>
  <si>
    <r>
      <t xml:space="preserve">A DMZ exists between agency and public networks.
</t>
    </r>
    <r>
      <rPr>
        <i/>
        <sz val="10"/>
        <rFont val="Arial"/>
        <family val="2"/>
      </rPr>
      <t>(Note - This is not applicable to internal applications)</t>
    </r>
  </si>
  <si>
    <t>APP-47</t>
  </si>
  <si>
    <t>SC-13</t>
  </si>
  <si>
    <t>Cryptographic Protection</t>
  </si>
  <si>
    <t>The Application Uses FIPS 140 Validated Encryption</t>
  </si>
  <si>
    <t>1. Interview the application administrator to Identify all application features that require cryptography.  
2. Verify the application is using the latest FIPS validated cryptographic modules for transmission of FTI.</t>
  </si>
  <si>
    <t xml:space="preserve">1. All cryptographic functions used by the application use the latest FIPS validated modules for transmission of FTI. </t>
  </si>
  <si>
    <r>
      <rPr>
        <b/>
        <sz val="10"/>
        <rFont val="Arial"/>
        <family val="2"/>
      </rPr>
      <t xml:space="preserve">Note - </t>
    </r>
    <r>
      <rPr>
        <sz val="10"/>
        <rFont val="Arial"/>
        <family val="2"/>
      </rPr>
      <t>CMVP stopped accepting FIPS 140-2 submissions for new validation certificates on 9/21/2021. However, many 140-2 certificates will be valid through 2026. Check the NIST website for further guidance.</t>
    </r>
  </si>
  <si>
    <t>APP-48</t>
  </si>
  <si>
    <t>Stored Passwords are Encrypted</t>
  </si>
  <si>
    <t>1. Examine the configuration of the application software to determine if encryption settings have been activated to encrypt user IDs and passwords that are stored by the application.</t>
  </si>
  <si>
    <t>1. User IDs and passwords stored by the application are encrypted using the latest FIPS validated encryption mechanism.</t>
  </si>
  <si>
    <r>
      <t xml:space="preserve">Note - </t>
    </r>
    <r>
      <rPr>
        <sz val="10"/>
        <rFont val="Arial"/>
        <family val="2"/>
      </rPr>
      <t>CMVP stopped accepting FIPS 140-2 submissions for new validation certificates on 9/21/2021. However, many 140-2 certificates will be valid through 2026. Check the NIST website for further guidance.</t>
    </r>
  </si>
  <si>
    <t>APP-49</t>
  </si>
  <si>
    <t>SC-18</t>
  </si>
  <si>
    <t>Mobile Code</t>
  </si>
  <si>
    <t>Mobile Code is Used Securely</t>
  </si>
  <si>
    <t>1. Interview application administrator and examine application documentation to determine if mobile code is used. Verify the source of the mobile code and if it is signed. 
Note: If the application does not contain mobile code this test is not applicable.
Categorized mobile code includes but is not limited to:
- ActiveX
- Windows Scripting Host when used as mobile code
- Unix Shell Scripts when used as mobile code
- DOS batch scripts when used as mobile code
- Java applets and other Java mobile code
- Visual Basic for Applications (VBA)
- LotusScript
- PerfectScript
- Postscript
- JavaScript (including Jscript and ECMAScript variants)
- VBScript
- Portable Document Format (PDF)
- Shockwave/Flash
- Rich Internet Applications1) ActiveX controls</t>
  </si>
  <si>
    <t>1. Mobile code is obtained from a trusted source, and is designated as trusted. The mobile code is digitally signed and the digital signature is properly validated by the client runtime environment prior to the execution.
2. Unsigned mobile code operating in a constrained environment has no access to local operating system resources and does not attempt to establish network connections to servers other than the application server. 
Note: The following mobile code types can be used without restriction:
1) JavaScript and VBScript when used in a browser
2) Portable Document Format (PDF)</t>
  </si>
  <si>
    <t>HSA2</t>
  </si>
  <si>
    <t>HSA2: Usage restrictions to open source software are not in place</t>
  </si>
  <si>
    <t>APP-50</t>
  </si>
  <si>
    <t>SC-2</t>
  </si>
  <si>
    <t>Application Partitioning</t>
  </si>
  <si>
    <t>The Application Code is Separated from the FTI</t>
  </si>
  <si>
    <t>1. Interview the application administrator or examine the application documentation to determine the location of the application code. 
2. Examine the directory where the application code is located, to include both custom source code and COTS executable files.</t>
  </si>
  <si>
    <t>1. The application code is not located in the same directory as the FTI.</t>
  </si>
  <si>
    <t>HCM22</t>
  </si>
  <si>
    <t>HCM22: Application code is not adequately separated from data sets</t>
  </si>
  <si>
    <t>APP-51</t>
  </si>
  <si>
    <t>User Interface is Separated from Data Storage
Application boundaries are adequately protected (AS 2.1)</t>
  </si>
  <si>
    <t>1. Interview the application administrator to determine if a logical separation between user interfaces and data exist within the application. 
2. Examine locations of the components of the application such as web server, database server, and application server.  
3. Review security plans for proper identification of application boundaries</t>
  </si>
  <si>
    <t>1. Separation is accomplished through the use of different computers, different CPUs, different instances of the operating system, different network addresses, or combinations of these methods, or other methods.  
Note: A separate physical machine is not required but is recommended.</t>
  </si>
  <si>
    <t>HCM29</t>
  </si>
  <si>
    <t>HCM29: Application architecture does not properly separate user interface from data repository</t>
  </si>
  <si>
    <t>APP-52</t>
  </si>
  <si>
    <t xml:space="preserve">Access to program libraries is restricted. </t>
  </si>
  <si>
    <t>1. Interview the administrator to determine if access to program libraries is restricted to developers and other administrators who need access.</t>
  </si>
  <si>
    <t>1. Access to all programs, including production code, source, code and extra program copies are protected by access control software and operating system features.</t>
  </si>
  <si>
    <t>APP-53</t>
  </si>
  <si>
    <t>SC-4</t>
  </si>
  <si>
    <t>Information in Shared Resources</t>
  </si>
  <si>
    <t>Test
Interview</t>
  </si>
  <si>
    <t>The Application Removes Temporary Objects and Clears Memory Blocks</t>
  </si>
  <si>
    <t>1. Ask the application administrator to demonstrate how the application clears and releases memory blocks.</t>
  </si>
  <si>
    <t>1. The application clears objects prior to releasing memory, such as clearing cache.</t>
  </si>
  <si>
    <t>HRM10</t>
  </si>
  <si>
    <t>HRM10: Client side cache cleaning utility has not been implemented</t>
  </si>
  <si>
    <t>APP-54</t>
  </si>
  <si>
    <t>The application must clear temporary storage and cookies when the session is terminated.</t>
  </si>
  <si>
    <t xml:space="preserve">1. Identify cookie and web storage locations on the client. Clear all browser cookies and web cache.
2. Have the admin log on to the application and perform several standard operations. Note if the application ever prompts the user to accept a cookie. If prompted by the browser to save the user ID and password (decline to save the user ID and password), this is a finding. 
Log out of the application and close the browser. Reopen the browser and examine the stored cookies. The cookies displayed should be related to the application website.
The procedure to view cookies will vary according to the browser used. Some modern browsers are making use of SQLite databases to store cookie data so use of a SQLite db reader/browser may be required.
Open the cookies related to the application website and search for any identification or authentication information. While authentication information can vary on a per application basis, this is most often specified as "username=x", or "password=x".
If the web application prompts the user to save their password, or if a username or password value exists within a cookie or within local storage locations, even if hashed, this is a finding.
</t>
  </si>
  <si>
    <t xml:space="preserve">No authentication credentials related to the (e.g., username, ID, password, or key properties) regarding the application in scope are found within the cookies / local storage on the client computer. </t>
  </si>
  <si>
    <t>HPW10</t>
  </si>
  <si>
    <t>HPW10: Passwords are allowed to be stored</t>
  </si>
  <si>
    <t>APP-55</t>
  </si>
  <si>
    <t>SC-8</t>
  </si>
  <si>
    <t>Transmission Confidentiality and Integrity</t>
  </si>
  <si>
    <t>The Application Supports Integrity Checking Mechanisms</t>
  </si>
  <si>
    <t>1. Interview the application administrator to demonstrate the application supports mechanisms assuring the integrity of transmitted information, both incoming and outgoing files, such as parity checks and cyclic redundancy checks (CRCs).</t>
  </si>
  <si>
    <t>1. The application supports integrity checking mechanisms for file transmissions.</t>
  </si>
  <si>
    <t>HSI19</t>
  </si>
  <si>
    <t>HSI19: Data inputs are not being validated</t>
  </si>
  <si>
    <t>APP-56</t>
  </si>
  <si>
    <t>Network connections are terminated at the end of a session or due to inactivity.</t>
  </si>
  <si>
    <t>Interview application representative to identify the length of time a user can be idle before the application will time out and terminate the session and require reauthentication.</t>
  </si>
  <si>
    <t>The application times out and terminates a user connection after a period of 30 minutes of inactivity or at the end of a session.</t>
  </si>
  <si>
    <t>HRM5</t>
  </si>
  <si>
    <t>HRM5: User sessions do not terminate after the Publication 1075 period of inactivity</t>
  </si>
  <si>
    <t>APP-57</t>
  </si>
  <si>
    <t>SC-23</t>
  </si>
  <si>
    <t xml:space="preserve">Session Authenticity </t>
  </si>
  <si>
    <t>The application provides mechanisms to protect the authenticity of communications sessions.</t>
  </si>
  <si>
    <t>1. Examine application design documentation, or other relevant documents; reviewing for session-level protection mechanisms and their configuration settings to be employed in the information system.
2. Review protocols using during sessions (e.g. TLS 1.3 or 1.2 for all client connections such as web browser, GUI, and at the database level between application and database) 
Note: The focus of this control is the information system protecting communications at the session, versus packet, level by implementing session level protection where needed.</t>
  </si>
  <si>
    <t>1. The application provides a capability to protect the authenticity of for session layer communication protocols used by the application through the use of NIST 800-52 Rev 2 compliant protocols (e.g. TLS 1.3, or TLS 1.2 until deprecated)</t>
  </si>
  <si>
    <t>HSC18</t>
  </si>
  <si>
    <t>HSC18: System communication authenticity is not guaranteed</t>
  </si>
  <si>
    <t>APP-58</t>
  </si>
  <si>
    <t>AC-17</t>
  </si>
  <si>
    <t>Remote Access</t>
  </si>
  <si>
    <t>Examine
Interview
Test</t>
  </si>
  <si>
    <t>Applications with SOAP messages requiring integrity must include the following message elements:-Message ID-Service Request-Timestamp-SAML Assertion (optionally included in messages) and all elements of the message must be digitally signed.</t>
  </si>
  <si>
    <t>1. Review the application documentation, application architecture diagrams, and interview the application administrator.
2. Review the design document for web services using SOAP messages.
3. If the application does not utilize SOAP messages, this check is not applicable.
4, Review the design document and SOAP messages.
Verify the Message ID, Service Request, Timestamp, and SAML Assertion are included in the SOAP message.
If they are included, verify they are signed with a certificate.</t>
  </si>
  <si>
    <r>
      <t>1. If SOAP messages requiring integrity do not have the Message ID, Service Request, Timestamp, and SAML Assertion signed, or if any part of the message is not digitally signed, this is a finding. 
(</t>
    </r>
    <r>
      <rPr>
        <i/>
        <sz val="10"/>
        <rFont val="Arial"/>
        <family val="2"/>
      </rPr>
      <t>Note - SOAP messages are going to most applicable to ACA Applications or other applications using J2EE technology</t>
    </r>
    <r>
      <rPr>
        <sz val="10"/>
        <rFont val="Arial"/>
        <family val="2"/>
      </rPr>
      <t>)</t>
    </r>
  </si>
  <si>
    <t>AC-17(2) Implement cryptographic mechanisms to protect the confidentiality and integrity of remote access sessions.</t>
  </si>
  <si>
    <t>HMT9</t>
  </si>
  <si>
    <t>APP-59</t>
  </si>
  <si>
    <t>SI-10</t>
  </si>
  <si>
    <t>Information Input Validation</t>
  </si>
  <si>
    <t>Interview
Test</t>
  </si>
  <si>
    <t>The Application Sets the Character Set</t>
  </si>
  <si>
    <t>1. Interview the application administrator to demonstrate if the application sets the character set to reduce the possibility of
receiving unexpected input that uses other character set encodings.  
2. Test the application by viewing web pages to determine the character set.  The character set could be found in the following locations: 
Perl 
After the last header look for
print "Content-Type: text/html; charset=utf-8\n\n";
PHP. 
Look for the header() function before any content is generated
header('Content-type: text/html; charset=utf-8');
Java Servlets. 
Look for the setContentType method on the ServletResponse object 
Objectname.setContentType ("text/html; charset=utf-8");
JSP. 
Look for a page directives
&lt;%@ page contentType="text/html; charset=UTF-8" %&gt;
ASP
Look for Response.charset
&lt;%Response.charset="utf-8"%&gt;
ASP.Net
Look for Response.ContentEncoding
Response.ContentEncoding = Encoding.UTF8
Note: This test is for a web application only.</t>
  </si>
  <si>
    <t>1. The application sets the character set to reduce the possibility of receiving unexpected input that uses other character set encodings by the web application.</t>
  </si>
  <si>
    <t>APP-60</t>
  </si>
  <si>
    <t>RA-5</t>
  </si>
  <si>
    <t>Vulnerability Scanning</t>
  </si>
  <si>
    <t>Application is assessed for application-specific vulnerabilities.</t>
  </si>
  <si>
    <t>1. Examine the most recent code review results and/or application assessment results. This can be provided as results from an automated code review tool, or a report that details vulnerabilities identified from a code review or vulnerability assessment.</t>
  </si>
  <si>
    <t>1. The web application is assessed for common web application vulnerabilities (e.g., as defined by OWASP Top 10).</t>
  </si>
  <si>
    <t>HRA9: Application source code is not assessed for static vulnerabilities</t>
  </si>
  <si>
    <t>APP-61</t>
  </si>
  <si>
    <t>CP-10</t>
  </si>
  <si>
    <t>Information System Recovery and Reconstitution</t>
  </si>
  <si>
    <t>The Application Fails in a Secure State</t>
  </si>
  <si>
    <t>1. Examine previous application test plans to determine if testing was performed to verify security remains in place when an application failure occurs (e.g., the application, web server or database service is stopped).</t>
  </si>
  <si>
    <t>1. Test results indicate that the application fails closed when a failure occurs, e.g., when the application, web server or database service is stopped:
-Application data is still protected
-The database requires authentication before returning data
-The application source files cannot be accessed because the application is not operating
-Data is not available because the application is not operational</t>
  </si>
  <si>
    <t>HCM30</t>
  </si>
  <si>
    <t>HCM30: System reset function leaves device in insecure state</t>
  </si>
  <si>
    <t>APP-62</t>
  </si>
  <si>
    <t>SI-11</t>
  </si>
  <si>
    <t>Error Handling</t>
  </si>
  <si>
    <t>The Application is Secure During Startup and Shutdown</t>
  </si>
  <si>
    <t>1. Examine previous application test plans to ensure system initialization, shutdown, and aborts keep the system in a secure state.</t>
  </si>
  <si>
    <t>1. Tests are conducted at least annually to ensure system initialization, shutdown, and aborts keep the system in a secure state.</t>
  </si>
  <si>
    <t>HCP2</t>
  </si>
  <si>
    <t>HCP2: Contingency plans are not tested annually</t>
  </si>
  <si>
    <t>APP-63</t>
  </si>
  <si>
    <t>Fuzz Testing is Performed Prior to Application Releases</t>
  </si>
  <si>
    <t>1. Examine previous application test plans to verify fuzz testing procedures are included and to determine if fuzz testing was performed prior to application releases.
Note: Fuzz testing injects automatically semi-random data into a program/stack and detect bugs.  It is important that all critical applications, most notably those facing the Internet or those that consume and parse files be fuzzed.</t>
  </si>
  <si>
    <t>1. The test plan includes fuzz testing procedures (using an automated fuzzer) and fuzz testing is performed prior to all application releases.
Fuzz test procedures include testing the User Interface (testing all the buttons sequences / text inputs), the command-line options, the import/export capabilities, and for a web application, the URLs, forms, user-generated content, RPC requests, etc.</t>
  </si>
  <si>
    <t>http://www.owasp.org/index.php/Fuzzing</t>
  </si>
  <si>
    <t>HSA6</t>
  </si>
  <si>
    <t>HSA6: Security test and evaluations are not performed during system development</t>
  </si>
  <si>
    <t>APP-64</t>
  </si>
  <si>
    <t>SI-12</t>
  </si>
  <si>
    <t xml:space="preserve">Information Handling and Retention  </t>
  </si>
  <si>
    <t>Access to output/reports and output files is based on business need and is limited to authorized users.</t>
  </si>
  <si>
    <t>1. Select output/reports and output files from the audit area and inspect application access (if the output can be accessed on-line or other electronic form) or inspect distribution to determine whether the user has appropriate level of security clearance and is authorized to access</t>
  </si>
  <si>
    <t>1. Access to reports is restricted to those users with a legitimate business need for the information.
2. Users should have appropriate authorization for accessing reports, including the appropriate level of security clearance, where applicable.</t>
  </si>
  <si>
    <t>HAC25</t>
  </si>
  <si>
    <t>HAC25: Agency employees with inappropriate access to FTI</t>
  </si>
  <si>
    <t>APP-65</t>
  </si>
  <si>
    <t>Unused Code and Libraries are Removed from the Application</t>
  </si>
  <si>
    <t>1. Examine application documentation to verify there is a documented process to remove code when it is no longer executed, and to ensure unnecessary code is not included into a release.</t>
  </si>
  <si>
    <t xml:space="preserve">1. Procedures are documented for removing code when its no longer executed and ensuring unnecessary code is not included in a release.  For a web-based application, the procedures include both .asp and .html files, to the extent they exist; for a database application, they include stored procedures; for a client server or distributed application they  include the Visual Basic or C (or the programming language that is being used) modules.  </t>
  </si>
  <si>
    <t>HSI31</t>
  </si>
  <si>
    <t>HSI31: Agency does not properly retire or remove unneeded source code from production</t>
  </si>
  <si>
    <t>Do not edit below</t>
  </si>
  <si>
    <t>Info</t>
  </si>
  <si>
    <t>Test (Automated)</t>
  </si>
  <si>
    <t>Test (Manual)</t>
  </si>
  <si>
    <t>Criticality Ratings</t>
  </si>
  <si>
    <t>Change Log</t>
  </si>
  <si>
    <t>Version</t>
  </si>
  <si>
    <t>Date</t>
  </si>
  <si>
    <t>Description of Changes</t>
  </si>
  <si>
    <t>Author</t>
  </si>
  <si>
    <t>First Release</t>
  </si>
  <si>
    <t>Booz Allen Hamilton</t>
  </si>
  <si>
    <t>Updated the following;
1.) NIST mapping per test case - Clarification of one NIST control per test case.
2.) Added NIST 800-53A Test Methods (e.g. Test, Examine, Interview).
3.) Added Out-Of-Scope controls tab.
4.) Added Dashboard tab to automatically calculate the Test Case results.
5.) Added Sources tab to identify sources for the Test Case material.
6.) Added SCSEM disclaimer language.</t>
  </si>
  <si>
    <t>Updated SCSEM based on NIST 800-53 rev3 release.
Updated for new Publication 1075 version</t>
  </si>
  <si>
    <t>Clarification on data encryption requirement while in transit.</t>
  </si>
  <si>
    <t>New template.</t>
  </si>
  <si>
    <t>Minor update to correct worksheet locking capabilities.  Added back NIST control name to Test Cases Tab.</t>
  </si>
  <si>
    <t>Update test cases based on NIST 800-53 R4</t>
  </si>
  <si>
    <t>Updates based on Publication 1075.  See SCSEM notes column for specific updates.</t>
  </si>
  <si>
    <t>APP-#41, APP-#65</t>
  </si>
  <si>
    <t>Added baseline Criticality Score and Issue Codes, weighted test cases based on criticality, and updated Results Tab</t>
  </si>
  <si>
    <t>Removed duplicative test cases, added test cases per latest Publication 1075, re-assigned issue codes and revised weighted risk formulas</t>
  </si>
  <si>
    <t>Session terminations set to 15 minutes, account automated unlock set to 15 minutes, Issue code changes</t>
  </si>
  <si>
    <t>Moved Risk Rating to column AA, deleted lagging spaces from HAC40 and HSA14 in IC Table, extended results tab to include Risk Ratings up to 8</t>
  </si>
  <si>
    <t>Updated Issue Code Table</t>
  </si>
  <si>
    <t>Minor content update</t>
  </si>
  <si>
    <t>Internal Updates</t>
  </si>
  <si>
    <t>03/031/2019</t>
  </si>
  <si>
    <t>Updated issue code table</t>
  </si>
  <si>
    <t>03/031/2020</t>
  </si>
  <si>
    <t>Internal Updates and Updated issue code table</t>
  </si>
  <si>
    <t>Incorporated Application Security and Development version 5, release 1 October 2020 Updates, updated based on IRS Publication 1075 (November 2021) Internal updates and Issue Code Table updates</t>
  </si>
  <si>
    <t>Description</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</si>
  <si>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</si>
  <si>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</si>
  <si>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</si>
  <si>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</si>
  <si>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</si>
  <si>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</si>
  <si>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</si>
  <si>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</si>
  <si>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</si>
  <si>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</si>
  <si>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</si>
  <si>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</si>
  <si>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</si>
  <si>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</si>
  <si>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</si>
  <si>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</si>
  <si>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</si>
  <si>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</si>
  <si>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</si>
  <si>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</si>
  <si>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</si>
  <si>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</si>
  <si>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</si>
  <si>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</si>
  <si>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</si>
  <si>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</si>
  <si>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</si>
  <si>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</si>
  <si>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</si>
  <si>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</si>
  <si>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</si>
  <si>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</si>
  <si>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</si>
  <si>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</si>
  <si>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</si>
  <si>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</si>
  <si>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</si>
  <si>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</si>
  <si>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</si>
  <si>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</si>
  <si>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</si>
  <si>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</si>
  <si>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</si>
  <si>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</si>
  <si>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</si>
  <si>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</si>
  <si>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</si>
  <si>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</si>
  <si>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</si>
  <si>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</si>
  <si>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</si>
  <si>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</si>
  <si>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</si>
  <si>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</si>
  <si>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</si>
  <si>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</si>
  <si>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</si>
  <si>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</si>
  <si>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</si>
  <si>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</si>
  <si>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</si>
  <si>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</si>
  <si>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</si>
  <si>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</si>
  <si>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</si>
  <si>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</si>
  <si>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</si>
  <si>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</si>
  <si>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</si>
  <si>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</si>
  <si>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</si>
  <si>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</si>
  <si>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</si>
  <si>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</si>
  <si>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</si>
  <si>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</si>
  <si>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</si>
  <si>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</si>
  <si>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</si>
  <si>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</si>
  <si>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</si>
  <si>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</si>
  <si>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</si>
  <si>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</si>
  <si>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</si>
  <si>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</si>
  <si>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</si>
  <si>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</si>
  <si>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</si>
  <si>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</si>
  <si>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</si>
  <si>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</si>
  <si>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</si>
  <si>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</si>
  <si>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</si>
  <si>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</si>
  <si>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</si>
  <si>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</si>
  <si>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</si>
  <si>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</si>
  <si>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</si>
  <si>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</si>
  <si>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</si>
  <si>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</si>
  <si>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</si>
  <si>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</si>
  <si>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</si>
  <si>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</si>
  <si>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</si>
  <si>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</si>
  <si>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</si>
  <si>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</si>
  <si>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</si>
  <si>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</si>
  <si>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</si>
  <si>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</si>
  <si>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</si>
  <si>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</si>
  <si>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</si>
  <si>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</si>
  <si>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</si>
  <si>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</si>
  <si>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</si>
  <si>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</si>
  <si>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</si>
  <si>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</si>
  <si>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</si>
  <si>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</si>
  <si>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</si>
  <si>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</si>
  <si>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</si>
  <si>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</si>
  <si>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</si>
  <si>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</si>
  <si>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</si>
  <si>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</si>
  <si>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</si>
  <si>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</si>
  <si>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</si>
  <si>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</si>
  <si>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</si>
  <si>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</si>
  <si>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</si>
  <si>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</si>
  <si>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</si>
  <si>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</si>
  <si>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</si>
  <si>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</si>
  <si>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</si>
  <si>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</si>
  <si>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</si>
  <si>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</si>
  <si>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</si>
  <si>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</si>
  <si>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</si>
  <si>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</si>
  <si>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</si>
  <si>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</si>
  <si>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</si>
  <si>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</si>
  <si>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</si>
  <si>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</si>
  <si>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</si>
  <si>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</si>
  <si>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</si>
  <si>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</si>
  <si>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</si>
  <si>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</si>
  <si>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</si>
  <si>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</si>
  <si>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</si>
  <si>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</si>
  <si>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</si>
  <si>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</si>
  <si>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</si>
  <si>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</si>
  <si>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</si>
  <si>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</si>
  <si>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</si>
  <si>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</si>
  <si>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</si>
  <si>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</si>
  <si>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</si>
  <si>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</si>
  <si>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</si>
  <si>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</si>
  <si>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</si>
  <si>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</si>
  <si>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</si>
  <si>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</si>
  <si>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</si>
  <si>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</si>
  <si>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</si>
  <si>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</si>
  <si>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</si>
  <si>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</si>
  <si>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</si>
  <si>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</si>
  <si>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</si>
  <si>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</si>
  <si>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</si>
  <si>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</si>
  <si>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</si>
  <si>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</si>
  <si>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</si>
  <si>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</si>
  <si>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</si>
  <si>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</si>
  <si>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</si>
  <si>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</si>
  <si>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</si>
  <si>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</si>
  <si>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</si>
  <si>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</si>
  <si>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</si>
  <si>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</si>
  <si>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</si>
  <si>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</si>
  <si>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</si>
  <si>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</si>
  <si>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</si>
  <si>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</si>
  <si>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</si>
  <si>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</si>
  <si>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</si>
  <si>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</si>
  <si>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</si>
  <si>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</si>
  <si>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</si>
  <si>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</si>
  <si>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</si>
  <si>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</si>
  <si>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</si>
  <si>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</si>
  <si>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</si>
  <si>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</si>
  <si>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</si>
  <si>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</si>
  <si>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</si>
  <si>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</si>
  <si>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</si>
  <si>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</si>
  <si>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</si>
  <si>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</si>
  <si>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</si>
  <si>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</si>
  <si>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</si>
  <si>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</si>
  <si>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</si>
  <si>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</si>
  <si>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</si>
  <si>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</si>
  <si>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</si>
  <si>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</si>
  <si>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</si>
  <si>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</si>
  <si>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</si>
  <si>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</si>
  <si>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</si>
  <si>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</si>
  <si>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</si>
  <si>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</si>
  <si>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</si>
  <si>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</si>
  <si>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</si>
  <si>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</si>
  <si>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</si>
  <si>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</si>
  <si>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</si>
  <si>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</si>
  <si>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</si>
  <si>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</si>
  <si>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</si>
  <si>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</si>
  <si>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</si>
  <si>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</si>
  <si>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</si>
  <si>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</si>
  <si>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</si>
  <si>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</si>
  <si>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</si>
  <si>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Application architecture does not properly separate user interface from data repository</t>
  </si>
  <si>
    <t>HCM3</t>
  </si>
  <si>
    <t>Operating system does not have vendor support</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</si>
  <si>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</si>
  <si>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</si>
  <si>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</si>
  <si>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</si>
  <si>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</si>
  <si>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</si>
  <si>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</si>
  <si>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</si>
  <si>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</si>
  <si>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</si>
  <si>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</si>
  <si>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</si>
  <si>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</si>
  <si>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</si>
  <si>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</si>
  <si>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</si>
  <si>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</si>
  <si>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</si>
  <si>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</si>
  <si>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</si>
  <si>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</si>
  <si>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</si>
  <si>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</si>
  <si>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</si>
  <si>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</si>
  <si>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</si>
  <si>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</si>
  <si>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</si>
  <si>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</si>
  <si>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</si>
  <si>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</si>
  <si>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</si>
  <si>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</si>
  <si>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</si>
  <si>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</si>
  <si>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</si>
  <si>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</si>
  <si>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</si>
  <si>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</si>
  <si>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</si>
  <si>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</si>
  <si>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</si>
  <si>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</si>
  <si>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Configuration management procedures do not exist</t>
  </si>
  <si>
    <t>The ability to make changes is not properly limited</t>
  </si>
  <si>
    <t>HCM9</t>
  </si>
  <si>
    <t>Systems are not deployed using the concept of least privilege</t>
  </si>
  <si>
    <t>HCP1</t>
  </si>
  <si>
    <t>No contingency plan exists for FTI data</t>
  </si>
  <si>
    <t>HCP100</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</si>
  <si>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</si>
  <si>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</si>
  <si>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</si>
  <si>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</si>
  <si>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</si>
  <si>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</si>
  <si>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</si>
  <si>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</si>
  <si>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</si>
  <si>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</si>
  <si>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</si>
  <si>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</si>
  <si>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</si>
  <si>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</si>
  <si>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</si>
  <si>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</si>
  <si>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</si>
  <si>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</si>
  <si>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</si>
  <si>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</si>
  <si>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</si>
  <si>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</si>
  <si>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</si>
  <si>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</si>
  <si>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</si>
  <si>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</si>
  <si>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</si>
  <si>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</si>
  <si>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</si>
  <si>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</si>
  <si>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</si>
  <si>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</si>
  <si>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</si>
  <si>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</si>
  <si>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</si>
  <si>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</si>
  <si>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</si>
  <si>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</si>
  <si>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</si>
  <si>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</si>
  <si>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</si>
  <si>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</si>
  <si>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</si>
  <si>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</si>
  <si>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</si>
  <si>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</si>
  <si>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</si>
  <si>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</si>
  <si>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</si>
  <si>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</si>
  <si>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</si>
  <si>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</si>
  <si>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</si>
  <si>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</si>
  <si>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</si>
  <si>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</si>
  <si>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</si>
  <si>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</si>
  <si>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</si>
  <si>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</si>
  <si>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</si>
  <si>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</si>
  <si>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</si>
  <si>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</si>
  <si>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</si>
  <si>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</si>
  <si>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</si>
  <si>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</si>
  <si>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</si>
  <si>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</si>
  <si>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</si>
  <si>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</si>
  <si>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</si>
  <si>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</si>
  <si>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</si>
  <si>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</si>
  <si>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</si>
  <si>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</si>
  <si>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</si>
  <si>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</si>
  <si>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</si>
  <si>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</si>
  <si>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</si>
  <si>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</si>
  <si>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</si>
  <si>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</si>
  <si>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</si>
  <si>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</si>
  <si>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</si>
  <si>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</si>
  <si>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Passwords are displayed on screen when entered</t>
  </si>
  <si>
    <t>HPW9</t>
  </si>
  <si>
    <t>Password management processes are not documented</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</si>
  <si>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</si>
  <si>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</si>
  <si>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</si>
  <si>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</si>
  <si>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</si>
  <si>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</si>
  <si>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</si>
  <si>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</si>
  <si>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</si>
  <si>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</si>
  <si>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</si>
  <si>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</si>
  <si>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</si>
  <si>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</si>
  <si>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</si>
  <si>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</si>
  <si>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</si>
  <si>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</si>
  <si>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</si>
  <si>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</si>
  <si>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</si>
  <si>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</si>
  <si>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</si>
  <si>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</si>
  <si>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</si>
  <si>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</si>
  <si>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</si>
  <si>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</si>
  <si>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</si>
  <si>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</si>
  <si>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</si>
  <si>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</si>
  <si>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</si>
  <si>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</si>
  <si>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</si>
  <si>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</si>
  <si>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</si>
  <si>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</si>
  <si>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</si>
  <si>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</si>
  <si>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</si>
  <si>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</si>
  <si>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</si>
  <si>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Application source code is not assessed for static vulnerabilities</t>
  </si>
  <si>
    <t>HRM1</t>
  </si>
  <si>
    <t>Multi-factor authentication is not required for external or remote access</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</si>
  <si>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</si>
  <si>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</si>
  <si>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</si>
  <si>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</si>
  <si>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</si>
  <si>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</si>
  <si>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</si>
  <si>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</si>
  <si>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</si>
  <si>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</si>
  <si>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</si>
  <si>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</si>
  <si>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</si>
  <si>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</si>
  <si>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</si>
  <si>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</si>
  <si>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</si>
  <si>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</si>
  <si>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</si>
  <si>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</si>
  <si>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</si>
  <si>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</si>
  <si>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</si>
  <si>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</si>
  <si>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</si>
  <si>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</si>
  <si>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</si>
  <si>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</si>
  <si>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</si>
  <si>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</si>
  <si>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</si>
  <si>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</si>
  <si>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</si>
  <si>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</si>
  <si>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</si>
  <si>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</si>
  <si>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</si>
  <si>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Live FTI data is used in test environments without approval</t>
  </si>
  <si>
    <t>HSA100</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</si>
  <si>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</si>
  <si>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</si>
  <si>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</si>
  <si>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</si>
  <si>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</si>
  <si>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</si>
  <si>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</si>
  <si>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</si>
  <si>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</si>
  <si>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</si>
  <si>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</si>
  <si>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</si>
  <si>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</si>
  <si>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</si>
  <si>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</si>
  <si>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</si>
  <si>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</si>
  <si>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</si>
  <si>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</si>
  <si>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</si>
  <si>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</si>
  <si>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</si>
  <si>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</si>
  <si>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</si>
  <si>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</si>
  <si>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</si>
  <si>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</si>
  <si>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</si>
  <si>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</si>
  <si>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</si>
  <si>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</si>
  <si>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</si>
  <si>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</si>
  <si>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</si>
  <si>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</si>
  <si>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</si>
  <si>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</si>
  <si>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</si>
  <si>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</si>
  <si>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</si>
  <si>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</si>
  <si>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</si>
  <si>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</si>
  <si>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</si>
  <si>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</si>
  <si>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</si>
  <si>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</si>
  <si>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</si>
  <si>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</si>
  <si>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</si>
  <si>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</si>
  <si>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</si>
  <si>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</si>
  <si>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</si>
  <si>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</si>
  <si>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</si>
  <si>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</si>
  <si>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</si>
  <si>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</si>
  <si>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</si>
  <si>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</si>
  <si>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</si>
  <si>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</si>
  <si>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</si>
  <si>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</si>
  <si>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</si>
  <si>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</si>
  <si>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</si>
  <si>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</si>
  <si>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</si>
  <si>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</si>
  <si>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</si>
  <si>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</si>
  <si>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</si>
  <si>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</si>
  <si>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</si>
  <si>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</si>
  <si>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</si>
  <si>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</si>
  <si>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</si>
  <si>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</si>
  <si>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</si>
  <si>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</si>
  <si>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</si>
  <si>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</si>
  <si>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</si>
  <si>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</si>
  <si>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</si>
  <si>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</si>
  <si>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</si>
  <si>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</si>
  <si>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</si>
  <si>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</si>
  <si>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</si>
  <si>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</si>
  <si>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</si>
  <si>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</si>
  <si>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</si>
  <si>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</si>
  <si>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</si>
  <si>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</si>
  <si>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</si>
  <si>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</si>
  <si>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</si>
  <si>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</si>
  <si>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</si>
  <si>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</si>
  <si>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</si>
  <si>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</si>
  <si>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</si>
  <si>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</si>
  <si>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</si>
  <si>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</si>
  <si>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</si>
  <si>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</si>
  <si>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</si>
  <si>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</si>
  <si>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</si>
  <si>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</si>
  <si>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</si>
  <si>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</si>
  <si>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</si>
  <si>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</si>
  <si>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</si>
  <si>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</si>
  <si>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</si>
  <si>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</si>
  <si>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</si>
  <si>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</si>
  <si>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</si>
  <si>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</si>
  <si>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</si>
  <si>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</si>
  <si>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</si>
  <si>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</si>
  <si>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</si>
  <si>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</si>
  <si>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</si>
  <si>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</si>
  <si>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</si>
  <si>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</si>
  <si>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</si>
  <si>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</si>
  <si>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</si>
  <si>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</si>
  <si>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</si>
  <si>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</si>
  <si>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</si>
  <si>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</si>
  <si>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</si>
  <si>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</si>
  <si>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</si>
  <si>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</si>
  <si>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</si>
  <si>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</si>
  <si>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</si>
  <si>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</si>
  <si>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</si>
  <si>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Data inputs are not being validated</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</si>
  <si>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</si>
  <si>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</si>
  <si>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</si>
  <si>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</si>
  <si>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</si>
  <si>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</si>
  <si>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</si>
  <si>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</si>
  <si>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</si>
  <si>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</si>
  <si>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</si>
  <si>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</si>
  <si>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</si>
  <si>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</si>
  <si>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</si>
  <si>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</si>
  <si>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</si>
  <si>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</si>
  <si>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</si>
  <si>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</si>
  <si>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</si>
  <si>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</si>
  <si>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</si>
  <si>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</si>
  <si>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</si>
  <si>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</si>
  <si>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</si>
  <si>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</si>
  <si>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</si>
  <si>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</si>
  <si>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</si>
  <si>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</si>
  <si>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</si>
  <si>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</si>
  <si>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</si>
  <si>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</si>
  <si>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</si>
  <si>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</si>
  <si>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</si>
  <si>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</si>
  <si>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</si>
  <si>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</si>
  <si>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</si>
  <si>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</si>
  <si>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</si>
  <si>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</si>
  <si>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</si>
  <si>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</si>
  <si>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</si>
  <si>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</si>
  <si>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</si>
  <si>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</si>
  <si>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</si>
  <si>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</si>
  <si>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</si>
  <si>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</si>
  <si>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</si>
  <si>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</si>
  <si>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</si>
  <si>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</si>
  <si>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</si>
  <si>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</si>
  <si>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</si>
  <si>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</si>
  <si>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</si>
  <si>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</si>
  <si>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</si>
  <si>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</si>
  <si>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</si>
  <si>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</si>
  <si>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</si>
  <si>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</si>
  <si>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</si>
  <si>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</si>
  <si>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</si>
  <si>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</si>
  <si>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</si>
  <si>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</si>
  <si>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</si>
  <si>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</si>
  <si>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</si>
  <si>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</si>
  <si>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</si>
  <si>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</si>
  <si>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</si>
  <si>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</si>
  <si>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</si>
  <si>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</si>
  <si>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</si>
  <si>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</si>
  <si>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</si>
  <si>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</si>
  <si>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</si>
  <si>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</si>
  <si>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</si>
  <si>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</si>
  <si>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</si>
  <si>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</si>
  <si>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</si>
  <si>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</si>
  <si>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</si>
  <si>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</si>
  <si>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</si>
  <si>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</si>
  <si>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</si>
  <si>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</si>
  <si>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</si>
  <si>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</si>
  <si>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</si>
  <si>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</si>
  <si>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</si>
  <si>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</si>
  <si>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</si>
  <si>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</si>
  <si>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</si>
  <si>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</si>
  <si>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</si>
  <si>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</si>
  <si>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</si>
  <si>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</si>
  <si>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</si>
  <si>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</si>
  <si>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</si>
  <si>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</si>
  <si>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</si>
  <si>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</si>
  <si>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</si>
  <si>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</si>
  <si>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</si>
  <si>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</si>
  <si>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</si>
  <si>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</si>
  <si>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</si>
  <si>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</si>
  <si>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</si>
  <si>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</si>
  <si>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</si>
  <si>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</si>
  <si>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</si>
  <si>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</si>
  <si>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</si>
  <si>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</si>
  <si>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</si>
  <si>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</si>
  <si>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</si>
  <si>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</si>
  <si>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</si>
  <si>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</si>
  <si>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</si>
  <si>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</si>
  <si>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</si>
  <si>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</si>
  <si>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</si>
  <si>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</si>
  <si>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</si>
  <si>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</si>
  <si>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</si>
  <si>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</si>
  <si>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</si>
  <si>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</si>
  <si>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</si>
  <si>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</si>
  <si>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</si>
  <si>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</si>
  <si>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</si>
  <si>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</si>
  <si>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</si>
  <si>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</si>
  <si>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</si>
  <si>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</si>
  <si>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</si>
  <si>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</si>
  <si>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</si>
  <si>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</si>
  <si>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</si>
  <si>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</si>
  <si>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</si>
  <si>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</si>
  <si>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</si>
  <si>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</si>
  <si>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</si>
  <si>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</si>
  <si>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</si>
  <si>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</si>
  <si>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</si>
  <si>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</si>
  <si>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</si>
  <si>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</si>
  <si>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</si>
  <si>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</si>
  <si>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</si>
  <si>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</si>
  <si>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</si>
  <si>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</si>
  <si>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</si>
  <si>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</si>
  <si>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</si>
  <si>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</si>
  <si>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</si>
  <si>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</si>
  <si>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</si>
  <si>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</si>
  <si>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</si>
  <si>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</si>
  <si>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</si>
  <si>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</si>
  <si>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</si>
  <si>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</si>
  <si>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</si>
  <si>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</si>
  <si>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</si>
  <si>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</si>
  <si>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</si>
  <si>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</si>
  <si>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</si>
  <si>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</si>
  <si>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</si>
  <si>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</si>
  <si>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</si>
  <si>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</si>
  <si>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</si>
  <si>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</si>
  <si>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</si>
  <si>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</si>
  <si>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</si>
  <si>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</si>
  <si>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</si>
  <si>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</si>
  <si>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</si>
  <si>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</si>
  <si>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</si>
  <si>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</si>
  <si>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</si>
  <si>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</si>
  <si>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</si>
  <si>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</si>
  <si>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</si>
  <si>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</si>
  <si>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</si>
  <si>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</si>
  <si>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</si>
  <si>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</si>
  <si>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</si>
  <si>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</si>
  <si>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</si>
  <si>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</si>
  <si>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</si>
  <si>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</si>
  <si>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</si>
  <si>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</si>
  <si>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</si>
  <si>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</si>
  <si>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</si>
  <si>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</si>
  <si>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</si>
  <si>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</si>
  <si>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</si>
  <si>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</si>
  <si>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</si>
  <si>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</si>
  <si>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</si>
  <si>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</si>
  <si>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</si>
  <si>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</si>
  <si>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</si>
  <si>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</si>
  <si>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</si>
  <si>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</si>
  <si>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</si>
  <si>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</si>
  <si>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</si>
  <si>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</si>
  <si>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</si>
  <si>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</si>
  <si>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</si>
  <si>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</si>
  <si>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</si>
  <si>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</si>
  <si>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</si>
  <si>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</si>
  <si>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</si>
  <si>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</si>
  <si>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</si>
  <si>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</si>
  <si>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</si>
  <si>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</si>
  <si>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</si>
  <si>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</si>
  <si>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</si>
  <si>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</si>
  <si>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</si>
  <si>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</si>
  <si>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</si>
  <si>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</si>
  <si>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</si>
  <si>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</si>
  <si>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</si>
  <si>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</si>
  <si>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</si>
  <si>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</si>
  <si>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</si>
  <si>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</si>
  <si>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</si>
  <si>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</si>
  <si>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</si>
  <si>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</si>
  <si>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</si>
  <si>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</si>
  <si>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</si>
  <si>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</si>
  <si>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</si>
  <si>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</si>
  <si>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</si>
  <si>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</si>
  <si>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</si>
  <si>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</si>
  <si>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</si>
  <si>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</si>
  <si>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</si>
  <si>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</si>
  <si>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</si>
  <si>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</si>
  <si>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</si>
  <si>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</si>
  <si>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</si>
  <si>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IA-12</t>
  </si>
  <si>
    <t>Identity Proofing</t>
  </si>
  <si>
    <t>Examine &amp; Interview</t>
  </si>
  <si>
    <t>1. The federated identity services have undergone FedRAMP authorization.</t>
  </si>
  <si>
    <t>FedRAMP market place authorized services are listed at https://marketplace.fedramp.gov/</t>
  </si>
  <si>
    <t>HSA-18: The cloud vendor is not FedRAMP certified</t>
  </si>
  <si>
    <t>Authentication and authorization parameters meet IRS Publication 1075 requirements</t>
  </si>
  <si>
    <t>HCA64
HCA65
HCA66</t>
  </si>
  <si>
    <t>HAC64: Multi-factor authentication is not required for internal privileged and non-privileged access
HAC65: Multi-factor authentication is not required for internal privileged access
HAC66: Multi-factor authentication is not required for internal non-privileged access</t>
  </si>
  <si>
    <t>1. Interview agency personnel to determine if the agency requires multi-factor authentication for remote access.
2. Examine procedures to determine how multi-factor authentication is implemented for all remote access. If a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t>
  </si>
  <si>
    <t>HRM20: Multi-factor authentication is not properly configured for external or remote access</t>
  </si>
  <si>
    <t>Interview &amp; Examine</t>
  </si>
  <si>
    <t>The agency employs sufficient multi-factor authentication mechanisms for all remote access to the FTI application.</t>
  </si>
  <si>
    <t>1. The agency requires multi-factor authentication for remote access to the network and information systems that receive, process, store or transmit FTI.
2. The multi-factor authentication mechanism is sufficient and implemented for all remote accesses to the network.
3. Minimum requirements are met as outlined in test case if a PIN is used.
Note - This is only applicable to externally facing applications that present FTI to end users / admins.</t>
  </si>
  <si>
    <t>1. Password requirements meet all IRS Publication 1075 requirements listed in the test procedure.</t>
  </si>
  <si>
    <t>HPW2
HPW3
HPW4
HPW6
HPW12
HPW19
HPW20</t>
  </si>
  <si>
    <t>HPW2: Password does not expire timely
HPW3: Minimum password length is too short
HPW4: Minimum password does not exist
HPW6: Password history is insufficient
HPW12: Passwords do not meet complexity requirements
HPW19: More than one Publication 1075 password requirement is not met
HPW20: User is not required to change password upon first use</t>
  </si>
  <si>
    <t>The agency employs sufficient multi-factor authentication mechanisms for all internal access to the application for all privileged and non-privileged users.</t>
  </si>
  <si>
    <t>1. Interview agency personnel to determine if the agency requires multi-factor authentication (MFA) for all internal access, unless the terminal is in a restricted area per Pub 1075 requirements.
2. Examine procedures to determine how multi-factor authentication is implemented for all .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t>
  </si>
  <si>
    <t xml:space="preserve">1. The agency requires multi-factor authentication for local access to the applications that receive, store, process, or transmit FTI.
2. The multi-factor authentication mechanism is sufficient and implemented for all local access to the application.
3. Minimum requirements are met as outlined in test case if a PIN is used.
Note - If the application is only accessible from agency owned equipment and MFA is enforced at the workstation level then this is inherited. </t>
  </si>
  <si>
    <t>APP-66</t>
  </si>
  <si>
    <t>APP-67</t>
  </si>
  <si>
    <t>APP-68</t>
  </si>
  <si>
    <t>1. Test the application by attempting to authenticate with the published default password for any existing built-in account noted in Test ID #40, if such a default password exists.
Note: This test will require the reviewer to research ahead of time built-in accounts and default passwords for the application used by the agency, which will be identified during the PSE.</t>
  </si>
  <si>
    <t>APP-69</t>
  </si>
  <si>
    <t xml:space="preserve">1. Examine application source code (including web.config, java.properties, etc, if present), configuration files, scripts, HTML file, and any ascidia files to locate any instances in which a password, certificate, or sensitive data is included in the code. </t>
  </si>
  <si>
    <t xml:space="preserve">1. Test the application's authentication mechanism to ensure that IRS 1075 requirements are met for the following criteria:
a) Minimum password length of 14 characters
b) Passwords must contain at least one number or special character, and a combination of at least one lower and uppercase letter
c) Maximum password age of 90 days for privileged user
d) Minimum password age of 1 day
e) Password history for the previous 24 passwords 
f) Users are forced to change their initial password during their first logon
</t>
  </si>
  <si>
    <t xml:space="preserve">FedRAMP providers are using when employing non-local federated identity services for external users/entities. </t>
  </si>
  <si>
    <t>1. Discuss all external access points for the application with agency personnel and review team. In the event a federated identity service is used for authentication, it must be a provider listed in the FedRAMP marketplace (e.g. Login.gov, ID.me, etc.).
Note - If federated identity services are not used for external authentication, this test case is N/A.</t>
  </si>
  <si>
    <t>This SCSEM is used by the IRS Office of Safeguards to evaluate compliance with IRS Publication 1075 for agencies that have implemented application software that is used to store, access, transmit or process Federal Tax Information (FTI).  Applications may be client/server, standalone or web-based. Applications may be COTS or developed in-house by the agency.
Agencies should use this SCSEM to prepare for an upcoming Safeguard review, but it is also an effective tool for agencies to use as part of internal periodic security assessments or internal inspections to ensure continued compliance in the years when a Safeguard review is not scheduled.  Also the agency can use the SCSEM to identify the types of policies to have in place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DISA Application Security and Development Checklist Version 2 Release 1.4 (December 2008)
▪ Federal Information Systems Control Audit Manual (FISCAM), GAO-09-232G  (February 2009)</t>
  </si>
  <si>
    <t xml:space="preserve"> ▪ SCSEM Version: 3.1</t>
  </si>
  <si>
    <t>HCA3: Agency does not conduct routine assessments of security controls
HCA10: Assessment results are not shared with designated agency officials
HRA3: Vulnerability assessments do not generate corrective action plans</t>
  </si>
  <si>
    <t>HCA3
HCA10
HRA3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</si>
</sst>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3" x14ac:knownFonts="1">
    <font>
      <sz val="10"/>
      <name val="Arial"/>
    </font>
    <font>
      <sz val="11"/>
      <color theme="1"/>
      <name val="Calibri"/>
      <family val="2"/>
      <scheme val="minor"/>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0"/>
      <name val="Arial"/>
      <family val="2"/>
    </font>
    <font>
      <b/>
      <i/>
      <sz val="10"/>
      <name val="Arial"/>
      <family val="2"/>
    </font>
    <font>
      <b/>
      <u/>
      <sz val="10"/>
      <name val="Arial"/>
      <family val="2"/>
    </font>
    <font>
      <sz val="11"/>
      <name val="Calibri"/>
      <family val="2"/>
    </font>
    <font>
      <b/>
      <sz val="11"/>
      <color theme="1"/>
      <name val="Calibri"/>
      <family val="2"/>
      <scheme val="minor"/>
    </font>
    <font>
      <b/>
      <sz val="10"/>
      <color rgb="FFAC0000"/>
      <name val="Arial"/>
      <family val="2"/>
    </font>
    <font>
      <sz val="10"/>
      <color rgb="FFAC0000"/>
      <name val="Arial"/>
      <family val="2"/>
    </font>
    <font>
      <sz val="10"/>
      <color theme="1"/>
      <name val="Arial"/>
      <family val="2"/>
    </font>
    <font>
      <b/>
      <sz val="10"/>
      <color theme="1"/>
      <name val="Arial"/>
      <family val="2"/>
    </font>
    <font>
      <sz val="10"/>
      <color theme="0"/>
      <name val="Arial"/>
      <family val="2"/>
    </font>
    <font>
      <b/>
      <sz val="10"/>
      <color rgb="FFFF0000"/>
      <name val="Arial"/>
      <family val="2"/>
    </font>
    <font>
      <sz val="12"/>
      <color theme="1"/>
      <name val="Calibri"/>
      <family val="2"/>
      <scheme val="minor"/>
    </font>
  </fonts>
  <fills count="10">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s>
  <borders count="46">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style="thin">
        <color rgb="FF333333"/>
      </left>
      <right style="thin">
        <color rgb="FF333333"/>
      </right>
      <top style="thin">
        <color rgb="FF333333"/>
      </top>
      <bottom style="thin">
        <color rgb="FF333333"/>
      </bottom>
      <diagonal/>
    </border>
    <border>
      <left style="thin">
        <color theme="1" tint="0.24994659260841701"/>
      </left>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s>
  <cellStyleXfs count="7">
    <xf numFmtId="0" fontId="0" fillId="0" borderId="0"/>
    <xf numFmtId="0" fontId="11" fillId="0" borderId="0"/>
    <xf numFmtId="0" fontId="8" fillId="0" borderId="0"/>
    <xf numFmtId="0" fontId="8" fillId="0" borderId="0"/>
    <xf numFmtId="0" fontId="8" fillId="0" borderId="0"/>
    <xf numFmtId="0" fontId="2" fillId="0" borderId="0" applyFill="0" applyProtection="0"/>
    <xf numFmtId="0" fontId="1" fillId="0" borderId="0"/>
  </cellStyleXfs>
  <cellXfs count="206">
    <xf numFmtId="0" fontId="0" fillId="0" borderId="0" xfId="0"/>
    <xf numFmtId="0" fontId="6" fillId="0" borderId="0" xfId="0" applyFont="1" applyAlignment="1">
      <alignment vertical="top" wrapText="1"/>
    </xf>
    <xf numFmtId="0" fontId="4" fillId="2" borderId="2" xfId="0" applyFont="1" applyFill="1" applyBorder="1"/>
    <xf numFmtId="0" fontId="4" fillId="2" borderId="3" xfId="0" applyFont="1" applyFill="1" applyBorder="1"/>
    <xf numFmtId="0" fontId="4" fillId="2" borderId="4" xfId="0" applyFont="1" applyFill="1" applyBorder="1"/>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8" fillId="0" borderId="8" xfId="0" applyFont="1" applyBorder="1" applyAlignment="1">
      <alignment vertical="top"/>
    </xf>
    <xf numFmtId="0" fontId="8" fillId="0" borderId="0" xfId="0" applyFont="1" applyAlignment="1">
      <alignment vertical="top"/>
    </xf>
    <xf numFmtId="0" fontId="8" fillId="0" borderId="9" xfId="0" applyFont="1" applyBorder="1" applyAlignment="1">
      <alignment vertical="top"/>
    </xf>
    <xf numFmtId="0" fontId="8" fillId="0" borderId="10" xfId="0" applyFont="1" applyBorder="1" applyAlignment="1">
      <alignment vertical="top"/>
    </xf>
    <xf numFmtId="0" fontId="8" fillId="0" borderId="11" xfId="0" applyFont="1" applyBorder="1" applyAlignment="1">
      <alignment vertical="top"/>
    </xf>
    <xf numFmtId="0" fontId="6" fillId="0" borderId="0" xfId="0" applyFont="1" applyAlignment="1">
      <alignment vertical="top"/>
    </xf>
    <xf numFmtId="0" fontId="8" fillId="0" borderId="12" xfId="0" applyFont="1" applyBorder="1" applyAlignment="1">
      <alignment vertical="top"/>
    </xf>
    <xf numFmtId="0" fontId="0" fillId="5" borderId="4" xfId="0" applyFill="1" applyBorder="1" applyAlignment="1">
      <alignment vertical="center"/>
    </xf>
    <xf numFmtId="0" fontId="8" fillId="3" borderId="6" xfId="0" applyFont="1" applyFill="1" applyBorder="1"/>
    <xf numFmtId="0" fontId="10" fillId="3" borderId="0" xfId="0" applyFont="1" applyFill="1"/>
    <xf numFmtId="0" fontId="8" fillId="3" borderId="0" xfId="0" applyFont="1" applyFill="1"/>
    <xf numFmtId="0" fontId="0" fillId="3" borderId="12" xfId="0" applyFill="1" applyBorder="1"/>
    <xf numFmtId="0" fontId="8" fillId="3" borderId="10" xfId="0" applyFont="1" applyFill="1" applyBorder="1"/>
    <xf numFmtId="0" fontId="4" fillId="4" borderId="5" xfId="0" applyFont="1" applyFill="1" applyBorder="1" applyAlignment="1">
      <alignment vertical="center"/>
    </xf>
    <xf numFmtId="0" fontId="4" fillId="4" borderId="6" xfId="0" applyFont="1" applyFill="1" applyBorder="1" applyAlignment="1">
      <alignment vertical="center"/>
    </xf>
    <xf numFmtId="0" fontId="8" fillId="4" borderId="8" xfId="0" applyFont="1" applyFill="1" applyBorder="1" applyAlignment="1">
      <alignment vertical="top"/>
    </xf>
    <xf numFmtId="0" fontId="0" fillId="4" borderId="0" xfId="0" applyFill="1" applyAlignment="1">
      <alignment vertical="top"/>
    </xf>
    <xf numFmtId="0" fontId="0" fillId="4" borderId="12" xfId="0" applyFill="1" applyBorder="1" applyAlignment="1">
      <alignment vertical="top"/>
    </xf>
    <xf numFmtId="0" fontId="0" fillId="4" borderId="10" xfId="0" applyFill="1" applyBorder="1" applyAlignment="1">
      <alignment vertical="top"/>
    </xf>
    <xf numFmtId="0" fontId="4" fillId="2" borderId="2" xfId="0" applyFont="1" applyFill="1" applyBorder="1" applyAlignment="1">
      <alignment vertical="center"/>
    </xf>
    <xf numFmtId="0" fontId="4" fillId="2" borderId="3" xfId="0" applyFont="1" applyFill="1" applyBorder="1" applyAlignment="1">
      <alignment vertical="center"/>
    </xf>
    <xf numFmtId="0" fontId="4" fillId="0" borderId="2" xfId="0" applyFont="1" applyBorder="1" applyAlignment="1">
      <alignment vertical="center"/>
    </xf>
    <xf numFmtId="0" fontId="4" fillId="0" borderId="4" xfId="0" applyFont="1" applyBorder="1" applyAlignment="1">
      <alignment vertical="center"/>
    </xf>
    <xf numFmtId="0" fontId="16" fillId="0" borderId="4" xfId="0" applyFont="1" applyBorder="1" applyAlignment="1">
      <alignment vertical="center"/>
    </xf>
    <xf numFmtId="0" fontId="17" fillId="0" borderId="0" xfId="0" applyFont="1"/>
    <xf numFmtId="0" fontId="0" fillId="5" borderId="2" xfId="0" applyFill="1" applyBorder="1" applyAlignment="1">
      <alignment vertical="center"/>
    </xf>
    <xf numFmtId="0" fontId="0" fillId="5" borderId="3" xfId="0" applyFill="1" applyBorder="1" applyAlignment="1">
      <alignment vertical="center"/>
    </xf>
    <xf numFmtId="0" fontId="18" fillId="0" borderId="13" xfId="0" applyFont="1" applyBorder="1" applyAlignment="1">
      <alignment vertical="center" wrapText="1"/>
    </xf>
    <xf numFmtId="165" fontId="18" fillId="0" borderId="13" xfId="0" applyNumberFormat="1" applyFont="1" applyBorder="1" applyAlignment="1">
      <alignment vertical="center" wrapText="1"/>
    </xf>
    <xf numFmtId="0" fontId="0" fillId="5" borderId="13" xfId="0" applyFill="1" applyBorder="1" applyAlignment="1">
      <alignment vertical="center"/>
    </xf>
    <xf numFmtId="0" fontId="4" fillId="5" borderId="2"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xf>
    <xf numFmtId="0" fontId="17" fillId="0" borderId="6" xfId="0" applyFont="1" applyBorder="1" applyAlignment="1">
      <alignment vertical="top"/>
    </xf>
    <xf numFmtId="0" fontId="17" fillId="0" borderId="7" xfId="0" applyFont="1" applyBorder="1" applyAlignment="1">
      <alignment vertical="top"/>
    </xf>
    <xf numFmtId="0" fontId="4" fillId="6" borderId="5" xfId="0" applyFont="1" applyFill="1" applyBorder="1" applyAlignment="1">
      <alignment vertical="top"/>
    </xf>
    <xf numFmtId="0" fontId="4" fillId="6" borderId="6" xfId="0" applyFont="1" applyFill="1" applyBorder="1" applyAlignment="1">
      <alignment vertical="top"/>
    </xf>
    <xf numFmtId="0" fontId="4" fillId="6" borderId="7" xfId="0" applyFont="1" applyFill="1" applyBorder="1" applyAlignment="1">
      <alignment vertical="top"/>
    </xf>
    <xf numFmtId="0" fontId="8" fillId="0" borderId="5" xfId="0" applyFont="1" applyBorder="1" applyAlignment="1">
      <alignment vertical="top"/>
    </xf>
    <xf numFmtId="0" fontId="8" fillId="0" borderId="6" xfId="0" applyFont="1" applyBorder="1" applyAlignment="1">
      <alignment vertical="top"/>
    </xf>
    <xf numFmtId="0" fontId="8" fillId="0" borderId="7" xfId="0" applyFont="1" applyBorder="1" applyAlignment="1">
      <alignment vertical="top"/>
    </xf>
    <xf numFmtId="0" fontId="4" fillId="6" borderId="12" xfId="0" applyFont="1" applyFill="1" applyBorder="1" applyAlignment="1">
      <alignment vertical="top"/>
    </xf>
    <xf numFmtId="0" fontId="4" fillId="6" borderId="10" xfId="0" applyFont="1" applyFill="1" applyBorder="1" applyAlignment="1">
      <alignment vertical="top"/>
    </xf>
    <xf numFmtId="0" fontId="4" fillId="6" borderId="11" xfId="0" applyFont="1" applyFill="1" applyBorder="1" applyAlignment="1">
      <alignment vertical="top"/>
    </xf>
    <xf numFmtId="0" fontId="4" fillId="6" borderId="2" xfId="0" applyFont="1" applyFill="1" applyBorder="1" applyAlignment="1">
      <alignment vertical="top"/>
    </xf>
    <xf numFmtId="0" fontId="4" fillId="6" borderId="3" xfId="0" applyFont="1" applyFill="1" applyBorder="1" applyAlignment="1">
      <alignment vertical="top"/>
    </xf>
    <xf numFmtId="0" fontId="4" fillId="6" borderId="4" xfId="0" applyFont="1" applyFill="1" applyBorder="1" applyAlignment="1">
      <alignment vertical="top"/>
    </xf>
    <xf numFmtId="0" fontId="8" fillId="0" borderId="2" xfId="0" applyFont="1" applyBorder="1" applyAlignment="1">
      <alignment vertical="top"/>
    </xf>
    <xf numFmtId="0" fontId="8" fillId="0" borderId="3" xfId="0" applyFont="1" applyBorder="1" applyAlignment="1">
      <alignment vertical="top"/>
    </xf>
    <xf numFmtId="0" fontId="8" fillId="0" borderId="4" xfId="0" applyFont="1" applyBorder="1" applyAlignment="1">
      <alignment vertical="top"/>
    </xf>
    <xf numFmtId="0" fontId="4" fillId="6" borderId="8" xfId="0" applyFont="1" applyFill="1" applyBorder="1" applyAlignment="1">
      <alignment vertical="top"/>
    </xf>
    <xf numFmtId="0" fontId="4" fillId="6" borderId="0" xfId="0" applyFont="1" applyFill="1" applyAlignment="1">
      <alignment vertical="top"/>
    </xf>
    <xf numFmtId="0" fontId="4" fillId="6" borderId="9" xfId="0" applyFont="1" applyFill="1" applyBorder="1" applyAlignment="1">
      <alignment vertical="top"/>
    </xf>
    <xf numFmtId="0" fontId="7" fillId="4" borderId="0" xfId="0" applyFont="1" applyFill="1"/>
    <xf numFmtId="0" fontId="5" fillId="3" borderId="5" xfId="0" applyFont="1" applyFill="1" applyBorder="1"/>
    <xf numFmtId="0" fontId="5" fillId="3" borderId="8" xfId="0" applyFont="1" applyFill="1" applyBorder="1"/>
    <xf numFmtId="0" fontId="18" fillId="3" borderId="8" xfId="0" applyFont="1" applyFill="1" applyBorder="1"/>
    <xf numFmtId="0" fontId="7" fillId="4" borderId="0" xfId="0" applyFont="1" applyFill="1" applyAlignment="1">
      <alignment vertical="center"/>
    </xf>
    <xf numFmtId="0" fontId="8" fillId="0" borderId="0" xfId="0" applyFont="1" applyAlignment="1">
      <alignment vertical="center"/>
    </xf>
    <xf numFmtId="0" fontId="8" fillId="3" borderId="14" xfId="0" applyFont="1" applyFill="1" applyBorder="1"/>
    <xf numFmtId="0" fontId="10" fillId="3" borderId="15" xfId="0" applyFont="1" applyFill="1" applyBorder="1"/>
    <xf numFmtId="0" fontId="8" fillId="3" borderId="15" xfId="0" applyFont="1" applyFill="1" applyBorder="1"/>
    <xf numFmtId="0" fontId="8" fillId="3" borderId="16" xfId="0" applyFont="1" applyFill="1" applyBorder="1"/>
    <xf numFmtId="0" fontId="4" fillId="4" borderId="14" xfId="0" applyFont="1" applyFill="1" applyBorder="1" applyAlignment="1">
      <alignment vertical="center"/>
    </xf>
    <xf numFmtId="0" fontId="0" fillId="4" borderId="15" xfId="0" applyFill="1" applyBorder="1" applyAlignment="1">
      <alignment vertical="top"/>
    </xf>
    <xf numFmtId="0" fontId="0" fillId="4" borderId="16" xfId="0" applyFill="1" applyBorder="1" applyAlignment="1">
      <alignment vertical="top"/>
    </xf>
    <xf numFmtId="0" fontId="0" fillId="0" borderId="15" xfId="0" applyBorder="1"/>
    <xf numFmtId="0" fontId="4" fillId="2" borderId="13" xfId="0" applyFont="1" applyFill="1" applyBorder="1" applyAlignment="1">
      <alignment vertical="center"/>
    </xf>
    <xf numFmtId="0" fontId="8" fillId="0" borderId="17" xfId="0" applyFont="1" applyBorder="1" applyAlignment="1">
      <alignment horizontal="left" vertical="top" wrapText="1"/>
    </xf>
    <xf numFmtId="0" fontId="19" fillId="6" borderId="18" xfId="0" applyFont="1" applyFill="1" applyBorder="1" applyAlignment="1">
      <alignment vertical="top"/>
    </xf>
    <xf numFmtId="0" fontId="4" fillId="6" borderId="19" xfId="0" applyFont="1" applyFill="1" applyBorder="1" applyAlignment="1">
      <alignment vertical="top"/>
    </xf>
    <xf numFmtId="0" fontId="4" fillId="6" borderId="20" xfId="0" applyFont="1" applyFill="1" applyBorder="1" applyAlignment="1">
      <alignment vertical="top"/>
    </xf>
    <xf numFmtId="0" fontId="4" fillId="6" borderId="21" xfId="0" applyFont="1" applyFill="1" applyBorder="1" applyAlignment="1">
      <alignment vertical="top"/>
    </xf>
    <xf numFmtId="0" fontId="4" fillId="6" borderId="15" xfId="0" applyFont="1" applyFill="1" applyBorder="1" applyAlignment="1">
      <alignment vertical="top"/>
    </xf>
    <xf numFmtId="0" fontId="4" fillId="6" borderId="22" xfId="0" applyFont="1" applyFill="1" applyBorder="1" applyAlignment="1">
      <alignment vertical="top"/>
    </xf>
    <xf numFmtId="0" fontId="4" fillId="6" borderId="23" xfId="0" applyFont="1" applyFill="1" applyBorder="1" applyAlignment="1">
      <alignment vertical="top"/>
    </xf>
    <xf numFmtId="0" fontId="4" fillId="6" borderId="24" xfId="0" applyFont="1" applyFill="1" applyBorder="1" applyAlignment="1">
      <alignment vertical="top"/>
    </xf>
    <xf numFmtId="0" fontId="0" fillId="0" borderId="0" xfId="0" applyProtection="1">
      <protection locked="0"/>
    </xf>
    <xf numFmtId="0" fontId="4" fillId="5" borderId="17" xfId="0" applyFont="1" applyFill="1" applyBorder="1" applyAlignment="1" applyProtection="1">
      <alignment vertical="top" wrapText="1"/>
      <protection locked="0"/>
    </xf>
    <xf numFmtId="0" fontId="8" fillId="0" borderId="0" xfId="0" applyFont="1" applyProtection="1">
      <protection locked="0"/>
    </xf>
    <xf numFmtId="0" fontId="0" fillId="0" borderId="18" xfId="0" applyBorder="1"/>
    <xf numFmtId="0" fontId="0" fillId="0" borderId="19" xfId="0" applyBorder="1"/>
    <xf numFmtId="0" fontId="0" fillId="0" borderId="20" xfId="0" applyBorder="1"/>
    <xf numFmtId="0" fontId="4" fillId="7" borderId="21" xfId="0" applyFont="1" applyFill="1" applyBorder="1"/>
    <xf numFmtId="0" fontId="4" fillId="5" borderId="18" xfId="0" applyFont="1" applyFill="1" applyBorder="1"/>
    <xf numFmtId="0" fontId="4" fillId="5" borderId="19" xfId="0" applyFont="1" applyFill="1" applyBorder="1"/>
    <xf numFmtId="0" fontId="4" fillId="5" borderId="20" xfId="0" applyFont="1" applyFill="1" applyBorder="1"/>
    <xf numFmtId="0" fontId="6" fillId="7" borderId="21" xfId="0" applyFont="1" applyFill="1" applyBorder="1"/>
    <xf numFmtId="0" fontId="4" fillId="4" borderId="25" xfId="0" applyFont="1" applyFill="1" applyBorder="1"/>
    <xf numFmtId="0" fontId="0" fillId="8" borderId="26" xfId="0" applyFill="1" applyBorder="1"/>
    <xf numFmtId="0" fontId="4" fillId="4" borderId="26" xfId="0" applyFont="1" applyFill="1" applyBorder="1"/>
    <xf numFmtId="0" fontId="0" fillId="8" borderId="27" xfId="0" applyFill="1" applyBorder="1"/>
    <xf numFmtId="0" fontId="4" fillId="4" borderId="28" xfId="0" applyFont="1" applyFill="1" applyBorder="1"/>
    <xf numFmtId="0" fontId="4" fillId="4" borderId="29" xfId="0" applyFont="1" applyFill="1" applyBorder="1"/>
    <xf numFmtId="0" fontId="4" fillId="4" borderId="30" xfId="0" applyFont="1" applyFill="1" applyBorder="1"/>
    <xf numFmtId="0" fontId="0" fillId="7" borderId="21" xfId="0" applyFill="1" applyBorder="1"/>
    <xf numFmtId="0" fontId="9" fillId="5" borderId="31" xfId="0" applyFont="1" applyFill="1" applyBorder="1" applyAlignment="1">
      <alignment horizontal="center" vertical="center" wrapText="1"/>
    </xf>
    <xf numFmtId="0" fontId="9" fillId="5" borderId="32"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8" fillId="5" borderId="34" xfId="0" applyFont="1" applyFill="1" applyBorder="1" applyAlignment="1">
      <alignment vertical="center"/>
    </xf>
    <xf numFmtId="0" fontId="9" fillId="5" borderId="1" xfId="0" applyFont="1" applyFill="1" applyBorder="1" applyAlignment="1">
      <alignment horizontal="center" vertical="center"/>
    </xf>
    <xf numFmtId="0" fontId="9" fillId="5" borderId="35" xfId="0" applyFont="1" applyFill="1" applyBorder="1" applyAlignment="1">
      <alignment horizontal="center" vertical="center"/>
    </xf>
    <xf numFmtId="0" fontId="6" fillId="7" borderId="21" xfId="0" applyFont="1" applyFill="1" applyBorder="1" applyAlignment="1">
      <alignment vertical="top"/>
    </xf>
    <xf numFmtId="0" fontId="6" fillId="0" borderId="17" xfId="0" applyFont="1" applyBorder="1" applyAlignment="1">
      <alignment horizontal="center" vertical="center"/>
    </xf>
    <xf numFmtId="0" fontId="4" fillId="0" borderId="36" xfId="0" applyFont="1" applyBorder="1" applyAlignment="1">
      <alignment vertical="center"/>
    </xf>
    <xf numFmtId="0" fontId="4" fillId="0" borderId="37" xfId="0" applyFont="1" applyBorder="1" applyAlignment="1">
      <alignment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4" fillId="0" borderId="0" xfId="0" applyFont="1"/>
    <xf numFmtId="0" fontId="4" fillId="4" borderId="27" xfId="0" applyFont="1" applyFill="1" applyBorder="1"/>
    <xf numFmtId="0" fontId="0" fillId="0" borderId="21" xfId="0" applyBorder="1"/>
    <xf numFmtId="0" fontId="9" fillId="5" borderId="40" xfId="0" applyFont="1" applyFill="1" applyBorder="1" applyAlignment="1">
      <alignment horizontal="center" vertical="center"/>
    </xf>
    <xf numFmtId="0" fontId="9" fillId="7" borderId="0" xfId="0" applyFont="1" applyFill="1" applyAlignment="1">
      <alignment horizontal="center" vertical="center"/>
    </xf>
    <xf numFmtId="0" fontId="8" fillId="0" borderId="17" xfId="0" applyFont="1" applyBorder="1" applyAlignment="1">
      <alignment horizontal="center" vertical="center"/>
    </xf>
    <xf numFmtId="0" fontId="6" fillId="0" borderId="17" xfId="0" applyFont="1" applyBorder="1" applyAlignment="1">
      <alignment horizontal="center" vertical="top" wrapText="1"/>
    </xf>
    <xf numFmtId="0" fontId="0" fillId="0" borderId="22" xfId="0" applyBorder="1"/>
    <xf numFmtId="0" fontId="0" fillId="0" borderId="23" xfId="0" applyBorder="1"/>
    <xf numFmtId="0" fontId="6" fillId="0" borderId="23" xfId="0" applyFont="1" applyBorder="1" applyAlignment="1">
      <alignment vertical="top" wrapText="1"/>
    </xf>
    <xf numFmtId="0" fontId="0" fillId="0" borderId="24" xfId="0" applyBorder="1"/>
    <xf numFmtId="0" fontId="8" fillId="7" borderId="25" xfId="0" applyFont="1" applyFill="1" applyBorder="1"/>
    <xf numFmtId="0" fontId="8" fillId="0" borderId="26" xfId="0" applyFont="1" applyBorder="1"/>
    <xf numFmtId="0" fontId="11" fillId="0" borderId="17" xfId="1" applyBorder="1" applyAlignment="1">
      <alignment horizontal="center" vertical="top"/>
    </xf>
    <xf numFmtId="2" fontId="4" fillId="0" borderId="27" xfId="0" applyNumberFormat="1" applyFont="1" applyBorder="1" applyAlignment="1">
      <alignment horizontal="center"/>
    </xf>
    <xf numFmtId="0" fontId="12" fillId="0" borderId="17" xfId="0" applyFont="1" applyBorder="1" applyAlignment="1">
      <alignment horizontal="center" vertical="center"/>
    </xf>
    <xf numFmtId="0" fontId="12" fillId="0" borderId="17" xfId="0" applyFont="1" applyBorder="1" applyAlignment="1">
      <alignment horizontal="center" vertical="center" wrapText="1"/>
    </xf>
    <xf numFmtId="9" fontId="12" fillId="0" borderId="17" xfId="0" applyNumberFormat="1" applyFont="1" applyBorder="1" applyAlignment="1">
      <alignment horizontal="center" vertical="center"/>
    </xf>
    <xf numFmtId="0" fontId="4" fillId="7" borderId="4" xfId="0" applyFont="1" applyFill="1" applyBorder="1" applyAlignment="1">
      <alignment vertical="center"/>
    </xf>
    <xf numFmtId="0" fontId="4" fillId="0" borderId="2" xfId="0" applyFont="1" applyBorder="1" applyAlignment="1">
      <alignment horizontal="left" vertical="center"/>
    </xf>
    <xf numFmtId="0" fontId="2" fillId="7" borderId="0" xfId="0" applyFont="1" applyFill="1"/>
    <xf numFmtId="0" fontId="12" fillId="0" borderId="17" xfId="0" applyFont="1" applyBorder="1" applyAlignment="1">
      <alignment horizontal="center"/>
    </xf>
    <xf numFmtId="0" fontId="20" fillId="7" borderId="0" xfId="0" applyFont="1" applyFill="1"/>
    <xf numFmtId="0" fontId="21" fillId="7" borderId="0" xfId="0" applyFont="1" applyFill="1"/>
    <xf numFmtId="0" fontId="0" fillId="7" borderId="0" xfId="0" applyFill="1"/>
    <xf numFmtId="0" fontId="4" fillId="2" borderId="3" xfId="0" applyFont="1" applyFill="1" applyBorder="1" applyAlignment="1">
      <alignment horizontal="left"/>
    </xf>
    <xf numFmtId="0" fontId="4" fillId="2" borderId="3" xfId="0" applyFont="1" applyFill="1" applyBorder="1" applyProtection="1">
      <protection locked="0"/>
    </xf>
    <xf numFmtId="0" fontId="8" fillId="0" borderId="0" xfId="0" applyFont="1"/>
    <xf numFmtId="0" fontId="4" fillId="2" borderId="3" xfId="0" applyFont="1" applyFill="1" applyBorder="1" applyAlignment="1" applyProtection="1">
      <alignment horizontal="left" vertical="top"/>
      <protection locked="0"/>
    </xf>
    <xf numFmtId="0" fontId="8" fillId="0" borderId="17" xfId="0"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4" fillId="2" borderId="3" xfId="0" applyFont="1" applyFill="1" applyBorder="1" applyAlignment="1" applyProtection="1">
      <alignment horizontal="left" vertical="top" wrapText="1"/>
      <protection locked="0"/>
    </xf>
    <xf numFmtId="0" fontId="0" fillId="0" borderId="0" xfId="0" applyAlignment="1">
      <alignment horizontal="left" vertical="top" wrapText="1"/>
    </xf>
    <xf numFmtId="0" fontId="8" fillId="0" borderId="17" xfId="0" applyFont="1" applyBorder="1" applyAlignment="1">
      <alignment horizontal="center" vertical="center" wrapText="1"/>
    </xf>
    <xf numFmtId="0" fontId="8" fillId="0" borderId="17" xfId="0" applyFont="1" applyBorder="1" applyAlignment="1" applyProtection="1">
      <alignment vertical="top" wrapText="1"/>
      <protection locked="0"/>
    </xf>
    <xf numFmtId="0" fontId="8" fillId="0" borderId="17" xfId="0" applyFont="1" applyBorder="1" applyAlignment="1">
      <alignment horizontal="left" vertical="top"/>
    </xf>
    <xf numFmtId="0" fontId="4" fillId="5" borderId="41" xfId="0" applyFont="1" applyFill="1" applyBorder="1" applyAlignment="1">
      <alignment vertical="top" wrapText="1"/>
    </xf>
    <xf numFmtId="0" fontId="4" fillId="5" borderId="20" xfId="0" applyFont="1" applyFill="1" applyBorder="1" applyAlignment="1" applyProtection="1">
      <alignment vertical="top" wrapText="1"/>
      <protection locked="0"/>
    </xf>
    <xf numFmtId="0" fontId="4" fillId="5" borderId="42" xfId="0" applyFont="1" applyFill="1" applyBorder="1" applyAlignment="1" applyProtection="1">
      <alignment horizontal="left" vertical="top" wrapText="1"/>
      <protection locked="0"/>
    </xf>
    <xf numFmtId="0" fontId="7" fillId="4" borderId="9" xfId="0" applyFont="1" applyFill="1" applyBorder="1" applyAlignment="1">
      <alignment vertical="center"/>
    </xf>
    <xf numFmtId="0" fontId="8" fillId="0" borderId="17" xfId="0" applyFont="1" applyBorder="1"/>
    <xf numFmtId="0" fontId="8" fillId="0" borderId="17" xfId="2" applyBorder="1" applyAlignment="1" applyProtection="1">
      <alignment vertical="top" wrapText="1"/>
      <protection locked="0"/>
    </xf>
    <xf numFmtId="0" fontId="0" fillId="0" borderId="0" xfId="0" applyAlignment="1">
      <alignment wrapText="1"/>
    </xf>
    <xf numFmtId="0" fontId="4" fillId="2" borderId="17" xfId="0" applyFont="1" applyFill="1" applyBorder="1" applyAlignment="1">
      <alignment wrapText="1"/>
    </xf>
    <xf numFmtId="0" fontId="4" fillId="5" borderId="17" xfId="0" applyFont="1" applyFill="1" applyBorder="1" applyAlignment="1">
      <alignment horizontal="left" vertical="center" wrapText="1"/>
    </xf>
    <xf numFmtId="166" fontId="0" fillId="0" borderId="17" xfId="0" applyNumberFormat="1" applyBorder="1" applyAlignment="1">
      <alignment horizontal="left" vertical="top" wrapText="1"/>
    </xf>
    <xf numFmtId="14" fontId="0" fillId="0" borderId="17" xfId="0" applyNumberFormat="1" applyBorder="1" applyAlignment="1">
      <alignment horizontal="left" vertical="top" wrapText="1"/>
    </xf>
    <xf numFmtId="0" fontId="0" fillId="0" borderId="17" xfId="0" applyBorder="1" applyAlignment="1">
      <alignment horizontal="left" vertical="top" wrapText="1"/>
    </xf>
    <xf numFmtId="0" fontId="8" fillId="7" borderId="0" xfId="2" applyFill="1"/>
    <xf numFmtId="0" fontId="8" fillId="0" borderId="0" xfId="2"/>
    <xf numFmtId="0" fontId="8" fillId="0" borderId="35" xfId="0" applyFont="1" applyBorder="1" applyAlignment="1" applyProtection="1">
      <alignment horizontal="left" vertical="top" wrapText="1"/>
      <protection locked="0"/>
    </xf>
    <xf numFmtId="14" fontId="8" fillId="0" borderId="35" xfId="0" quotePrefix="1" applyNumberFormat="1" applyFont="1" applyBorder="1" applyAlignment="1" applyProtection="1">
      <alignment horizontal="left" vertical="top" wrapText="1"/>
      <protection locked="0"/>
    </xf>
    <xf numFmtId="164" fontId="8" fillId="0" borderId="35" xfId="0" applyNumberFormat="1" applyFont="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165" fontId="18" fillId="0" borderId="13" xfId="0" applyNumberFormat="1" applyFont="1" applyBorder="1" applyAlignment="1" applyProtection="1">
      <alignment horizontal="left" vertical="top" wrapText="1"/>
      <protection locked="0"/>
    </xf>
    <xf numFmtId="166" fontId="8" fillId="0" borderId="17" xfId="2" applyNumberFormat="1" applyBorder="1" applyAlignment="1">
      <alignment horizontal="left" vertical="top" wrapText="1"/>
    </xf>
    <xf numFmtId="14" fontId="8" fillId="0" borderId="17" xfId="2" applyNumberFormat="1" applyBorder="1" applyAlignment="1">
      <alignment horizontal="left" vertical="top" wrapText="1"/>
    </xf>
    <xf numFmtId="0" fontId="8" fillId="0" borderId="17" xfId="2" applyBorder="1" applyAlignment="1">
      <alignment horizontal="left" vertical="top"/>
    </xf>
    <xf numFmtId="0" fontId="15" fillId="9" borderId="17" xfId="0" applyFont="1" applyFill="1" applyBorder="1" applyAlignment="1">
      <alignment wrapText="1"/>
    </xf>
    <xf numFmtId="14" fontId="0" fillId="0" borderId="0" xfId="0" applyNumberFormat="1"/>
    <xf numFmtId="0" fontId="22" fillId="7" borderId="17" xfId="0" applyFont="1" applyFill="1" applyBorder="1" applyAlignment="1">
      <alignment horizontal="left" vertical="center" wrapText="1"/>
    </xf>
    <xf numFmtId="0" fontId="22" fillId="7" borderId="17" xfId="0" applyFont="1" applyFill="1" applyBorder="1" applyAlignment="1">
      <alignment horizontal="center" wrapText="1"/>
    </xf>
    <xf numFmtId="0" fontId="8" fillId="0" borderId="17" xfId="5" applyFont="1" applyFill="1" applyBorder="1" applyAlignment="1" applyProtection="1">
      <alignment horizontal="left" vertical="top" wrapText="1"/>
    </xf>
    <xf numFmtId="10" fontId="8" fillId="0" borderId="17" xfId="5" applyNumberFormat="1" applyFont="1" applyFill="1" applyBorder="1" applyAlignment="1" applyProtection="1">
      <alignment horizontal="left" vertical="top" wrapText="1"/>
    </xf>
    <xf numFmtId="0" fontId="18" fillId="7" borderId="17" xfId="0" applyFont="1" applyFill="1" applyBorder="1" applyAlignment="1">
      <alignment horizontal="left" vertical="top" wrapText="1"/>
    </xf>
    <xf numFmtId="0" fontId="4" fillId="0" borderId="17" xfId="0" applyFont="1" applyBorder="1" applyAlignment="1" applyProtection="1">
      <alignment horizontal="left" vertical="top" wrapText="1"/>
      <protection locked="0"/>
    </xf>
    <xf numFmtId="0" fontId="2" fillId="0" borderId="17" xfId="5" applyBorder="1" applyAlignment="1" applyProtection="1">
      <alignment horizontal="left" vertical="top" wrapText="1"/>
      <protection locked="0"/>
    </xf>
    <xf numFmtId="0" fontId="8" fillId="0" borderId="17" xfId="2" applyBorder="1" applyAlignment="1">
      <alignment horizontal="left" vertical="top" wrapText="1"/>
    </xf>
    <xf numFmtId="0" fontId="8" fillId="0" borderId="43" xfId="0" applyFont="1" applyBorder="1" applyAlignment="1" applyProtection="1">
      <alignment vertical="top" wrapText="1"/>
      <protection locked="0"/>
    </xf>
    <xf numFmtId="0" fontId="8" fillId="7" borderId="17" xfId="6" applyFont="1" applyFill="1" applyBorder="1" applyAlignment="1">
      <alignment vertical="top" wrapText="1"/>
    </xf>
    <xf numFmtId="0" fontId="8" fillId="7" borderId="17" xfId="2" applyFill="1" applyBorder="1" applyAlignment="1" applyProtection="1">
      <alignment vertical="top" wrapText="1"/>
      <protection locked="0"/>
    </xf>
    <xf numFmtId="0" fontId="8" fillId="0" borderId="17" xfId="4" applyBorder="1" applyAlignment="1">
      <alignment horizontal="left" vertical="top" wrapText="1"/>
    </xf>
    <xf numFmtId="0" fontId="8" fillId="0" borderId="44" xfId="6" applyFont="1" applyBorder="1" applyAlignment="1">
      <alignment vertical="top" wrapText="1"/>
    </xf>
    <xf numFmtId="0" fontId="8" fillId="0" borderId="17" xfId="6" applyFont="1" applyBorder="1" applyAlignment="1">
      <alignment vertical="top" wrapText="1"/>
    </xf>
    <xf numFmtId="0" fontId="8" fillId="0" borderId="0" xfId="0" applyFont="1" applyAlignment="1" applyProtection="1">
      <alignment horizontal="left" vertical="top" wrapText="1"/>
      <protection locked="0"/>
    </xf>
    <xf numFmtId="0" fontId="7" fillId="0" borderId="17" xfId="5" applyFont="1" applyBorder="1" applyAlignment="1" applyProtection="1">
      <alignment horizontal="left" vertical="top" wrapText="1"/>
      <protection locked="0"/>
    </xf>
    <xf numFmtId="0" fontId="8" fillId="0" borderId="45" xfId="6" applyFont="1" applyBorder="1" applyAlignment="1">
      <alignment vertical="top" wrapText="1"/>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8" fillId="0" borderId="20" xfId="0" applyFont="1" applyBorder="1" applyAlignment="1">
      <alignment horizontal="left" vertical="top" wrapText="1"/>
    </xf>
    <xf numFmtId="0" fontId="8" fillId="0" borderId="21" xfId="0" applyFont="1" applyBorder="1" applyAlignment="1">
      <alignment horizontal="left" vertical="top" wrapText="1"/>
    </xf>
    <xf numFmtId="0" fontId="8" fillId="0" borderId="0" xfId="0" applyFont="1" applyAlignment="1">
      <alignment horizontal="left" vertical="top" wrapText="1"/>
    </xf>
    <xf numFmtId="0" fontId="8" fillId="0" borderId="15" xfId="0" applyFont="1" applyBorder="1" applyAlignment="1">
      <alignment horizontal="left" vertical="top" wrapText="1"/>
    </xf>
    <xf numFmtId="0" fontId="8" fillId="0" borderId="22" xfId="0" applyFont="1" applyBorder="1" applyAlignment="1">
      <alignment horizontal="left" vertical="top" wrapText="1"/>
    </xf>
    <xf numFmtId="0" fontId="8" fillId="0" borderId="23" xfId="0" applyFont="1" applyBorder="1" applyAlignment="1">
      <alignment horizontal="left" vertical="top" wrapText="1"/>
    </xf>
    <xf numFmtId="0" fontId="8" fillId="0" borderId="24" xfId="0" applyFont="1" applyBorder="1" applyAlignment="1">
      <alignment horizontal="left" vertical="top" wrapText="1"/>
    </xf>
    <xf numFmtId="0" fontId="14" fillId="0" borderId="0" xfId="0" applyFont="1" applyAlignment="1">
      <alignment vertical="center" wrapText="1"/>
    </xf>
    <xf numFmtId="0" fontId="14" fillId="0" borderId="9" xfId="0" applyFont="1" applyBorder="1" applyAlignment="1">
      <alignment vertical="center" wrapText="1"/>
    </xf>
    <xf numFmtId="0" fontId="14" fillId="0" borderId="10" xfId="0" applyFont="1" applyBorder="1" applyAlignment="1">
      <alignment vertical="center" wrapText="1"/>
    </xf>
    <xf numFmtId="0" fontId="14" fillId="0" borderId="11" xfId="0" applyFont="1" applyBorder="1" applyAlignment="1">
      <alignment vertical="center" wrapText="1"/>
    </xf>
  </cellXfs>
  <cellStyles count="7">
    <cellStyle name="Normal" xfId="0" builtinId="0"/>
    <cellStyle name="Normal 2" xfId="1" xr:uid="{00000000-0005-0000-0000-000001000000}"/>
    <cellStyle name="Normal 2 2" xfId="2" xr:uid="{00000000-0005-0000-0000-000002000000}"/>
    <cellStyle name="Normal 257" xfId="6" xr:uid="{9C015F52-993D-46FE-8FE1-3C3E0D8B4FDA}"/>
    <cellStyle name="Normal 3" xfId="3" xr:uid="{00000000-0005-0000-0000-000003000000}"/>
    <cellStyle name="Normal 4" xfId="4" xr:uid="{00000000-0005-0000-0000-000004000000}"/>
    <cellStyle name="Normal 5" xfId="5" xr:uid="{00000000-0005-0000-0000-000005000000}"/>
  </cellStyles>
  <dxfs count="47">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rgb="FF800000"/>
      </font>
      <fill>
        <patternFill>
          <bgColor rgb="FFFFFF99"/>
        </patternFill>
      </fill>
    </dxf>
    <dxf>
      <font>
        <condense val="0"/>
        <extend val="0"/>
        <color rgb="FF333333"/>
      </font>
      <fill>
        <patternFill>
          <bgColor rgb="FFFF0000"/>
        </patternFill>
      </fill>
    </dxf>
    <dxf>
      <font>
        <condense val="0"/>
        <extend val="0"/>
        <color rgb="FFCCFFCC"/>
      </font>
      <fill>
        <patternFill>
          <bgColor rgb="FF008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rgb="FF800000"/>
      </font>
      <fill>
        <patternFill>
          <bgColor rgb="FFFFFF99"/>
        </patternFill>
      </fill>
    </dxf>
    <dxf>
      <font>
        <condense val="0"/>
        <extend val="0"/>
        <color rgb="FF333333"/>
      </font>
      <fill>
        <patternFill>
          <bgColor rgb="FFFF0000"/>
        </patternFill>
      </fill>
    </dxf>
    <dxf>
      <font>
        <condense val="0"/>
        <extend val="0"/>
        <color rgb="FFCCFFCC"/>
      </font>
      <fill>
        <patternFill>
          <bgColor rgb="FF008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3254829</xdr:colOff>
      <xdr:row>0</xdr:row>
      <xdr:rowOff>82550</xdr:rowOff>
    </xdr:from>
    <xdr:to>
      <xdr:col>2</xdr:col>
      <xdr:colOff>3254829</xdr:colOff>
      <xdr:row>7</xdr:row>
      <xdr:rowOff>23964</xdr:rowOff>
    </xdr:to>
    <xdr:pic>
      <xdr:nvPicPr>
        <xdr:cNvPr id="1058" name="Picture 1" descr="The official logo of the IRS" title="IRS Logo">
          <a:extLst>
            <a:ext uri="{FF2B5EF4-FFF2-40B4-BE49-F238E27FC236}">
              <a16:creationId xmlns:a16="http://schemas.microsoft.com/office/drawing/2014/main" id="{C0E086D7-9DF0-4300-B0EF-3DCB3C5E98B8}"/>
            </a:ext>
          </a:extLst>
        </xdr:cNvPr>
        <xdr:cNvPicPr>
          <a:picLocks noChangeAspect="1"/>
        </xdr:cNvPicPr>
      </xdr:nvPicPr>
      <xdr:blipFill>
        <a:blip xmlns:r="http://schemas.openxmlformats.org/officeDocument/2006/relationships" r:embed="rId1"/>
        <a:srcRect/>
        <a:stretch>
          <a:fillRect/>
        </a:stretch>
      </xdr:blipFill>
      <xdr:spPr bwMode="auto">
        <a:xfrm>
          <a:off x="7181850" y="76200"/>
          <a:ext cx="1038225" cy="1038225"/>
        </a:xfrm>
        <a:prstGeom prst="rect">
          <a:avLst/>
        </a:prstGeom>
        <a:noFill/>
        <a:ln>
          <a:noFill/>
        </a:ln>
      </xdr:spPr>
    </xdr:pic>
    <xdr:clientData/>
  </xdr:twoCellAnchor>
  <xdr:twoCellAnchor editAs="oneCell">
    <xdr:from>
      <xdr:col>2</xdr:col>
      <xdr:colOff>7038181</xdr:colOff>
      <xdr:row>0</xdr:row>
      <xdr:rowOff>60325</xdr:rowOff>
    </xdr:from>
    <xdr:to>
      <xdr:col>2</xdr:col>
      <xdr:colOff>7038181</xdr:colOff>
      <xdr:row>7</xdr:row>
      <xdr:rowOff>4437</xdr:rowOff>
    </xdr:to>
    <xdr:pic>
      <xdr:nvPicPr>
        <xdr:cNvPr id="3" name="Picture 2" descr="The official logo of the IRS" title="IRS Logo">
          <a:extLst>
            <a:ext uri="{FF2B5EF4-FFF2-40B4-BE49-F238E27FC236}">
              <a16:creationId xmlns:a16="http://schemas.microsoft.com/office/drawing/2014/main" id="{B67AD13B-CE31-44FC-A733-8C41D384A48B}"/>
            </a:ext>
          </a:extLst>
        </xdr:cNvPr>
        <xdr:cNvPicPr/>
      </xdr:nvPicPr>
      <xdr:blipFill>
        <a:blip xmlns:r="http://schemas.openxmlformats.org/officeDocument/2006/relationships" r:embed="rId1"/>
        <a:srcRect/>
        <a:stretch>
          <a:fillRect/>
        </a:stretch>
      </xdr:blipFill>
      <xdr:spPr bwMode="auto">
        <a:xfrm>
          <a:off x="7346156" y="47625"/>
          <a:ext cx="1186815" cy="11569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628650</xdr:colOff>
      <xdr:row>10</xdr:row>
      <xdr:rowOff>0</xdr:rowOff>
    </xdr:from>
    <xdr:to>
      <xdr:col>6</xdr:col>
      <xdr:colOff>904875</xdr:colOff>
      <xdr:row>10</xdr:row>
      <xdr:rowOff>0</xdr:rowOff>
    </xdr:to>
    <xdr:pic>
      <xdr:nvPicPr>
        <xdr:cNvPr id="2492" name="Picture 1" descr="NTaudit policy">
          <a:extLst>
            <a:ext uri="{FF2B5EF4-FFF2-40B4-BE49-F238E27FC236}">
              <a16:creationId xmlns:a16="http://schemas.microsoft.com/office/drawing/2014/main" id="{14610C4B-ED71-4FD4-A37D-0443AB4CDB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05525" y="8353425"/>
          <a:ext cx="2762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8"/>
  <sheetViews>
    <sheetView showGridLines="0" tabSelected="1" zoomScale="80" zoomScaleNormal="80" workbookViewId="0">
      <selection activeCell="H23" sqref="H23"/>
    </sheetView>
  </sheetViews>
  <sheetFormatPr defaultColWidth="9.453125" defaultRowHeight="12.5" x14ac:dyDescent="0.25"/>
  <cols>
    <col min="1" max="1" width="9.453125" customWidth="1"/>
    <col min="2" max="2" width="15.54296875" customWidth="1"/>
    <col min="3" max="3" width="105.54296875" customWidth="1"/>
  </cols>
  <sheetData>
    <row r="1" spans="1:3" ht="15.5" x14ac:dyDescent="0.35">
      <c r="A1" s="62" t="s">
        <v>0</v>
      </c>
      <c r="B1" s="16"/>
      <c r="C1" s="67"/>
    </row>
    <row r="2" spans="1:3" ht="15.5" x14ac:dyDescent="0.35">
      <c r="A2" s="63" t="s">
        <v>1</v>
      </c>
      <c r="B2" s="17"/>
      <c r="C2" s="68"/>
    </row>
    <row r="3" spans="1:3" x14ac:dyDescent="0.25">
      <c r="A3" s="64"/>
      <c r="B3" s="18"/>
      <c r="C3" s="69"/>
    </row>
    <row r="4" spans="1:3" x14ac:dyDescent="0.25">
      <c r="A4" s="64" t="s">
        <v>2</v>
      </c>
      <c r="B4" s="18"/>
      <c r="C4" s="69"/>
    </row>
    <row r="5" spans="1:3" x14ac:dyDescent="0.25">
      <c r="A5" s="64" t="s">
        <v>1654</v>
      </c>
      <c r="B5" s="18"/>
      <c r="C5" s="69"/>
    </row>
    <row r="6" spans="1:3" x14ac:dyDescent="0.25">
      <c r="A6" s="64" t="s">
        <v>3</v>
      </c>
      <c r="B6" s="18"/>
      <c r="C6" s="69"/>
    </row>
    <row r="7" spans="1:3" x14ac:dyDescent="0.25">
      <c r="A7" s="19"/>
      <c r="B7" s="20"/>
      <c r="C7" s="70"/>
    </row>
    <row r="8" spans="1:3" ht="18" customHeight="1" x14ac:dyDescent="0.25">
      <c r="A8" s="21" t="s">
        <v>4</v>
      </c>
      <c r="B8" s="22"/>
      <c r="C8" s="71"/>
    </row>
    <row r="9" spans="1:3" ht="12.75" customHeight="1" x14ac:dyDescent="0.25">
      <c r="A9" s="23" t="s">
        <v>5</v>
      </c>
      <c r="B9" s="24"/>
      <c r="C9" s="72"/>
    </row>
    <row r="10" spans="1:3" x14ac:dyDescent="0.25">
      <c r="A10" s="23" t="s">
        <v>6</v>
      </c>
      <c r="B10" s="24"/>
      <c r="C10" s="72"/>
    </row>
    <row r="11" spans="1:3" x14ac:dyDescent="0.25">
      <c r="A11" s="23" t="s">
        <v>7</v>
      </c>
      <c r="B11" s="24"/>
      <c r="C11" s="72"/>
    </row>
    <row r="12" spans="1:3" x14ac:dyDescent="0.25">
      <c r="A12" s="23" t="s">
        <v>8</v>
      </c>
      <c r="B12" s="24"/>
      <c r="C12" s="72"/>
    </row>
    <row r="13" spans="1:3" x14ac:dyDescent="0.25">
      <c r="A13" s="23" t="s">
        <v>9</v>
      </c>
      <c r="B13" s="24"/>
      <c r="C13" s="72"/>
    </row>
    <row r="14" spans="1:3" x14ac:dyDescent="0.25">
      <c r="A14" s="25"/>
      <c r="B14" s="26"/>
      <c r="C14" s="73"/>
    </row>
    <row r="15" spans="1:3" x14ac:dyDescent="0.25">
      <c r="C15" s="74"/>
    </row>
    <row r="16" spans="1:3" ht="13" x14ac:dyDescent="0.25">
      <c r="A16" s="27" t="s">
        <v>10</v>
      </c>
      <c r="B16" s="28"/>
      <c r="C16" s="75"/>
    </row>
    <row r="17" spans="1:3" ht="13" x14ac:dyDescent="0.25">
      <c r="A17" s="29" t="s">
        <v>11</v>
      </c>
      <c r="B17" s="30"/>
      <c r="C17" s="166"/>
    </row>
    <row r="18" spans="1:3" ht="13" x14ac:dyDescent="0.25">
      <c r="A18" s="29" t="s">
        <v>12</v>
      </c>
      <c r="B18" s="30"/>
      <c r="C18" s="166"/>
    </row>
    <row r="19" spans="1:3" ht="13" x14ac:dyDescent="0.25">
      <c r="A19" s="29" t="s">
        <v>13</v>
      </c>
      <c r="B19" s="30"/>
      <c r="C19" s="166"/>
    </row>
    <row r="20" spans="1:3" ht="13" x14ac:dyDescent="0.25">
      <c r="A20" s="29" t="s">
        <v>14</v>
      </c>
      <c r="B20" s="30"/>
      <c r="C20" s="167"/>
    </row>
    <row r="21" spans="1:3" ht="13" x14ac:dyDescent="0.25">
      <c r="A21" s="29" t="s">
        <v>15</v>
      </c>
      <c r="B21" s="30"/>
      <c r="C21" s="168"/>
    </row>
    <row r="22" spans="1:3" ht="13" x14ac:dyDescent="0.25">
      <c r="A22" s="29" t="s">
        <v>16</v>
      </c>
      <c r="B22" s="30"/>
      <c r="C22" s="166"/>
    </row>
    <row r="23" spans="1:3" ht="13" x14ac:dyDescent="0.25">
      <c r="A23" s="29" t="s">
        <v>17</v>
      </c>
      <c r="B23" s="30"/>
      <c r="C23" s="166"/>
    </row>
    <row r="24" spans="1:3" ht="13" x14ac:dyDescent="0.25">
      <c r="A24" s="29" t="s">
        <v>18</v>
      </c>
      <c r="B24" s="30"/>
      <c r="C24" s="166"/>
    </row>
    <row r="25" spans="1:3" s="32" customFormat="1" ht="13" x14ac:dyDescent="0.25">
      <c r="A25" s="29" t="s">
        <v>19</v>
      </c>
      <c r="B25" s="31"/>
      <c r="C25" s="166"/>
    </row>
    <row r="26" spans="1:3" s="32" customFormat="1" ht="13" x14ac:dyDescent="0.25">
      <c r="A26" s="135" t="s">
        <v>20</v>
      </c>
      <c r="B26" s="134"/>
      <c r="C26" s="166"/>
    </row>
    <row r="27" spans="1:3" s="32" customFormat="1" ht="13" x14ac:dyDescent="0.25">
      <c r="A27" s="135" t="s">
        <v>21</v>
      </c>
      <c r="B27" s="134"/>
      <c r="C27" s="166"/>
    </row>
    <row r="28" spans="1:3" x14ac:dyDescent="0.25">
      <c r="C28" s="74"/>
    </row>
    <row r="29" spans="1:3" ht="13" x14ac:dyDescent="0.25">
      <c r="A29" s="27" t="s">
        <v>22</v>
      </c>
      <c r="B29" s="28"/>
      <c r="C29" s="75"/>
    </row>
    <row r="30" spans="1:3" x14ac:dyDescent="0.25">
      <c r="A30" s="33"/>
      <c r="B30" s="34"/>
      <c r="C30" s="37"/>
    </row>
    <row r="31" spans="1:3" ht="13" x14ac:dyDescent="0.25">
      <c r="A31" s="29" t="s">
        <v>23</v>
      </c>
      <c r="B31" s="35"/>
      <c r="C31" s="169"/>
    </row>
    <row r="32" spans="1:3" ht="13" x14ac:dyDescent="0.25">
      <c r="A32" s="29" t="s">
        <v>24</v>
      </c>
      <c r="B32" s="35"/>
      <c r="C32" s="169"/>
    </row>
    <row r="33" spans="1:3" ht="12.75" customHeight="1" x14ac:dyDescent="0.25">
      <c r="A33" s="29" t="s">
        <v>25</v>
      </c>
      <c r="B33" s="35"/>
      <c r="C33" s="169"/>
    </row>
    <row r="34" spans="1:3" ht="12.75" customHeight="1" x14ac:dyDescent="0.25">
      <c r="A34" s="29" t="s">
        <v>26</v>
      </c>
      <c r="B34" s="36"/>
      <c r="C34" s="170"/>
    </row>
    <row r="35" spans="1:3" ht="13" x14ac:dyDescent="0.25">
      <c r="A35" s="29" t="s">
        <v>27</v>
      </c>
      <c r="B35" s="35"/>
      <c r="C35" s="169"/>
    </row>
    <row r="36" spans="1:3" x14ac:dyDescent="0.25">
      <c r="A36" s="33"/>
      <c r="B36" s="34"/>
      <c r="C36" s="37"/>
    </row>
    <row r="37" spans="1:3" ht="13" x14ac:dyDescent="0.25">
      <c r="A37" s="29" t="s">
        <v>23</v>
      </c>
      <c r="B37" s="35"/>
      <c r="C37" s="169"/>
    </row>
    <row r="38" spans="1:3" ht="13" x14ac:dyDescent="0.25">
      <c r="A38" s="29" t="s">
        <v>24</v>
      </c>
      <c r="B38" s="35"/>
      <c r="C38" s="169"/>
    </row>
    <row r="39" spans="1:3" ht="13" x14ac:dyDescent="0.25">
      <c r="A39" s="29" t="s">
        <v>25</v>
      </c>
      <c r="B39" s="35"/>
      <c r="C39" s="169"/>
    </row>
    <row r="40" spans="1:3" ht="13" x14ac:dyDescent="0.25">
      <c r="A40" s="29" t="s">
        <v>26</v>
      </c>
      <c r="B40" s="36"/>
      <c r="C40" s="169"/>
    </row>
    <row r="41" spans="1:3" ht="13" x14ac:dyDescent="0.25">
      <c r="A41" s="29" t="s">
        <v>27</v>
      </c>
      <c r="B41" s="35"/>
      <c r="C41" s="170"/>
    </row>
    <row r="42" spans="1:3" x14ac:dyDescent="0.25">
      <c r="A42" s="66" t="s">
        <v>28</v>
      </c>
    </row>
    <row r="43" spans="1:3" x14ac:dyDescent="0.25">
      <c r="A43" s="66" t="s">
        <v>29</v>
      </c>
    </row>
    <row r="44" spans="1:3" x14ac:dyDescent="0.25">
      <c r="A44" s="66" t="s">
        <v>30</v>
      </c>
    </row>
    <row r="46" spans="1:3" ht="12.75" hidden="1" customHeight="1" x14ac:dyDescent="0.35">
      <c r="A46" s="136" t="s">
        <v>31</v>
      </c>
    </row>
    <row r="47" spans="1:3" ht="12.75" hidden="1" customHeight="1" x14ac:dyDescent="0.35">
      <c r="A47" s="136" t="s">
        <v>32</v>
      </c>
    </row>
    <row r="48" spans="1:3" ht="12.75" hidden="1" customHeight="1" x14ac:dyDescent="0.35">
      <c r="A48" s="136" t="s">
        <v>33</v>
      </c>
    </row>
  </sheetData>
  <phoneticPr fontId="3" type="noConversion"/>
  <dataValidations xWindow="851" yWindow="759" count="11">
    <dataValidation allowBlank="1" showInputMessage="1" showErrorMessage="1" prompt="Identify OS or App Version and include Service Packs and Builds" sqref="C25" xr:uid="{00000000-0002-0000-0000-000000000000}"/>
    <dataValidation allowBlank="1" showInputMessage="1" showErrorMessage="1" prompt="Insert unique identifier for the computer or device" sqref="C24" xr:uid="{00000000-0002-0000-0000-000001000000}"/>
    <dataValidation allowBlank="1" showInputMessage="1" showErrorMessage="1" prompt="Insert tester name and organization" sqref="C23" xr:uid="{00000000-0002-0000-0000-000002000000}"/>
    <dataValidation allowBlank="1" showInputMessage="1" showErrorMessage="1" prompt="Insert device function" sqref="C27" xr:uid="{00000000-0002-0000-0000-000003000000}"/>
    <dataValidation type="list" allowBlank="1" showInputMessage="1" showErrorMessage="1" prompt="Select logical network location of device" sqref="C26" xr:uid="{00000000-0002-0000-0000-000004000000}">
      <formula1>$A$46:$A$48</formula1>
    </dataValidation>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0"/>
  <sheetViews>
    <sheetView showGridLines="0" zoomScale="90" zoomScaleNormal="90" workbookViewId="0">
      <selection activeCell="E16" sqref="E16"/>
    </sheetView>
  </sheetViews>
  <sheetFormatPr defaultRowHeight="12.5" x14ac:dyDescent="0.25"/>
  <cols>
    <col min="2" max="2" width="11" customWidth="1"/>
    <col min="3" max="3" width="10.54296875" customWidth="1"/>
    <col min="4" max="5" width="12.54296875" customWidth="1"/>
    <col min="6" max="6" width="13.453125" customWidth="1"/>
    <col min="7" max="7" width="11.453125" customWidth="1"/>
    <col min="8" max="9" width="14.453125" hidden="1" customWidth="1"/>
    <col min="14" max="14" width="9.453125" customWidth="1"/>
  </cols>
  <sheetData>
    <row r="1" spans="1:16" ht="13" x14ac:dyDescent="0.3">
      <c r="A1" s="2" t="s">
        <v>34</v>
      </c>
      <c r="B1" s="3"/>
      <c r="C1" s="3"/>
      <c r="D1" s="3"/>
      <c r="E1" s="3"/>
      <c r="F1" s="3"/>
      <c r="G1" s="3"/>
      <c r="H1" s="3"/>
      <c r="I1" s="3"/>
      <c r="J1" s="3"/>
      <c r="K1" s="3"/>
      <c r="L1" s="3"/>
      <c r="M1" s="3"/>
      <c r="N1" s="3"/>
      <c r="O1" s="3"/>
      <c r="P1" s="4"/>
    </row>
    <row r="2" spans="1:16" ht="18" customHeight="1" x14ac:dyDescent="0.25">
      <c r="A2" s="5" t="s">
        <v>35</v>
      </c>
      <c r="B2" s="6"/>
      <c r="C2" s="6"/>
      <c r="D2" s="6"/>
      <c r="E2" s="6"/>
      <c r="F2" s="6"/>
      <c r="G2" s="6"/>
      <c r="H2" s="6"/>
      <c r="I2" s="6"/>
      <c r="J2" s="6"/>
      <c r="K2" s="6"/>
      <c r="L2" s="6"/>
      <c r="M2" s="6"/>
      <c r="N2" s="6"/>
      <c r="O2" s="6"/>
      <c r="P2" s="7"/>
    </row>
    <row r="3" spans="1:16" ht="12.75" customHeight="1" x14ac:dyDescent="0.25">
      <c r="A3" s="8" t="s">
        <v>36</v>
      </c>
      <c r="B3" s="9"/>
      <c r="C3" s="9"/>
      <c r="D3" s="9"/>
      <c r="E3" s="9"/>
      <c r="F3" s="9"/>
      <c r="G3" s="9"/>
      <c r="H3" s="9"/>
      <c r="I3" s="9"/>
      <c r="J3" s="9"/>
      <c r="K3" s="9"/>
      <c r="L3" s="9"/>
      <c r="M3" s="9"/>
      <c r="N3" s="9"/>
      <c r="O3" s="9"/>
      <c r="P3" s="10"/>
    </row>
    <row r="4" spans="1:16" x14ac:dyDescent="0.25">
      <c r="A4" s="8"/>
      <c r="B4" s="9"/>
      <c r="C4" s="9"/>
      <c r="D4" s="9"/>
      <c r="E4" s="9"/>
      <c r="F4" s="9"/>
      <c r="G4" s="9"/>
      <c r="H4" s="9"/>
      <c r="I4" s="9"/>
      <c r="J4" s="9"/>
      <c r="K4" s="9"/>
      <c r="L4" s="9"/>
      <c r="M4" s="9"/>
      <c r="N4" s="9"/>
      <c r="O4" s="9"/>
      <c r="P4" s="10"/>
    </row>
    <row r="5" spans="1:16" x14ac:dyDescent="0.25">
      <c r="A5" s="8" t="s">
        <v>37</v>
      </c>
      <c r="B5" s="9"/>
      <c r="C5" s="9"/>
      <c r="D5" s="9"/>
      <c r="E5" s="9"/>
      <c r="F5" s="9"/>
      <c r="G5" s="9"/>
      <c r="H5" s="9"/>
      <c r="I5" s="9"/>
      <c r="J5" s="9"/>
      <c r="K5" s="9"/>
      <c r="L5" s="9"/>
      <c r="M5" s="9"/>
      <c r="N5" s="9"/>
      <c r="O5" s="9"/>
      <c r="P5" s="10"/>
    </row>
    <row r="6" spans="1:16" x14ac:dyDescent="0.25">
      <c r="A6" s="8" t="s">
        <v>38</v>
      </c>
      <c r="B6" s="9"/>
      <c r="C6" s="9"/>
      <c r="D6" s="9"/>
      <c r="E6" s="9"/>
      <c r="F6" s="9"/>
      <c r="G6" s="9"/>
      <c r="H6" s="9"/>
      <c r="I6" s="9"/>
      <c r="J6" s="9"/>
      <c r="K6" s="9"/>
      <c r="L6" s="9"/>
      <c r="M6" s="9"/>
      <c r="N6" s="9"/>
      <c r="O6" s="9"/>
      <c r="P6" s="10"/>
    </row>
    <row r="7" spans="1:16" x14ac:dyDescent="0.25">
      <c r="A7" s="14"/>
      <c r="B7" s="11"/>
      <c r="C7" s="11"/>
      <c r="D7" s="11"/>
      <c r="E7" s="11"/>
      <c r="F7" s="11"/>
      <c r="G7" s="11"/>
      <c r="H7" s="11"/>
      <c r="I7" s="11"/>
      <c r="J7" s="11"/>
      <c r="K7" s="11"/>
      <c r="L7" s="11"/>
      <c r="M7" s="11"/>
      <c r="N7" s="11"/>
      <c r="O7" s="11"/>
      <c r="P7" s="12"/>
    </row>
    <row r="8" spans="1:16" x14ac:dyDescent="0.25">
      <c r="A8" s="88"/>
      <c r="B8" s="89"/>
      <c r="C8" s="89"/>
      <c r="D8" s="89"/>
      <c r="E8" s="89"/>
      <c r="F8" s="89"/>
      <c r="G8" s="89"/>
      <c r="H8" s="89"/>
      <c r="I8" s="89"/>
      <c r="J8" s="89"/>
      <c r="K8" s="89"/>
      <c r="L8" s="89"/>
      <c r="M8" s="89"/>
      <c r="N8" s="89"/>
      <c r="O8" s="89"/>
      <c r="P8" s="90"/>
    </row>
    <row r="9" spans="1:16" ht="12.75" customHeight="1" x14ac:dyDescent="0.3">
      <c r="A9" s="91"/>
      <c r="B9" s="92" t="s">
        <v>39</v>
      </c>
      <c r="C9" s="93"/>
      <c r="D9" s="93"/>
      <c r="E9" s="93"/>
      <c r="F9" s="93"/>
      <c r="G9" s="94"/>
      <c r="P9" s="74"/>
    </row>
    <row r="10" spans="1:16" ht="12.75" customHeight="1" x14ac:dyDescent="0.3">
      <c r="A10" s="95" t="s">
        <v>40</v>
      </c>
      <c r="B10" s="96" t="s">
        <v>41</v>
      </c>
      <c r="C10" s="97"/>
      <c r="D10" s="98"/>
      <c r="E10" s="98"/>
      <c r="F10" s="98"/>
      <c r="G10" s="99"/>
      <c r="K10" s="100" t="s">
        <v>42</v>
      </c>
      <c r="L10" s="101"/>
      <c r="M10" s="101"/>
      <c r="N10" s="101"/>
      <c r="O10" s="102"/>
      <c r="P10" s="74"/>
    </row>
    <row r="11" spans="1:16" ht="36" x14ac:dyDescent="0.25">
      <c r="A11" s="103"/>
      <c r="B11" s="104" t="s">
        <v>43</v>
      </c>
      <c r="C11" s="105" t="s">
        <v>44</v>
      </c>
      <c r="D11" s="105" t="s">
        <v>45</v>
      </c>
      <c r="E11" s="105" t="s">
        <v>46</v>
      </c>
      <c r="F11" s="105" t="s">
        <v>47</v>
      </c>
      <c r="G11" s="106" t="s">
        <v>48</v>
      </c>
      <c r="K11" s="107" t="s">
        <v>49</v>
      </c>
      <c r="L11" s="15"/>
      <c r="M11" s="108" t="s">
        <v>50</v>
      </c>
      <c r="N11" s="108" t="s">
        <v>51</v>
      </c>
      <c r="O11" s="109" t="s">
        <v>52</v>
      </c>
      <c r="P11" s="74"/>
    </row>
    <row r="12" spans="1:16" ht="12.75" customHeight="1" x14ac:dyDescent="0.3">
      <c r="A12" s="110"/>
      <c r="B12" s="131">
        <f>COUNTIF('Test Cases'!J3:J295,"Pass")</f>
        <v>0</v>
      </c>
      <c r="C12" s="132">
        <f>COUNTIF('Test Cases'!J3:J295,"Fail")</f>
        <v>0</v>
      </c>
      <c r="D12" s="137">
        <f>COUNTIF('Test Cases'!J3:J295,"Info")</f>
        <v>0</v>
      </c>
      <c r="E12" s="131">
        <f>COUNTIF('Test Cases'!J3:J295,"N/A")</f>
        <v>0</v>
      </c>
      <c r="F12" s="131">
        <f>B12+C12</f>
        <v>0</v>
      </c>
      <c r="G12" s="133">
        <f>D24/100</f>
        <v>0</v>
      </c>
      <c r="K12" s="112" t="s">
        <v>53</v>
      </c>
      <c r="L12" s="113"/>
      <c r="M12" s="114">
        <f>COUNTA('Test Cases'!J3:J71)</f>
        <v>0</v>
      </c>
      <c r="N12" s="114">
        <f>O12-M12</f>
        <v>69</v>
      </c>
      <c r="O12" s="115">
        <f>COUNTA('Test Cases'!A3:A71)</f>
        <v>69</v>
      </c>
      <c r="P12" s="74"/>
    </row>
    <row r="13" spans="1:16" ht="12.75" customHeight="1" x14ac:dyDescent="0.3">
      <c r="A13" s="110"/>
      <c r="B13" s="116"/>
      <c r="K13" s="13"/>
      <c r="L13" s="13"/>
      <c r="M13" s="13"/>
      <c r="N13" s="13"/>
      <c r="O13" s="13"/>
      <c r="P13" s="74"/>
    </row>
    <row r="14" spans="1:16" ht="12.75" customHeight="1" x14ac:dyDescent="0.3">
      <c r="A14" s="110"/>
      <c r="B14" s="96" t="s">
        <v>54</v>
      </c>
      <c r="C14" s="98"/>
      <c r="D14" s="98"/>
      <c r="E14" s="98"/>
      <c r="F14" s="98"/>
      <c r="G14" s="117"/>
      <c r="K14" s="13"/>
      <c r="L14" s="13"/>
      <c r="M14" s="13"/>
      <c r="N14" s="13"/>
      <c r="O14" s="13"/>
      <c r="P14" s="74"/>
    </row>
    <row r="15" spans="1:16" ht="12.75" customHeight="1" x14ac:dyDescent="0.25">
      <c r="A15" s="118"/>
      <c r="B15" s="119" t="s">
        <v>55</v>
      </c>
      <c r="C15" s="119" t="s">
        <v>56</v>
      </c>
      <c r="D15" s="119" t="s">
        <v>57</v>
      </c>
      <c r="E15" s="119" t="s">
        <v>58</v>
      </c>
      <c r="F15" s="119" t="s">
        <v>46</v>
      </c>
      <c r="G15" s="119" t="s">
        <v>59</v>
      </c>
      <c r="H15" s="120" t="s">
        <v>60</v>
      </c>
      <c r="I15" s="120" t="s">
        <v>61</v>
      </c>
      <c r="K15" s="1"/>
      <c r="L15" s="1"/>
      <c r="M15" s="1"/>
      <c r="N15" s="1"/>
      <c r="O15" s="1"/>
      <c r="P15" s="74"/>
    </row>
    <row r="16" spans="1:16" ht="12.75" customHeight="1" x14ac:dyDescent="0.25">
      <c r="A16" s="118"/>
      <c r="B16" s="121">
        <v>8</v>
      </c>
      <c r="C16" s="122">
        <f>COUNTIF('Test Cases'!AA:AA,B16)</f>
        <v>0</v>
      </c>
      <c r="D16" s="111">
        <f>COUNTIFS('Test Cases'!AA:AA,B16,'Test Cases'!J:J,$D$15)</f>
        <v>0</v>
      </c>
      <c r="E16" s="111">
        <f>COUNTIFS('Test Cases'!AA:AA,B16,'Test Cases'!J:J,$E$15)</f>
        <v>0</v>
      </c>
      <c r="F16" s="111">
        <f>COUNTIFS('Test Cases'!AA:AA,B16,'Test Cases'!J:J,$F$15)</f>
        <v>0</v>
      </c>
      <c r="G16" s="149">
        <v>1500</v>
      </c>
      <c r="H16">
        <f t="shared" ref="H16:H21" si="0">(C16-F16)*(G16)</f>
        <v>0</v>
      </c>
      <c r="I16">
        <f t="shared" ref="I16:I21" si="1">D16*G16</f>
        <v>0</v>
      </c>
      <c r="P16" s="74"/>
    </row>
    <row r="17" spans="1:16" ht="12.75" customHeight="1" x14ac:dyDescent="0.25">
      <c r="A17" s="118"/>
      <c r="B17" s="121">
        <v>7</v>
      </c>
      <c r="C17" s="122">
        <f>COUNTIF('Test Cases'!AA:AA,B17)</f>
        <v>7</v>
      </c>
      <c r="D17" s="111">
        <f>COUNTIFS('Test Cases'!AA:AA,B17,'Test Cases'!J:J,$D$15)</f>
        <v>0</v>
      </c>
      <c r="E17" s="111">
        <f>COUNTIFS('Test Cases'!AA:AA,B17,'Test Cases'!J:J,$E$15)</f>
        <v>0</v>
      </c>
      <c r="F17" s="111">
        <f>COUNTIFS('Test Cases'!AA:AA,B17,'Test Cases'!J:J,$F$15)</f>
        <v>0</v>
      </c>
      <c r="G17" s="149">
        <v>750</v>
      </c>
      <c r="H17">
        <f t="shared" si="0"/>
        <v>5250</v>
      </c>
      <c r="I17">
        <f t="shared" si="1"/>
        <v>0</v>
      </c>
      <c r="P17" s="74"/>
    </row>
    <row r="18" spans="1:16" ht="12.75" customHeight="1" x14ac:dyDescent="0.25">
      <c r="A18" s="118"/>
      <c r="B18" s="121">
        <v>6</v>
      </c>
      <c r="C18" s="122">
        <f>COUNTIF('Test Cases'!AA:AA,B18)</f>
        <v>7</v>
      </c>
      <c r="D18" s="111">
        <f>COUNTIFS('Test Cases'!AA:AA,B18,'Test Cases'!J:J,$D$15)</f>
        <v>0</v>
      </c>
      <c r="E18" s="111">
        <f>COUNTIFS('Test Cases'!AA:AA,B18,'Test Cases'!J:J,$E$15)</f>
        <v>0</v>
      </c>
      <c r="F18" s="111">
        <f>COUNTIFS('Test Cases'!AA:AA,B18,'Test Cases'!J:J,$F$15)</f>
        <v>0</v>
      </c>
      <c r="G18" s="149">
        <v>100</v>
      </c>
      <c r="H18">
        <f t="shared" si="0"/>
        <v>700</v>
      </c>
      <c r="I18">
        <f t="shared" si="1"/>
        <v>0</v>
      </c>
      <c r="P18" s="74"/>
    </row>
    <row r="19" spans="1:16" ht="12.75" customHeight="1" x14ac:dyDescent="0.25">
      <c r="A19" s="118"/>
      <c r="B19" s="121">
        <v>5</v>
      </c>
      <c r="C19" s="122">
        <f>COUNTIF('Test Cases'!AA:AA,B19)</f>
        <v>15</v>
      </c>
      <c r="D19" s="111">
        <f>COUNTIFS('Test Cases'!AA:AA,B19,'Test Cases'!J:J,$D$15)</f>
        <v>0</v>
      </c>
      <c r="E19" s="111">
        <f>COUNTIFS('Test Cases'!AA:AA,B19,'Test Cases'!J:J,$E$15)</f>
        <v>0</v>
      </c>
      <c r="F19" s="111">
        <f>COUNTIFS('Test Cases'!AA:AA,B19,'Test Cases'!J:J,$F$15)</f>
        <v>0</v>
      </c>
      <c r="G19" s="149">
        <v>50</v>
      </c>
      <c r="H19">
        <f t="shared" si="0"/>
        <v>750</v>
      </c>
      <c r="I19">
        <f t="shared" si="1"/>
        <v>0</v>
      </c>
      <c r="P19" s="74"/>
    </row>
    <row r="20" spans="1:16" ht="12.75" customHeight="1" x14ac:dyDescent="0.25">
      <c r="A20" s="118"/>
      <c r="B20" s="121">
        <v>4</v>
      </c>
      <c r="C20" s="122">
        <f>COUNTIF('Test Cases'!AA:AA,B20)</f>
        <v>14</v>
      </c>
      <c r="D20" s="111">
        <f>COUNTIFS('Test Cases'!AA:AA,B20,'Test Cases'!J:J,$D$15)</f>
        <v>0</v>
      </c>
      <c r="E20" s="111">
        <f>COUNTIFS('Test Cases'!AA:AA,B20,'Test Cases'!J:J,$E$15)</f>
        <v>0</v>
      </c>
      <c r="F20" s="111">
        <f>COUNTIFS('Test Cases'!AA:AA,B20,'Test Cases'!J:J,$F$15)</f>
        <v>0</v>
      </c>
      <c r="G20" s="149">
        <v>10</v>
      </c>
      <c r="H20">
        <f t="shared" si="0"/>
        <v>140</v>
      </c>
      <c r="I20">
        <f t="shared" si="1"/>
        <v>0</v>
      </c>
      <c r="P20" s="74"/>
    </row>
    <row r="21" spans="1:16" ht="12.75" customHeight="1" x14ac:dyDescent="0.25">
      <c r="A21" s="118"/>
      <c r="B21" s="121">
        <v>3</v>
      </c>
      <c r="C21" s="122">
        <f>COUNTIF('Test Cases'!AA:AA,B21)</f>
        <v>5</v>
      </c>
      <c r="D21" s="111">
        <f>COUNTIFS('Test Cases'!AA:AA,B21,'Test Cases'!J:J,$D$15)</f>
        <v>0</v>
      </c>
      <c r="E21" s="111">
        <f>COUNTIFS('Test Cases'!AA:AA,B21,'Test Cases'!J:J,$E$15)</f>
        <v>0</v>
      </c>
      <c r="F21" s="111">
        <f>COUNTIFS('Test Cases'!AA:AA,B21,'Test Cases'!J:J,$F$15)</f>
        <v>0</v>
      </c>
      <c r="G21" s="149">
        <v>5</v>
      </c>
      <c r="H21">
        <f t="shared" si="0"/>
        <v>25</v>
      </c>
      <c r="I21">
        <f t="shared" si="1"/>
        <v>0</v>
      </c>
      <c r="P21" s="74"/>
    </row>
    <row r="22" spans="1:16" ht="12.75" customHeight="1" x14ac:dyDescent="0.25">
      <c r="A22" s="118"/>
      <c r="B22" s="121">
        <v>2</v>
      </c>
      <c r="C22" s="122">
        <f>COUNTIF('Test Cases'!AA:AA,B22)</f>
        <v>3</v>
      </c>
      <c r="D22" s="111">
        <f>COUNTIFS('Test Cases'!AA:AA,B22,'Test Cases'!J:J,$D$15)</f>
        <v>0</v>
      </c>
      <c r="E22" s="111">
        <f>COUNTIFS('Test Cases'!AA:AA,B22,'Test Cases'!J:J,$E$15)</f>
        <v>0</v>
      </c>
      <c r="F22" s="111">
        <f>COUNTIFS('Test Cases'!AA:AA,B22,'Test Cases'!J:J,$F$15)</f>
        <v>0</v>
      </c>
      <c r="G22" s="149">
        <v>2</v>
      </c>
      <c r="H22">
        <f>(C22-F22)*(G22)</f>
        <v>6</v>
      </c>
      <c r="I22">
        <f>D22*G22</f>
        <v>0</v>
      </c>
      <c r="P22" s="74"/>
    </row>
    <row r="23" spans="1:16" ht="12.75" customHeight="1" x14ac:dyDescent="0.25">
      <c r="A23" s="118"/>
      <c r="B23" s="121">
        <v>1</v>
      </c>
      <c r="C23" s="122">
        <f>COUNTIF('Test Cases'!AA:AA,B23)</f>
        <v>1</v>
      </c>
      <c r="D23" s="111">
        <f>COUNTIFS('Test Cases'!AA:AA,B23,'Test Cases'!J:J,$D$15)</f>
        <v>0</v>
      </c>
      <c r="E23" s="111">
        <f>COUNTIFS('Test Cases'!AA:AA,B23,'Test Cases'!J:J,$E$15)</f>
        <v>0</v>
      </c>
      <c r="F23" s="111">
        <f>COUNTIFS('Test Cases'!AA:AA,B23,'Test Cases'!J:J,$F$15)</f>
        <v>0</v>
      </c>
      <c r="G23" s="149">
        <v>1</v>
      </c>
      <c r="H23">
        <f>(C23-F23)*(G23)</f>
        <v>1</v>
      </c>
      <c r="I23">
        <f>D23*G23</f>
        <v>0</v>
      </c>
      <c r="P23" s="74"/>
    </row>
    <row r="24" spans="1:16" ht="13" hidden="1" x14ac:dyDescent="0.3">
      <c r="A24" s="118"/>
      <c r="B24" s="127" t="s">
        <v>62</v>
      </c>
      <c r="C24" s="128"/>
      <c r="D24" s="130">
        <f>SUM(I16:I23)/SUM(H16:H23)*100</f>
        <v>0</v>
      </c>
      <c r="P24" s="74"/>
    </row>
    <row r="25" spans="1:16" ht="13" x14ac:dyDescent="0.25">
      <c r="A25" s="123"/>
      <c r="B25" s="124"/>
      <c r="C25" s="124"/>
      <c r="D25" s="124"/>
      <c r="E25" s="124"/>
      <c r="F25" s="124"/>
      <c r="G25" s="124"/>
      <c r="H25" s="124"/>
      <c r="I25" s="124"/>
      <c r="J25" s="124"/>
      <c r="K25" s="125"/>
      <c r="L25" s="125"/>
      <c r="M25" s="125"/>
      <c r="N25" s="125"/>
      <c r="O25" s="125"/>
      <c r="P25" s="126"/>
    </row>
    <row r="27" spans="1:16" ht="13" x14ac:dyDescent="0.3">
      <c r="A27" s="138">
        <f>D12+N12</f>
        <v>69</v>
      </c>
      <c r="B27" s="139" t="str">
        <f>"WARNING: THERE IS AT LEAST ONE TEST CASE WITH AN 'INFO' OR BLANK STATUS (SEE ABOVE)"</f>
        <v>WARNING: THERE IS AT LEAST ONE TEST CASE WITH AN 'INFO' OR BLANK STATUS (SEE ABOVE)</v>
      </c>
    </row>
    <row r="28" spans="1:16" ht="12.75" customHeight="1" x14ac:dyDescent="0.25">
      <c r="B28" s="140"/>
    </row>
    <row r="29" spans="1:16" ht="12.75" customHeight="1" x14ac:dyDescent="0.3">
      <c r="A29" s="138">
        <f>SUMPRODUCT(--ISERROR('Test Cases'!AA:AA))</f>
        <v>17</v>
      </c>
      <c r="B29" s="139" t="str">
        <f>"WARNING: THERE IS AT LEAST ONE TEST CASE WITH MULTIPLE OR INVALID ISSUE CODES (SEE TEST CASES TAB)"</f>
        <v>WARNING: THERE IS AT LEAST ONE TEST CASE WITH MULTIPLE OR INVALID ISSUE CODES (SEE TEST CASES TAB)</v>
      </c>
    </row>
    <row r="30" spans="1:16" ht="12.75" customHeight="1" x14ac:dyDescent="0.25"/>
  </sheetData>
  <phoneticPr fontId="3" type="noConversion"/>
  <conditionalFormatting sqref="D12">
    <cfRule type="cellIs" dxfId="46" priority="5" stopIfTrue="1" operator="greaterThan">
      <formula>0</formula>
    </cfRule>
  </conditionalFormatting>
  <conditionalFormatting sqref="N12">
    <cfRule type="cellIs" dxfId="45" priority="3" stopIfTrue="1" operator="greaterThan">
      <formula>0</formula>
    </cfRule>
    <cfRule type="cellIs" dxfId="44" priority="4" stopIfTrue="1" operator="lessThan">
      <formula>0</formula>
    </cfRule>
  </conditionalFormatting>
  <conditionalFormatting sqref="B27">
    <cfRule type="expression" dxfId="43" priority="2" stopIfTrue="1">
      <formula>$A$27=0</formula>
    </cfRule>
  </conditionalFormatting>
  <conditionalFormatting sqref="B29">
    <cfRule type="expression" dxfId="42" priority="1" stopIfTrue="1">
      <formula>$A$29=0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39"/>
  <sheetViews>
    <sheetView showGridLines="0" zoomScale="80" zoomScaleNormal="80" workbookViewId="0">
      <pane ySplit="1" topLeftCell="A2" activePane="bottomLeft" state="frozen"/>
      <selection pane="bottomLeft" activeCell="A4" sqref="A4:N10"/>
    </sheetView>
  </sheetViews>
  <sheetFormatPr defaultColWidth="9.453125" defaultRowHeight="12.5" x14ac:dyDescent="0.25"/>
  <cols>
    <col min="14" max="14" width="13.453125" customWidth="1"/>
  </cols>
  <sheetData>
    <row r="1" spans="1:14" ht="13" x14ac:dyDescent="0.3">
      <c r="A1" s="2" t="s">
        <v>63</v>
      </c>
      <c r="B1" s="3"/>
      <c r="C1" s="3"/>
      <c r="D1" s="3"/>
      <c r="E1" s="3"/>
      <c r="F1" s="3"/>
      <c r="G1" s="3"/>
      <c r="H1" s="3"/>
      <c r="I1" s="3"/>
      <c r="J1" s="3"/>
      <c r="K1" s="3"/>
      <c r="L1" s="3"/>
      <c r="M1" s="3"/>
      <c r="N1" s="4"/>
    </row>
    <row r="2" spans="1:14" ht="12.75" customHeight="1" x14ac:dyDescent="0.25">
      <c r="A2" s="38" t="s">
        <v>64</v>
      </c>
      <c r="B2" s="39"/>
      <c r="C2" s="39"/>
      <c r="D2" s="39"/>
      <c r="E2" s="39"/>
      <c r="F2" s="39"/>
      <c r="G2" s="39"/>
      <c r="H2" s="39"/>
      <c r="I2" s="39"/>
      <c r="J2" s="39"/>
      <c r="K2" s="39"/>
      <c r="L2" s="39"/>
      <c r="M2" s="39"/>
      <c r="N2" s="40"/>
    </row>
    <row r="3" spans="1:14" s="32" customFormat="1" ht="12.75" customHeight="1" x14ac:dyDescent="0.25">
      <c r="A3" s="46"/>
      <c r="B3" s="41"/>
      <c r="C3" s="41"/>
      <c r="D3" s="41"/>
      <c r="E3" s="41"/>
      <c r="F3" s="41"/>
      <c r="G3" s="41"/>
      <c r="H3" s="41"/>
      <c r="I3" s="41"/>
      <c r="J3" s="41"/>
      <c r="K3" s="41"/>
      <c r="L3" s="41"/>
      <c r="M3" s="41"/>
      <c r="N3" s="42"/>
    </row>
    <row r="4" spans="1:14" s="32" customFormat="1" ht="15" customHeight="1" x14ac:dyDescent="0.25">
      <c r="A4" s="202" t="s">
        <v>1653</v>
      </c>
      <c r="B4" s="202"/>
      <c r="C4" s="202"/>
      <c r="D4" s="202"/>
      <c r="E4" s="202"/>
      <c r="F4" s="202"/>
      <c r="G4" s="202"/>
      <c r="H4" s="202"/>
      <c r="I4" s="202"/>
      <c r="J4" s="202"/>
      <c r="K4" s="202"/>
      <c r="L4" s="202"/>
      <c r="M4" s="202"/>
      <c r="N4" s="203"/>
    </row>
    <row r="5" spans="1:14" s="32" customFormat="1" x14ac:dyDescent="0.25">
      <c r="A5" s="202"/>
      <c r="B5" s="202"/>
      <c r="C5" s="202"/>
      <c r="D5" s="202"/>
      <c r="E5" s="202"/>
      <c r="F5" s="202"/>
      <c r="G5" s="202"/>
      <c r="H5" s="202"/>
      <c r="I5" s="202"/>
      <c r="J5" s="202"/>
      <c r="K5" s="202"/>
      <c r="L5" s="202"/>
      <c r="M5" s="202"/>
      <c r="N5" s="203"/>
    </row>
    <row r="6" spans="1:14" s="32" customFormat="1" x14ac:dyDescent="0.25">
      <c r="A6" s="202"/>
      <c r="B6" s="202"/>
      <c r="C6" s="202"/>
      <c r="D6" s="202"/>
      <c r="E6" s="202"/>
      <c r="F6" s="202"/>
      <c r="G6" s="202"/>
      <c r="H6" s="202"/>
      <c r="I6" s="202"/>
      <c r="J6" s="202"/>
      <c r="K6" s="202"/>
      <c r="L6" s="202"/>
      <c r="M6" s="202"/>
      <c r="N6" s="203"/>
    </row>
    <row r="7" spans="1:14" s="32" customFormat="1" x14ac:dyDescent="0.25">
      <c r="A7" s="202"/>
      <c r="B7" s="202"/>
      <c r="C7" s="202"/>
      <c r="D7" s="202"/>
      <c r="E7" s="202"/>
      <c r="F7" s="202"/>
      <c r="G7" s="202"/>
      <c r="H7" s="202"/>
      <c r="I7" s="202"/>
      <c r="J7" s="202"/>
      <c r="K7" s="202"/>
      <c r="L7" s="202"/>
      <c r="M7" s="202"/>
      <c r="N7" s="203"/>
    </row>
    <row r="8" spans="1:14" s="32" customFormat="1" x14ac:dyDescent="0.25">
      <c r="A8" s="202"/>
      <c r="B8" s="202"/>
      <c r="C8" s="202"/>
      <c r="D8" s="202"/>
      <c r="E8" s="202"/>
      <c r="F8" s="202"/>
      <c r="G8" s="202"/>
      <c r="H8" s="202"/>
      <c r="I8" s="202"/>
      <c r="J8" s="202"/>
      <c r="K8" s="202"/>
      <c r="L8" s="202"/>
      <c r="M8" s="202"/>
      <c r="N8" s="203"/>
    </row>
    <row r="9" spans="1:14" s="32" customFormat="1" x14ac:dyDescent="0.25">
      <c r="A9" s="202"/>
      <c r="B9" s="202"/>
      <c r="C9" s="202"/>
      <c r="D9" s="202"/>
      <c r="E9" s="202"/>
      <c r="F9" s="202"/>
      <c r="G9" s="202"/>
      <c r="H9" s="202"/>
      <c r="I9" s="202"/>
      <c r="J9" s="202"/>
      <c r="K9" s="202"/>
      <c r="L9" s="202"/>
      <c r="M9" s="202"/>
      <c r="N9" s="203"/>
    </row>
    <row r="10" spans="1:14" ht="142.5" customHeight="1" x14ac:dyDescent="0.25">
      <c r="A10" s="204"/>
      <c r="B10" s="204"/>
      <c r="C10" s="204"/>
      <c r="D10" s="204"/>
      <c r="E10" s="204"/>
      <c r="F10" s="204"/>
      <c r="G10" s="204"/>
      <c r="H10" s="204"/>
      <c r="I10" s="204"/>
      <c r="J10" s="204"/>
      <c r="K10" s="204"/>
      <c r="L10" s="204"/>
      <c r="M10" s="204"/>
      <c r="N10" s="205"/>
    </row>
    <row r="12" spans="1:14" ht="12.75" customHeight="1" x14ac:dyDescent="0.25">
      <c r="A12" s="38" t="s">
        <v>65</v>
      </c>
      <c r="B12" s="39"/>
      <c r="C12" s="39"/>
      <c r="D12" s="39"/>
      <c r="E12" s="39"/>
      <c r="F12" s="39"/>
      <c r="G12" s="39"/>
      <c r="H12" s="39"/>
      <c r="I12" s="39"/>
      <c r="J12" s="39"/>
      <c r="K12" s="39"/>
      <c r="L12" s="39"/>
      <c r="M12" s="39"/>
      <c r="N12" s="40"/>
    </row>
    <row r="13" spans="1:14" ht="12.75" customHeight="1" x14ac:dyDescent="0.25">
      <c r="A13" s="43" t="s">
        <v>66</v>
      </c>
      <c r="B13" s="44"/>
      <c r="C13" s="45"/>
      <c r="D13" s="46" t="s">
        <v>67</v>
      </c>
      <c r="E13" s="47"/>
      <c r="F13" s="47"/>
      <c r="G13" s="47"/>
      <c r="H13" s="47"/>
      <c r="I13" s="47"/>
      <c r="J13" s="47"/>
      <c r="K13" s="47"/>
      <c r="L13" s="47"/>
      <c r="M13" s="47"/>
      <c r="N13" s="48"/>
    </row>
    <row r="14" spans="1:14" ht="13" x14ac:dyDescent="0.25">
      <c r="A14" s="49"/>
      <c r="B14" s="50"/>
      <c r="C14" s="51"/>
      <c r="D14" s="14" t="s">
        <v>68</v>
      </c>
      <c r="E14" s="11"/>
      <c r="F14" s="11"/>
      <c r="G14" s="11"/>
      <c r="H14" s="11"/>
      <c r="I14" s="11"/>
      <c r="J14" s="11"/>
      <c r="K14" s="11"/>
      <c r="L14" s="11"/>
      <c r="M14" s="11"/>
      <c r="N14" s="12"/>
    </row>
    <row r="15" spans="1:14" ht="12.75" customHeight="1" x14ac:dyDescent="0.25">
      <c r="A15" s="52" t="s">
        <v>69</v>
      </c>
      <c r="B15" s="53"/>
      <c r="C15" s="54"/>
      <c r="D15" s="55" t="s">
        <v>70</v>
      </c>
      <c r="E15" s="56"/>
      <c r="F15" s="56"/>
      <c r="G15" s="56"/>
      <c r="H15" s="56"/>
      <c r="I15" s="56"/>
      <c r="J15" s="56"/>
      <c r="K15" s="56"/>
      <c r="L15" s="56"/>
      <c r="M15" s="56"/>
      <c r="N15" s="57"/>
    </row>
    <row r="16" spans="1:14" ht="12.75" customHeight="1" x14ac:dyDescent="0.25">
      <c r="A16" s="43" t="s">
        <v>71</v>
      </c>
      <c r="B16" s="44"/>
      <c r="C16" s="45"/>
      <c r="D16" s="46" t="s">
        <v>72</v>
      </c>
      <c r="E16" s="47"/>
      <c r="F16" s="47"/>
      <c r="G16" s="47"/>
      <c r="H16" s="47"/>
      <c r="I16" s="47"/>
      <c r="J16" s="47"/>
      <c r="K16" s="47"/>
      <c r="L16" s="47"/>
      <c r="M16" s="47"/>
      <c r="N16" s="48"/>
    </row>
    <row r="17" spans="1:14" ht="12.75" customHeight="1" x14ac:dyDescent="0.25">
      <c r="A17" s="43" t="s">
        <v>73</v>
      </c>
      <c r="B17" s="44"/>
      <c r="C17" s="45"/>
      <c r="D17" s="46" t="s">
        <v>74</v>
      </c>
      <c r="E17" s="47"/>
      <c r="F17" s="47"/>
      <c r="G17" s="47"/>
      <c r="H17" s="47"/>
      <c r="I17" s="47"/>
      <c r="J17" s="47"/>
      <c r="K17" s="47"/>
      <c r="L17" s="47"/>
      <c r="M17" s="47"/>
      <c r="N17" s="48"/>
    </row>
    <row r="18" spans="1:14" ht="13" x14ac:dyDescent="0.25">
      <c r="A18" s="58"/>
      <c r="B18" s="59"/>
      <c r="C18" s="60"/>
      <c r="D18" s="8" t="s">
        <v>75</v>
      </c>
      <c r="E18" s="9"/>
      <c r="F18" s="9"/>
      <c r="G18" s="9"/>
      <c r="H18" s="9"/>
      <c r="I18" s="9"/>
      <c r="J18" s="9"/>
      <c r="K18" s="9"/>
      <c r="L18" s="9"/>
      <c r="M18" s="9"/>
      <c r="N18" s="10"/>
    </row>
    <row r="19" spans="1:14" s="32" customFormat="1" ht="12.75" customHeight="1" x14ac:dyDescent="0.25">
      <c r="A19" s="43" t="s">
        <v>76</v>
      </c>
      <c r="B19" s="44"/>
      <c r="C19" s="45"/>
      <c r="D19" s="46" t="s">
        <v>77</v>
      </c>
      <c r="E19" s="47"/>
      <c r="F19" s="47"/>
      <c r="G19" s="47"/>
      <c r="H19" s="47"/>
      <c r="I19" s="47"/>
      <c r="J19" s="47"/>
      <c r="K19" s="47"/>
      <c r="L19" s="47"/>
      <c r="M19" s="47"/>
      <c r="N19" s="48"/>
    </row>
    <row r="20" spans="1:14" s="32" customFormat="1" ht="12.75" customHeight="1" x14ac:dyDescent="0.25">
      <c r="A20" s="49"/>
      <c r="B20" s="50"/>
      <c r="C20" s="51"/>
      <c r="D20" s="14" t="s">
        <v>78</v>
      </c>
      <c r="E20" s="11"/>
      <c r="F20" s="11"/>
      <c r="G20" s="11"/>
      <c r="H20" s="11"/>
      <c r="I20" s="11"/>
      <c r="J20" s="11"/>
      <c r="K20" s="11"/>
      <c r="L20" s="11"/>
      <c r="M20" s="11"/>
      <c r="N20" s="12"/>
    </row>
    <row r="21" spans="1:14" ht="12.75" customHeight="1" x14ac:dyDescent="0.25">
      <c r="A21" s="43" t="s">
        <v>79</v>
      </c>
      <c r="B21" s="44"/>
      <c r="C21" s="45"/>
      <c r="D21" s="46" t="s">
        <v>80</v>
      </c>
      <c r="E21" s="47"/>
      <c r="F21" s="47"/>
      <c r="G21" s="47"/>
      <c r="H21" s="47"/>
      <c r="I21" s="47"/>
      <c r="J21" s="47"/>
      <c r="K21" s="47"/>
      <c r="L21" s="47"/>
      <c r="M21" s="47"/>
      <c r="N21" s="48"/>
    </row>
    <row r="22" spans="1:14" ht="13" x14ac:dyDescent="0.25">
      <c r="A22" s="49"/>
      <c r="B22" s="50"/>
      <c r="C22" s="51"/>
      <c r="D22" s="14" t="s">
        <v>81</v>
      </c>
      <c r="E22" s="11"/>
      <c r="F22" s="11"/>
      <c r="G22" s="11"/>
      <c r="H22" s="11"/>
      <c r="I22" s="11"/>
      <c r="J22" s="11"/>
      <c r="K22" s="11"/>
      <c r="L22" s="11"/>
      <c r="M22" s="11"/>
      <c r="N22" s="12"/>
    </row>
    <row r="23" spans="1:14" ht="12.75" customHeight="1" x14ac:dyDescent="0.25">
      <c r="A23" s="43" t="s">
        <v>82</v>
      </c>
      <c r="B23" s="44"/>
      <c r="C23" s="45"/>
      <c r="D23" s="46" t="s">
        <v>83</v>
      </c>
      <c r="E23" s="47"/>
      <c r="F23" s="47"/>
      <c r="G23" s="47"/>
      <c r="H23" s="47"/>
      <c r="I23" s="47"/>
      <c r="J23" s="47"/>
      <c r="K23" s="47"/>
      <c r="L23" s="47"/>
      <c r="M23" s="47"/>
      <c r="N23" s="48"/>
    </row>
    <row r="24" spans="1:14" ht="13" x14ac:dyDescent="0.25">
      <c r="A24" s="49"/>
      <c r="B24" s="50"/>
      <c r="C24" s="51"/>
      <c r="D24" s="14" t="s">
        <v>84</v>
      </c>
      <c r="E24" s="11"/>
      <c r="F24" s="11"/>
      <c r="G24" s="11"/>
      <c r="H24" s="11"/>
      <c r="I24" s="11"/>
      <c r="J24" s="11"/>
      <c r="K24" s="11"/>
      <c r="L24" s="11"/>
      <c r="M24" s="11"/>
      <c r="N24" s="12"/>
    </row>
    <row r="25" spans="1:14" ht="12.75" customHeight="1" x14ac:dyDescent="0.25">
      <c r="A25" s="52" t="s">
        <v>85</v>
      </c>
      <c r="B25" s="53"/>
      <c r="C25" s="54"/>
      <c r="D25" s="55" t="s">
        <v>86</v>
      </c>
      <c r="E25" s="56"/>
      <c r="F25" s="56"/>
      <c r="G25" s="56"/>
      <c r="H25" s="56"/>
      <c r="I25" s="56"/>
      <c r="J25" s="56"/>
      <c r="K25" s="56"/>
      <c r="L25" s="56"/>
      <c r="M25" s="56"/>
      <c r="N25" s="57"/>
    </row>
    <row r="26" spans="1:14" ht="12.75" customHeight="1" x14ac:dyDescent="0.25">
      <c r="A26" s="43" t="s">
        <v>87</v>
      </c>
      <c r="B26" s="44"/>
      <c r="C26" s="45"/>
      <c r="D26" s="46" t="s">
        <v>88</v>
      </c>
      <c r="E26" s="47"/>
      <c r="F26" s="47"/>
      <c r="G26" s="47"/>
      <c r="H26" s="47"/>
      <c r="I26" s="47"/>
      <c r="J26" s="47"/>
      <c r="K26" s="47"/>
      <c r="L26" s="47"/>
      <c r="M26" s="47"/>
      <c r="N26" s="48"/>
    </row>
    <row r="27" spans="1:14" ht="13" x14ac:dyDescent="0.25">
      <c r="A27" s="49"/>
      <c r="B27" s="50"/>
      <c r="C27" s="51"/>
      <c r="D27" s="14" t="s">
        <v>89</v>
      </c>
      <c r="E27" s="11"/>
      <c r="F27" s="11"/>
      <c r="G27" s="11"/>
      <c r="H27" s="11"/>
      <c r="I27" s="11"/>
      <c r="J27" s="11"/>
      <c r="K27" s="11"/>
      <c r="L27" s="11"/>
      <c r="M27" s="11"/>
      <c r="N27" s="12"/>
    </row>
    <row r="28" spans="1:14" ht="12.75" customHeight="1" x14ac:dyDescent="0.25">
      <c r="A28" s="43" t="s">
        <v>90</v>
      </c>
      <c r="B28" s="44"/>
      <c r="C28" s="45"/>
      <c r="D28" s="46" t="s">
        <v>91</v>
      </c>
      <c r="E28" s="47"/>
      <c r="F28" s="47"/>
      <c r="G28" s="47"/>
      <c r="H28" s="47"/>
      <c r="I28" s="47"/>
      <c r="J28" s="47"/>
      <c r="K28" s="47"/>
      <c r="L28" s="47"/>
      <c r="M28" s="47"/>
      <c r="N28" s="48"/>
    </row>
    <row r="29" spans="1:14" ht="13" x14ac:dyDescent="0.25">
      <c r="A29" s="58"/>
      <c r="B29" s="59"/>
      <c r="C29" s="60"/>
      <c r="D29" s="8" t="s">
        <v>92</v>
      </c>
      <c r="E29" s="9"/>
      <c r="F29" s="9"/>
      <c r="G29" s="9"/>
      <c r="H29" s="9"/>
      <c r="I29" s="9"/>
      <c r="J29" s="9"/>
      <c r="K29" s="9"/>
      <c r="L29" s="9"/>
      <c r="M29" s="9"/>
      <c r="N29" s="10"/>
    </row>
    <row r="30" spans="1:14" ht="13" x14ac:dyDescent="0.25">
      <c r="A30" s="58"/>
      <c r="B30" s="59"/>
      <c r="C30" s="60"/>
      <c r="D30" s="8" t="s">
        <v>93</v>
      </c>
      <c r="E30" s="9"/>
      <c r="F30" s="9"/>
      <c r="G30" s="9"/>
      <c r="H30" s="9"/>
      <c r="I30" s="9"/>
      <c r="J30" s="9"/>
      <c r="K30" s="9"/>
      <c r="L30" s="9"/>
      <c r="M30" s="9"/>
      <c r="N30" s="10"/>
    </row>
    <row r="31" spans="1:14" ht="13" x14ac:dyDescent="0.25">
      <c r="A31" s="58"/>
      <c r="B31" s="59"/>
      <c r="C31" s="60"/>
      <c r="D31" s="8" t="s">
        <v>94</v>
      </c>
      <c r="E31" s="9"/>
      <c r="F31" s="9"/>
      <c r="G31" s="9"/>
      <c r="H31" s="9"/>
      <c r="I31" s="9"/>
      <c r="J31" s="9"/>
      <c r="K31" s="9"/>
      <c r="L31" s="9"/>
      <c r="M31" s="9"/>
      <c r="N31" s="10"/>
    </row>
    <row r="32" spans="1:14" ht="13" x14ac:dyDescent="0.25">
      <c r="A32" s="49"/>
      <c r="B32" s="50"/>
      <c r="C32" s="51"/>
      <c r="D32" s="14" t="s">
        <v>95</v>
      </c>
      <c r="E32" s="11"/>
      <c r="F32" s="11"/>
      <c r="G32" s="11"/>
      <c r="H32" s="11"/>
      <c r="I32" s="11"/>
      <c r="J32" s="11"/>
      <c r="K32" s="11"/>
      <c r="L32" s="11"/>
      <c r="M32" s="11"/>
      <c r="N32" s="12"/>
    </row>
    <row r="33" spans="1:14" ht="12.75" customHeight="1" x14ac:dyDescent="0.25">
      <c r="A33" s="43" t="s">
        <v>96</v>
      </c>
      <c r="B33" s="44"/>
      <c r="C33" s="45"/>
      <c r="D33" s="46" t="s">
        <v>97</v>
      </c>
      <c r="E33" s="47"/>
      <c r="F33" s="47"/>
      <c r="G33" s="47"/>
      <c r="H33" s="47"/>
      <c r="I33" s="47"/>
      <c r="J33" s="47"/>
      <c r="K33" s="47"/>
      <c r="L33" s="47"/>
      <c r="M33" s="47"/>
      <c r="N33" s="48"/>
    </row>
    <row r="34" spans="1:14" ht="13" x14ac:dyDescent="0.25">
      <c r="A34" s="49"/>
      <c r="B34" s="50"/>
      <c r="C34" s="51"/>
      <c r="D34" s="14" t="s">
        <v>98</v>
      </c>
      <c r="E34" s="11"/>
      <c r="F34" s="11"/>
      <c r="G34" s="11"/>
      <c r="H34" s="11"/>
      <c r="I34" s="11"/>
      <c r="J34" s="11"/>
      <c r="K34" s="11"/>
      <c r="L34" s="11"/>
      <c r="M34" s="11"/>
      <c r="N34" s="12"/>
    </row>
    <row r="35" spans="1:14" ht="13" x14ac:dyDescent="0.25">
      <c r="A35" s="77" t="s">
        <v>99</v>
      </c>
      <c r="B35" s="78"/>
      <c r="C35" s="79"/>
      <c r="D35" s="193" t="s">
        <v>100</v>
      </c>
      <c r="E35" s="194"/>
      <c r="F35" s="194"/>
      <c r="G35" s="194"/>
      <c r="H35" s="194"/>
      <c r="I35" s="194"/>
      <c r="J35" s="194"/>
      <c r="K35" s="194"/>
      <c r="L35" s="194"/>
      <c r="M35" s="194"/>
      <c r="N35" s="195"/>
    </row>
    <row r="36" spans="1:14" ht="13" x14ac:dyDescent="0.25">
      <c r="A36" s="80"/>
      <c r="B36" s="59"/>
      <c r="C36" s="81"/>
      <c r="D36" s="196"/>
      <c r="E36" s="197"/>
      <c r="F36" s="197"/>
      <c r="G36" s="197"/>
      <c r="H36" s="197"/>
      <c r="I36" s="197"/>
      <c r="J36" s="197"/>
      <c r="K36" s="197"/>
      <c r="L36" s="197"/>
      <c r="M36" s="197"/>
      <c r="N36" s="198"/>
    </row>
    <row r="37" spans="1:14" ht="13" x14ac:dyDescent="0.25">
      <c r="A37" s="82"/>
      <c r="B37" s="83"/>
      <c r="C37" s="84"/>
      <c r="D37" s="199"/>
      <c r="E37" s="200"/>
      <c r="F37" s="200"/>
      <c r="G37" s="200"/>
      <c r="H37" s="200"/>
      <c r="I37" s="200"/>
      <c r="J37" s="200"/>
      <c r="K37" s="200"/>
      <c r="L37" s="200"/>
      <c r="M37" s="200"/>
      <c r="N37" s="201"/>
    </row>
    <row r="38" spans="1:14" ht="13" x14ac:dyDescent="0.25">
      <c r="A38" s="77" t="s">
        <v>101</v>
      </c>
      <c r="B38" s="78"/>
      <c r="C38" s="79"/>
      <c r="D38" s="193" t="s">
        <v>102</v>
      </c>
      <c r="E38" s="194"/>
      <c r="F38" s="194"/>
      <c r="G38" s="194"/>
      <c r="H38" s="194"/>
      <c r="I38" s="194"/>
      <c r="J38" s="194"/>
      <c r="K38" s="194"/>
      <c r="L38" s="194"/>
      <c r="M38" s="194"/>
      <c r="N38" s="195"/>
    </row>
    <row r="39" spans="1:14" ht="13" x14ac:dyDescent="0.25">
      <c r="A39" s="82"/>
      <c r="B39" s="83"/>
      <c r="C39" s="84"/>
      <c r="D39" s="199"/>
      <c r="E39" s="200"/>
      <c r="F39" s="200"/>
      <c r="G39" s="200"/>
      <c r="H39" s="200"/>
      <c r="I39" s="200"/>
      <c r="J39" s="200"/>
      <c r="K39" s="200"/>
      <c r="L39" s="200"/>
      <c r="M39" s="200"/>
      <c r="N39" s="201"/>
    </row>
  </sheetData>
  <mergeCells count="3">
    <mergeCell ref="D35:N37"/>
    <mergeCell ref="D38:N39"/>
    <mergeCell ref="A4:N10"/>
  </mergeCells>
  <phoneticPr fontId="3"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110"/>
  <sheetViews>
    <sheetView showGridLines="0" zoomScale="80" zoomScaleNormal="80" workbookViewId="0">
      <pane ySplit="2" topLeftCell="A3" activePane="bottomLeft" state="frozen"/>
      <selection pane="bottomLeft" activeCell="K41" sqref="K41"/>
    </sheetView>
  </sheetViews>
  <sheetFormatPr defaultColWidth="9.453125" defaultRowHeight="12.5" x14ac:dyDescent="0.25"/>
  <cols>
    <col min="1" max="1" width="10.453125" customWidth="1"/>
    <col min="2" max="2" width="8.54296875" customWidth="1"/>
    <col min="3" max="3" width="18.54296875" customWidth="1"/>
    <col min="4" max="4" width="11.54296875" customWidth="1"/>
    <col min="5" max="5" width="11.453125" customWidth="1"/>
    <col min="6" max="6" width="21.54296875" customWidth="1"/>
    <col min="7" max="7" width="58.54296875" customWidth="1"/>
    <col min="8" max="8" width="45.26953125" customWidth="1"/>
    <col min="9" max="9" width="11.54296875" customWidth="1"/>
    <col min="11" max="11" width="18.453125" customWidth="1"/>
    <col min="12" max="12" width="13.453125" style="85" bestFit="1" customWidth="1"/>
    <col min="13" max="13" width="15.453125" style="146" bestFit="1" customWidth="1"/>
    <col min="14" max="14" width="84.54296875" style="148" customWidth="1"/>
    <col min="15" max="24" width="9.453125" customWidth="1"/>
    <col min="25" max="25" width="8.54296875" customWidth="1"/>
    <col min="27" max="27" width="11.54296875" hidden="1" customWidth="1"/>
  </cols>
  <sheetData>
    <row r="1" spans="1:27" s="143" customFormat="1" ht="13" x14ac:dyDescent="0.3">
      <c r="A1" s="2" t="s">
        <v>56</v>
      </c>
      <c r="B1" s="141"/>
      <c r="C1" s="141"/>
      <c r="D1" s="3"/>
      <c r="E1" s="3"/>
      <c r="F1" s="3"/>
      <c r="G1" s="3"/>
      <c r="H1" s="3"/>
      <c r="I1" s="3"/>
      <c r="J1" s="3"/>
      <c r="K1" s="3"/>
      <c r="L1" s="142"/>
      <c r="M1" s="144"/>
      <c r="N1" s="147"/>
      <c r="X1"/>
      <c r="Z1"/>
      <c r="AA1" s="3"/>
    </row>
    <row r="2" spans="1:27" ht="39" customHeight="1" x14ac:dyDescent="0.25">
      <c r="A2" s="152" t="s">
        <v>103</v>
      </c>
      <c r="B2" s="152" t="s">
        <v>104</v>
      </c>
      <c r="C2" s="152" t="s">
        <v>105</v>
      </c>
      <c r="D2" s="152" t="s">
        <v>106</v>
      </c>
      <c r="E2" s="152" t="s">
        <v>107</v>
      </c>
      <c r="F2" s="152" t="s">
        <v>108</v>
      </c>
      <c r="G2" s="152" t="s">
        <v>109</v>
      </c>
      <c r="H2" s="152" t="s">
        <v>110</v>
      </c>
      <c r="I2" s="152" t="s">
        <v>111</v>
      </c>
      <c r="J2" s="152" t="s">
        <v>112</v>
      </c>
      <c r="K2" s="152" t="s">
        <v>113</v>
      </c>
      <c r="L2" s="153" t="s">
        <v>114</v>
      </c>
      <c r="M2" s="154" t="s">
        <v>115</v>
      </c>
      <c r="N2" s="154" t="s">
        <v>116</v>
      </c>
      <c r="AA2" s="86" t="s">
        <v>117</v>
      </c>
    </row>
    <row r="3" spans="1:27" ht="111" customHeight="1" x14ac:dyDescent="0.25">
      <c r="A3" s="145" t="s">
        <v>118</v>
      </c>
      <c r="B3" s="76" t="s">
        <v>119</v>
      </c>
      <c r="C3" s="76" t="s">
        <v>120</v>
      </c>
      <c r="D3" s="145" t="s">
        <v>121</v>
      </c>
      <c r="E3" s="145" t="s">
        <v>122</v>
      </c>
      <c r="F3" s="145" t="s">
        <v>123</v>
      </c>
      <c r="G3" s="145" t="s">
        <v>124</v>
      </c>
      <c r="H3" s="145" t="s">
        <v>125</v>
      </c>
      <c r="I3" s="145"/>
      <c r="J3" s="150"/>
      <c r="K3" s="145"/>
      <c r="L3" s="145" t="s">
        <v>126</v>
      </c>
      <c r="M3" s="145" t="s">
        <v>127</v>
      </c>
      <c r="N3" s="76" t="s">
        <v>128</v>
      </c>
      <c r="AA3" s="129" t="e">
        <f>IF(OR(J3="Fail",ISBLANK(J3)),INDEX('Issue Code Table'!C:C,MATCH(M:M,'Issue Code Table'!A:A,0)),IF(L3="Critical",6,IF(L3="Significant",5,IF(L3="Moderate",3,2))))</f>
        <v>#N/A</v>
      </c>
    </row>
    <row r="4" spans="1:27" ht="91.5" customHeight="1" x14ac:dyDescent="0.25">
      <c r="A4" s="145" t="s">
        <v>129</v>
      </c>
      <c r="B4" s="145" t="s">
        <v>130</v>
      </c>
      <c r="C4" s="145" t="s">
        <v>131</v>
      </c>
      <c r="D4" s="145" t="s">
        <v>132</v>
      </c>
      <c r="E4" s="145" t="s">
        <v>122</v>
      </c>
      <c r="F4" s="145" t="s">
        <v>133</v>
      </c>
      <c r="G4" s="145" t="s">
        <v>134</v>
      </c>
      <c r="H4" s="145" t="s">
        <v>135</v>
      </c>
      <c r="I4" s="145"/>
      <c r="J4" s="150"/>
      <c r="K4" s="145"/>
      <c r="L4" s="145" t="s">
        <v>136</v>
      </c>
      <c r="M4" s="145" t="s">
        <v>137</v>
      </c>
      <c r="N4" s="76" t="s">
        <v>138</v>
      </c>
      <c r="AA4" s="129">
        <f>IF(OR(J4="Fail",ISBLANK(J4)),INDEX('Issue Code Table'!C:C,MATCH(M:M,'Issue Code Table'!A:A,0)),IF(L4="Critical",6,IF(L4="Significant",5,IF(L4="Moderate",3,2))))</f>
        <v>5</v>
      </c>
    </row>
    <row r="5" spans="1:27" ht="117" customHeight="1" x14ac:dyDescent="0.25">
      <c r="A5" s="145" t="s">
        <v>139</v>
      </c>
      <c r="B5" s="145" t="s">
        <v>140</v>
      </c>
      <c r="C5" s="145" t="s">
        <v>141</v>
      </c>
      <c r="D5" s="145" t="s">
        <v>142</v>
      </c>
      <c r="E5" s="145" t="s">
        <v>122</v>
      </c>
      <c r="F5" s="145" t="s">
        <v>143</v>
      </c>
      <c r="G5" s="145" t="s">
        <v>144</v>
      </c>
      <c r="H5" s="145" t="s">
        <v>145</v>
      </c>
      <c r="I5" s="145"/>
      <c r="J5" s="150"/>
      <c r="K5" s="145"/>
      <c r="L5" s="145" t="s">
        <v>146</v>
      </c>
      <c r="M5" s="145" t="s">
        <v>147</v>
      </c>
      <c r="N5" s="180" t="s">
        <v>148</v>
      </c>
      <c r="AA5" s="129">
        <f>IF(OR(J5="Fail",ISBLANK(J5)),INDEX('Issue Code Table'!C:C,MATCH(M:M,'Issue Code Table'!A:A,0)),IF(L5="Critical",6,IF(L5="Significant",5,IF(L5="Moderate",3,2))))</f>
        <v>4</v>
      </c>
    </row>
    <row r="6" spans="1:27" ht="72" customHeight="1" x14ac:dyDescent="0.25">
      <c r="A6" s="145" t="s">
        <v>149</v>
      </c>
      <c r="B6" s="178" t="s">
        <v>150</v>
      </c>
      <c r="C6" s="179" t="s">
        <v>151</v>
      </c>
      <c r="D6" s="145" t="s">
        <v>152</v>
      </c>
      <c r="E6" s="145" t="s">
        <v>122</v>
      </c>
      <c r="F6" s="145" t="s">
        <v>153</v>
      </c>
      <c r="G6" s="145" t="s">
        <v>154</v>
      </c>
      <c r="H6" s="145" t="s">
        <v>155</v>
      </c>
      <c r="I6" s="145"/>
      <c r="J6" s="150"/>
      <c r="K6" s="145"/>
      <c r="L6" s="145" t="s">
        <v>146</v>
      </c>
      <c r="M6" s="145" t="s">
        <v>156</v>
      </c>
      <c r="N6" s="76" t="s">
        <v>157</v>
      </c>
      <c r="AA6" s="129">
        <f>IF(OR(J6="Fail",ISBLANK(J6)),INDEX('Issue Code Table'!C:C,MATCH(M:M,'Issue Code Table'!A:A,0)),IF(L6="Critical",6,IF(L6="Significant",5,IF(L6="Moderate",3,2))))</f>
        <v>4</v>
      </c>
    </row>
    <row r="7" spans="1:27" ht="63" customHeight="1" x14ac:dyDescent="0.25">
      <c r="A7" s="145" t="s">
        <v>158</v>
      </c>
      <c r="B7" s="145" t="s">
        <v>159</v>
      </c>
      <c r="C7" s="145" t="s">
        <v>160</v>
      </c>
      <c r="D7" s="145" t="s">
        <v>142</v>
      </c>
      <c r="E7" s="145" t="s">
        <v>122</v>
      </c>
      <c r="F7" s="145" t="s">
        <v>161</v>
      </c>
      <c r="G7" s="145" t="s">
        <v>162</v>
      </c>
      <c r="H7" s="145" t="s">
        <v>163</v>
      </c>
      <c r="I7" s="145"/>
      <c r="J7" s="150"/>
      <c r="K7" s="145"/>
      <c r="L7" s="145" t="s">
        <v>146</v>
      </c>
      <c r="M7" s="145" t="s">
        <v>164</v>
      </c>
      <c r="N7" s="76" t="s">
        <v>165</v>
      </c>
      <c r="AA7" s="129" t="e">
        <f>IF(OR(J7="Fail",ISBLANK(J7)),INDEX('Issue Code Table'!C:C,MATCH(M:M,'Issue Code Table'!A:A,0)),IF(L7="Critical",6,IF(L7="Significant",5,IF(L7="Moderate",3,2))))</f>
        <v>#N/A</v>
      </c>
    </row>
    <row r="8" spans="1:27" ht="84.75" customHeight="1" x14ac:dyDescent="0.25">
      <c r="A8" s="145" t="s">
        <v>166</v>
      </c>
      <c r="B8" s="145" t="s">
        <v>167</v>
      </c>
      <c r="C8" s="145" t="s">
        <v>168</v>
      </c>
      <c r="D8" s="145" t="s">
        <v>142</v>
      </c>
      <c r="E8" s="145" t="s">
        <v>122</v>
      </c>
      <c r="F8" s="145" t="s">
        <v>169</v>
      </c>
      <c r="G8" s="145" t="s">
        <v>170</v>
      </c>
      <c r="H8" s="145" t="s">
        <v>171</v>
      </c>
      <c r="I8" s="145"/>
      <c r="J8" s="150"/>
      <c r="K8" s="145"/>
      <c r="L8" s="145" t="s">
        <v>136</v>
      </c>
      <c r="M8" s="145" t="s">
        <v>172</v>
      </c>
      <c r="N8" s="76" t="s">
        <v>173</v>
      </c>
      <c r="AA8" s="129">
        <f>IF(OR(J8="Fail",ISBLANK(J8)),INDEX('Issue Code Table'!C:C,MATCH(M:M,'Issue Code Table'!A:A,0)),IF(L8="Critical",6,IF(L8="Significant",5,IF(L8="Moderate",3,2))))</f>
        <v>5</v>
      </c>
    </row>
    <row r="9" spans="1:27" ht="105" customHeight="1" x14ac:dyDescent="0.25">
      <c r="A9" s="145" t="s">
        <v>174</v>
      </c>
      <c r="B9" s="145" t="s">
        <v>175</v>
      </c>
      <c r="C9" s="145" t="s">
        <v>176</v>
      </c>
      <c r="D9" s="145" t="s">
        <v>121</v>
      </c>
      <c r="E9" s="145" t="s">
        <v>122</v>
      </c>
      <c r="F9" s="145" t="s">
        <v>177</v>
      </c>
      <c r="G9" s="145" t="s">
        <v>178</v>
      </c>
      <c r="H9" s="145" t="s">
        <v>179</v>
      </c>
      <c r="I9" s="145"/>
      <c r="J9" s="150"/>
      <c r="K9" s="145" t="s">
        <v>180</v>
      </c>
      <c r="L9" s="145" t="s">
        <v>136</v>
      </c>
      <c r="M9" s="145" t="s">
        <v>181</v>
      </c>
      <c r="N9" s="76" t="s">
        <v>182</v>
      </c>
      <c r="AA9" s="129" t="e">
        <f>IF(OR(J9="Fail",ISBLANK(J9)),INDEX('Issue Code Table'!C:C,MATCH(M:M,'Issue Code Table'!A:A,0)),IF(L9="Critical",6,IF(L9="Significant",5,IF(L9="Moderate",3,2))))</f>
        <v>#N/A</v>
      </c>
    </row>
    <row r="10" spans="1:27" ht="78.75" customHeight="1" x14ac:dyDescent="0.25">
      <c r="A10" s="145" t="s">
        <v>183</v>
      </c>
      <c r="B10" s="145" t="s">
        <v>175</v>
      </c>
      <c r="C10" s="145" t="s">
        <v>176</v>
      </c>
      <c r="D10" s="145" t="s">
        <v>121</v>
      </c>
      <c r="E10" s="145" t="s">
        <v>122</v>
      </c>
      <c r="F10" s="145" t="s">
        <v>184</v>
      </c>
      <c r="G10" s="145" t="s">
        <v>185</v>
      </c>
      <c r="H10" s="145" t="s">
        <v>186</v>
      </c>
      <c r="I10" s="145"/>
      <c r="J10" s="150"/>
      <c r="K10" s="145"/>
      <c r="L10" s="145" t="s">
        <v>136</v>
      </c>
      <c r="M10" s="145" t="s">
        <v>187</v>
      </c>
      <c r="N10" s="76" t="s">
        <v>188</v>
      </c>
      <c r="AA10" s="129" t="e">
        <f>IF(OR(J10="Fail",ISBLANK(J10)),INDEX('Issue Code Table'!C:C,MATCH(M:M,'Issue Code Table'!A:A,0)),IF(L10="Critical",6,IF(L10="Significant",5,IF(L10="Moderate",3,2))))</f>
        <v>#N/A</v>
      </c>
    </row>
    <row r="11" spans="1:27" ht="113.25" customHeight="1" x14ac:dyDescent="0.25">
      <c r="A11" s="145" t="s">
        <v>189</v>
      </c>
      <c r="B11" s="145" t="s">
        <v>167</v>
      </c>
      <c r="C11" s="145" t="s">
        <v>168</v>
      </c>
      <c r="D11" s="145" t="s">
        <v>132</v>
      </c>
      <c r="E11" s="145" t="s">
        <v>190</v>
      </c>
      <c r="F11" s="145" t="s">
        <v>191</v>
      </c>
      <c r="G11" s="145" t="s">
        <v>192</v>
      </c>
      <c r="H11" s="145" t="s">
        <v>193</v>
      </c>
      <c r="I11" s="145"/>
      <c r="J11" s="150"/>
      <c r="K11" s="145"/>
      <c r="L11" s="145" t="s">
        <v>136</v>
      </c>
      <c r="M11" s="145" t="s">
        <v>194</v>
      </c>
      <c r="N11" s="76" t="s">
        <v>195</v>
      </c>
      <c r="AA11" s="129">
        <f>IF(OR(J11="Fail",ISBLANK(J11)),INDEX('Issue Code Table'!C:C,MATCH(M:M,'Issue Code Table'!A:A,0)),IF(L11="Critical",6,IF(L11="Significant",5,IF(L11="Moderate",3,2))))</f>
        <v>5</v>
      </c>
    </row>
    <row r="12" spans="1:27" ht="74.25" customHeight="1" x14ac:dyDescent="0.25">
      <c r="A12" s="145" t="s">
        <v>196</v>
      </c>
      <c r="B12" s="145" t="s">
        <v>197</v>
      </c>
      <c r="C12" s="145" t="s">
        <v>198</v>
      </c>
      <c r="D12" s="145" t="s">
        <v>121</v>
      </c>
      <c r="E12" s="145" t="s">
        <v>122</v>
      </c>
      <c r="F12" s="145" t="s">
        <v>199</v>
      </c>
      <c r="G12" s="145" t="s">
        <v>200</v>
      </c>
      <c r="H12" s="145" t="s">
        <v>201</v>
      </c>
      <c r="I12" s="145"/>
      <c r="J12" s="150"/>
      <c r="K12" s="145"/>
      <c r="L12" s="145" t="s">
        <v>146</v>
      </c>
      <c r="M12" s="145" t="s">
        <v>202</v>
      </c>
      <c r="N12" s="151" t="s">
        <v>203</v>
      </c>
      <c r="AA12" s="129">
        <f>IF(OR(J12="Fail",ISBLANK(J12)),INDEX('Issue Code Table'!C:C,MATCH(M:M,'Issue Code Table'!A:A,0)),IF(L12="Critical",6,IF(L12="Significant",5,IF(L12="Moderate",3,2))))</f>
        <v>4</v>
      </c>
    </row>
    <row r="13" spans="1:27" ht="96" customHeight="1" x14ac:dyDescent="0.25">
      <c r="A13" s="145" t="s">
        <v>204</v>
      </c>
      <c r="B13" s="145" t="s">
        <v>197</v>
      </c>
      <c r="C13" s="145" t="s">
        <v>198</v>
      </c>
      <c r="D13" s="145" t="s">
        <v>205</v>
      </c>
      <c r="E13" s="145" t="s">
        <v>122</v>
      </c>
      <c r="F13" s="145" t="s">
        <v>206</v>
      </c>
      <c r="G13" s="145" t="s">
        <v>207</v>
      </c>
      <c r="H13" s="145" t="s">
        <v>208</v>
      </c>
      <c r="I13" s="145"/>
      <c r="J13" s="150"/>
      <c r="K13" s="145"/>
      <c r="L13" s="145" t="s">
        <v>136</v>
      </c>
      <c r="M13" s="145" t="s">
        <v>194</v>
      </c>
      <c r="N13" s="76" t="s">
        <v>195</v>
      </c>
      <c r="AA13" s="129">
        <f>IF(OR(J13="Fail",ISBLANK(J13)),INDEX('Issue Code Table'!C:C,MATCH(M:M,'Issue Code Table'!A:A,0)),IF(L13="Critical",6,IF(L13="Significant",5,IF(L13="Moderate",3,2))))</f>
        <v>5</v>
      </c>
    </row>
    <row r="14" spans="1:27" ht="102.75" customHeight="1" x14ac:dyDescent="0.25">
      <c r="A14" s="145" t="s">
        <v>209</v>
      </c>
      <c r="B14" s="145" t="s">
        <v>167</v>
      </c>
      <c r="C14" s="145" t="s">
        <v>168</v>
      </c>
      <c r="D14" s="145" t="s">
        <v>132</v>
      </c>
      <c r="E14" s="145" t="s">
        <v>122</v>
      </c>
      <c r="F14" s="145" t="s">
        <v>210</v>
      </c>
      <c r="G14" s="145" t="s">
        <v>211</v>
      </c>
      <c r="H14" s="145" t="s">
        <v>212</v>
      </c>
      <c r="I14" s="145"/>
      <c r="J14" s="150"/>
      <c r="K14" s="145"/>
      <c r="L14" s="145" t="s">
        <v>136</v>
      </c>
      <c r="M14" s="145" t="s">
        <v>172</v>
      </c>
      <c r="N14" s="76" t="s">
        <v>173</v>
      </c>
      <c r="AA14" s="129">
        <f>IF(OR(J14="Fail",ISBLANK(J14)),INDEX('Issue Code Table'!C:C,MATCH(M:M,'Issue Code Table'!A:A,0)),IF(L14="Critical",6,IF(L14="Significant",5,IF(L14="Moderate",3,2))))</f>
        <v>5</v>
      </c>
    </row>
    <row r="15" spans="1:27" ht="187.5" x14ac:dyDescent="0.25">
      <c r="A15" s="145" t="s">
        <v>213</v>
      </c>
      <c r="B15" s="145" t="s">
        <v>214</v>
      </c>
      <c r="C15" s="145" t="s">
        <v>215</v>
      </c>
      <c r="D15" s="145" t="s">
        <v>152</v>
      </c>
      <c r="E15" s="145" t="s">
        <v>122</v>
      </c>
      <c r="F15" s="145" t="s">
        <v>216</v>
      </c>
      <c r="G15" s="145" t="s">
        <v>217</v>
      </c>
      <c r="H15" s="145" t="s">
        <v>218</v>
      </c>
      <c r="I15" s="145"/>
      <c r="J15" s="150"/>
      <c r="K15" s="145"/>
      <c r="L15" s="145" t="s">
        <v>136</v>
      </c>
      <c r="M15" s="145" t="s">
        <v>219</v>
      </c>
      <c r="N15" s="76" t="s">
        <v>220</v>
      </c>
      <c r="AA15" s="129">
        <f>IF(OR(J15="Fail",ISBLANK(J15)),INDEX('Issue Code Table'!C:C,MATCH(M:M,'Issue Code Table'!A:A,0)),IF(L15="Critical",6,IF(L15="Significant",5,IF(L15="Moderate",3,2))))</f>
        <v>5</v>
      </c>
    </row>
    <row r="16" spans="1:27" ht="60" customHeight="1" x14ac:dyDescent="0.25">
      <c r="A16" s="145" t="s">
        <v>221</v>
      </c>
      <c r="B16" s="145" t="s">
        <v>214</v>
      </c>
      <c r="C16" s="145" t="s">
        <v>215</v>
      </c>
      <c r="D16" s="145" t="s">
        <v>121</v>
      </c>
      <c r="E16" s="145" t="s">
        <v>122</v>
      </c>
      <c r="F16" s="145" t="s">
        <v>222</v>
      </c>
      <c r="G16" s="145" t="s">
        <v>223</v>
      </c>
      <c r="H16" s="145" t="s">
        <v>224</v>
      </c>
      <c r="I16" s="145"/>
      <c r="J16" s="150"/>
      <c r="K16" s="145"/>
      <c r="L16" s="145" t="s">
        <v>146</v>
      </c>
      <c r="M16" s="145" t="s">
        <v>225</v>
      </c>
      <c r="N16" s="76" t="s">
        <v>226</v>
      </c>
      <c r="AA16" s="129">
        <f>IF(OR(J16="Fail",ISBLANK(J16)),INDEX('Issue Code Table'!C:C,MATCH(M:M,'Issue Code Table'!A:A,0)),IF(L16="Critical",6,IF(L16="Significant",5,IF(L16="Moderate",3,2))))</f>
        <v>1</v>
      </c>
    </row>
    <row r="17" spans="1:27" ht="93" customHeight="1" x14ac:dyDescent="0.25">
      <c r="A17" s="145" t="s">
        <v>227</v>
      </c>
      <c r="B17" s="145" t="s">
        <v>228</v>
      </c>
      <c r="C17" s="145" t="s">
        <v>229</v>
      </c>
      <c r="D17" s="145" t="s">
        <v>132</v>
      </c>
      <c r="E17" s="145" t="s">
        <v>122</v>
      </c>
      <c r="F17" s="145" t="s">
        <v>230</v>
      </c>
      <c r="G17" s="145" t="s">
        <v>231</v>
      </c>
      <c r="H17" s="145" t="s">
        <v>232</v>
      </c>
      <c r="I17" s="145"/>
      <c r="J17" s="150"/>
      <c r="K17" s="145"/>
      <c r="L17" s="145" t="s">
        <v>136</v>
      </c>
      <c r="M17" s="145" t="s">
        <v>233</v>
      </c>
      <c r="N17" s="151" t="s">
        <v>234</v>
      </c>
      <c r="AA17" s="129">
        <f>IF(OR(J17="Fail",ISBLANK(J17)),INDEX('Issue Code Table'!C:C,MATCH(M:M,'Issue Code Table'!A:A,0)),IF(L17="Critical",6,IF(L17="Significant",5,IF(L17="Moderate",3,2))))</f>
        <v>7</v>
      </c>
    </row>
    <row r="18" spans="1:27" ht="96" customHeight="1" x14ac:dyDescent="0.25">
      <c r="A18" s="145" t="s">
        <v>235</v>
      </c>
      <c r="B18" s="145" t="s">
        <v>236</v>
      </c>
      <c r="C18" s="145" t="s">
        <v>237</v>
      </c>
      <c r="D18" s="145" t="s">
        <v>142</v>
      </c>
      <c r="E18" s="145" t="s">
        <v>122</v>
      </c>
      <c r="F18" s="145" t="s">
        <v>238</v>
      </c>
      <c r="G18" s="145" t="s">
        <v>239</v>
      </c>
      <c r="H18" s="145" t="s">
        <v>240</v>
      </c>
      <c r="I18" s="145"/>
      <c r="J18" s="150"/>
      <c r="K18" s="145"/>
      <c r="L18" s="145" t="s">
        <v>146</v>
      </c>
      <c r="M18" s="145" t="s">
        <v>241</v>
      </c>
      <c r="N18" s="151" t="s">
        <v>242</v>
      </c>
      <c r="AA18" s="129">
        <f>IF(OR(J18="Fail",ISBLANK(J18)),INDEX('Issue Code Table'!C:C,MATCH(M:M,'Issue Code Table'!A:A,0)),IF(L18="Critical",6,IF(L18="Significant",5,IF(L18="Moderate",3,2))))</f>
        <v>4</v>
      </c>
    </row>
    <row r="19" spans="1:27" ht="159" customHeight="1" x14ac:dyDescent="0.25">
      <c r="A19" s="145" t="s">
        <v>243</v>
      </c>
      <c r="B19" s="145" t="s">
        <v>244</v>
      </c>
      <c r="C19" s="145" t="s">
        <v>245</v>
      </c>
      <c r="D19" s="145" t="s">
        <v>132</v>
      </c>
      <c r="E19" s="145" t="s">
        <v>122</v>
      </c>
      <c r="F19" s="145" t="s">
        <v>246</v>
      </c>
      <c r="G19" s="145" t="s">
        <v>247</v>
      </c>
      <c r="H19" s="145" t="s">
        <v>248</v>
      </c>
      <c r="I19" s="145"/>
      <c r="J19" s="150"/>
      <c r="K19" s="145"/>
      <c r="L19" s="145" t="s">
        <v>136</v>
      </c>
      <c r="M19" s="145" t="s">
        <v>249</v>
      </c>
      <c r="N19" s="76" t="s">
        <v>250</v>
      </c>
      <c r="AA19" s="129" t="e">
        <f>IF(OR(J19="Fail",ISBLANK(J19)),INDEX('Issue Code Table'!C:C,MATCH(M:M,'Issue Code Table'!A:A,0)),IF(L19="Critical",6,IF(L19="Significant",5,IF(L19="Moderate",3,2))))</f>
        <v>#N/A</v>
      </c>
    </row>
    <row r="20" spans="1:27" ht="70.5" customHeight="1" x14ac:dyDescent="0.25">
      <c r="A20" s="145" t="s">
        <v>251</v>
      </c>
      <c r="B20" s="145" t="s">
        <v>252</v>
      </c>
      <c r="C20" s="145" t="s">
        <v>253</v>
      </c>
      <c r="D20" s="145" t="s">
        <v>132</v>
      </c>
      <c r="E20" s="145" t="s">
        <v>122</v>
      </c>
      <c r="F20" s="145" t="s">
        <v>254</v>
      </c>
      <c r="G20" s="145" t="s">
        <v>255</v>
      </c>
      <c r="H20" s="145" t="s">
        <v>256</v>
      </c>
      <c r="I20" s="145"/>
      <c r="J20" s="150"/>
      <c r="K20" s="145"/>
      <c r="L20" s="145" t="s">
        <v>146</v>
      </c>
      <c r="M20" s="145" t="s">
        <v>257</v>
      </c>
      <c r="N20" s="76" t="s">
        <v>258</v>
      </c>
      <c r="AA20" s="129">
        <f>IF(OR(J20="Fail",ISBLANK(J20)),INDEX('Issue Code Table'!C:C,MATCH(M:M,'Issue Code Table'!A:A,0)),IF(L20="Critical",6,IF(L20="Significant",5,IF(L20="Moderate",3,2))))</f>
        <v>4</v>
      </c>
    </row>
    <row r="21" spans="1:27" ht="76.5" customHeight="1" x14ac:dyDescent="0.25">
      <c r="A21" s="145" t="s">
        <v>259</v>
      </c>
      <c r="B21" s="145" t="s">
        <v>260</v>
      </c>
      <c r="C21" s="145" t="s">
        <v>261</v>
      </c>
      <c r="D21" s="145" t="s">
        <v>132</v>
      </c>
      <c r="E21" s="145" t="s">
        <v>122</v>
      </c>
      <c r="F21" s="145" t="s">
        <v>262</v>
      </c>
      <c r="G21" s="145" t="s">
        <v>263</v>
      </c>
      <c r="H21" s="145" t="s">
        <v>264</v>
      </c>
      <c r="I21" s="145"/>
      <c r="J21" s="150"/>
      <c r="K21" s="145"/>
      <c r="L21" s="145" t="s">
        <v>146</v>
      </c>
      <c r="M21" s="145" t="s">
        <v>265</v>
      </c>
      <c r="N21" s="76" t="s">
        <v>266</v>
      </c>
      <c r="AA21" s="129" t="e">
        <f>IF(OR(J21="Fail",ISBLANK(J21)),INDEX('Issue Code Table'!C:C,MATCH(M:M,'Issue Code Table'!A:A,0)),IF(L21="Critical",6,IF(L21="Significant",5,IF(L21="Moderate",3,2))))</f>
        <v>#N/A</v>
      </c>
    </row>
    <row r="22" spans="1:27" ht="62.5" x14ac:dyDescent="0.25">
      <c r="A22" s="145" t="s">
        <v>267</v>
      </c>
      <c r="B22" s="145" t="s">
        <v>268</v>
      </c>
      <c r="C22" s="145" t="s">
        <v>269</v>
      </c>
      <c r="D22" s="145" t="s">
        <v>132</v>
      </c>
      <c r="E22" s="145" t="s">
        <v>122</v>
      </c>
      <c r="F22" s="145" t="s">
        <v>270</v>
      </c>
      <c r="G22" s="145" t="s">
        <v>271</v>
      </c>
      <c r="H22" s="145" t="s">
        <v>272</v>
      </c>
      <c r="I22" s="145"/>
      <c r="J22" s="150"/>
      <c r="K22" s="145"/>
      <c r="L22" s="145" t="s">
        <v>146</v>
      </c>
      <c r="M22" s="145" t="s">
        <v>273</v>
      </c>
      <c r="N22" s="76" t="s">
        <v>274</v>
      </c>
      <c r="AA22" s="129" t="e">
        <f>IF(OR(J22="Fail",ISBLANK(J22)),INDEX('Issue Code Table'!C:C,MATCH(M:M,'Issue Code Table'!A:A,0)),IF(L22="Critical",6,IF(L22="Significant",5,IF(L22="Moderate",3,2))))</f>
        <v>#N/A</v>
      </c>
    </row>
    <row r="23" spans="1:27" ht="84.75" customHeight="1" x14ac:dyDescent="0.25">
      <c r="A23" s="145" t="s">
        <v>275</v>
      </c>
      <c r="B23" s="145" t="s">
        <v>276</v>
      </c>
      <c r="C23" s="145" t="s">
        <v>277</v>
      </c>
      <c r="D23" s="145" t="s">
        <v>132</v>
      </c>
      <c r="E23" s="145" t="s">
        <v>122</v>
      </c>
      <c r="F23" s="76" t="s">
        <v>278</v>
      </c>
      <c r="G23" s="76" t="s">
        <v>279</v>
      </c>
      <c r="H23" s="76" t="s">
        <v>280</v>
      </c>
      <c r="I23" s="145"/>
      <c r="J23" s="150"/>
      <c r="K23" s="145"/>
      <c r="L23" s="145" t="s">
        <v>136</v>
      </c>
      <c r="M23" s="145" t="s">
        <v>281</v>
      </c>
      <c r="N23" s="76" t="s">
        <v>282</v>
      </c>
      <c r="AA23" s="129" t="e">
        <f>IF(OR(J23="Fail",ISBLANK(J23)),INDEX('Issue Code Table'!C:C,MATCH(M:M,'Issue Code Table'!A:A,0)),IF(L23="Critical",6,IF(L23="Significant",5,IF(L23="Moderate",3,2))))</f>
        <v>#N/A</v>
      </c>
    </row>
    <row r="24" spans="1:27" ht="50" x14ac:dyDescent="0.25">
      <c r="A24" s="145" t="s">
        <v>283</v>
      </c>
      <c r="B24" s="145" t="s">
        <v>284</v>
      </c>
      <c r="C24" s="145" t="s">
        <v>285</v>
      </c>
      <c r="D24" s="145" t="s">
        <v>121</v>
      </c>
      <c r="E24" s="145" t="s">
        <v>122</v>
      </c>
      <c r="F24" s="145" t="s">
        <v>286</v>
      </c>
      <c r="G24" s="145" t="s">
        <v>287</v>
      </c>
      <c r="H24" s="145" t="s">
        <v>288</v>
      </c>
      <c r="I24" s="145"/>
      <c r="J24" s="150"/>
      <c r="K24" s="145"/>
      <c r="L24" s="145" t="s">
        <v>146</v>
      </c>
      <c r="M24" s="145" t="s">
        <v>289</v>
      </c>
      <c r="N24" s="76" t="s">
        <v>290</v>
      </c>
      <c r="AA24" s="129" t="e">
        <f>IF(OR(J24="Fail",ISBLANK(J24)),INDEX('Issue Code Table'!C:C,MATCH(M:M,'Issue Code Table'!A:A,0)),IF(L24="Critical",6,IF(L24="Significant",5,IF(L24="Moderate",3,2))))</f>
        <v>#N/A</v>
      </c>
    </row>
    <row r="25" spans="1:27" ht="187.5" x14ac:dyDescent="0.25">
      <c r="A25" s="145" t="s">
        <v>291</v>
      </c>
      <c r="B25" s="145" t="s">
        <v>252</v>
      </c>
      <c r="C25" s="145" t="s">
        <v>253</v>
      </c>
      <c r="D25" s="145" t="s">
        <v>292</v>
      </c>
      <c r="E25" s="145" t="s">
        <v>122</v>
      </c>
      <c r="F25" s="145" t="s">
        <v>293</v>
      </c>
      <c r="G25" s="145" t="s">
        <v>294</v>
      </c>
      <c r="H25" s="145" t="s">
        <v>295</v>
      </c>
      <c r="I25" s="145"/>
      <c r="J25" s="150"/>
      <c r="K25" s="145"/>
      <c r="L25" s="145" t="s">
        <v>146</v>
      </c>
      <c r="M25" s="145" t="s">
        <v>257</v>
      </c>
      <c r="N25" s="76" t="s">
        <v>258</v>
      </c>
      <c r="AA25" s="129">
        <f>IF(OR(J25="Fail",ISBLANK(J25)),INDEX('Issue Code Table'!C:C,MATCH(M:M,'Issue Code Table'!A:A,0)),IF(L25="Critical",6,IF(L25="Significant",5,IF(L25="Moderate",3,2))))</f>
        <v>4</v>
      </c>
    </row>
    <row r="26" spans="1:27" ht="96.75" customHeight="1" x14ac:dyDescent="0.25">
      <c r="A26" s="145" t="s">
        <v>296</v>
      </c>
      <c r="B26" s="76" t="s">
        <v>297</v>
      </c>
      <c r="C26" s="76" t="s">
        <v>298</v>
      </c>
      <c r="D26" s="76" t="s">
        <v>132</v>
      </c>
      <c r="E26" s="76" t="s">
        <v>122</v>
      </c>
      <c r="F26" s="76" t="s">
        <v>299</v>
      </c>
      <c r="G26" s="76" t="s">
        <v>300</v>
      </c>
      <c r="H26" s="76" t="s">
        <v>301</v>
      </c>
      <c r="I26" s="76"/>
      <c r="J26" s="150"/>
      <c r="K26" s="76"/>
      <c r="L26" s="76" t="s">
        <v>146</v>
      </c>
      <c r="M26" s="145" t="s">
        <v>302</v>
      </c>
      <c r="N26" s="76" t="s">
        <v>303</v>
      </c>
      <c r="AA26" s="129">
        <f>IF(OR(J26="Fail",ISBLANK(J26)),INDEX('Issue Code Table'!C:C,MATCH(M:M,'Issue Code Table'!A:A,0)),IF(L26="Critical",6,IF(L26="Significant",5,IF(L26="Moderate",3,2))))</f>
        <v>3</v>
      </c>
    </row>
    <row r="27" spans="1:27" ht="105" customHeight="1" x14ac:dyDescent="0.25">
      <c r="A27" s="145" t="s">
        <v>304</v>
      </c>
      <c r="B27" s="76" t="s">
        <v>305</v>
      </c>
      <c r="C27" s="76" t="s">
        <v>306</v>
      </c>
      <c r="D27" s="76" t="s">
        <v>132</v>
      </c>
      <c r="E27" s="76" t="s">
        <v>122</v>
      </c>
      <c r="F27" s="76" t="s">
        <v>307</v>
      </c>
      <c r="G27" s="76" t="s">
        <v>308</v>
      </c>
      <c r="H27" s="76" t="s">
        <v>309</v>
      </c>
      <c r="I27" s="76"/>
      <c r="J27" s="150"/>
      <c r="K27" s="76"/>
      <c r="L27" s="76" t="s">
        <v>310</v>
      </c>
      <c r="M27" s="145" t="s">
        <v>311</v>
      </c>
      <c r="N27" s="76" t="s">
        <v>312</v>
      </c>
      <c r="AA27" s="129">
        <f>IF(OR(J27="Fail",ISBLANK(J27)),INDEX('Issue Code Table'!C:C,MATCH(M:M,'Issue Code Table'!A:A,0)),IF(L27="Critical",6,IF(L27="Significant",5,IF(L27="Moderate",3,2))))</f>
        <v>3</v>
      </c>
    </row>
    <row r="28" spans="1:27" ht="123" customHeight="1" x14ac:dyDescent="0.25">
      <c r="A28" s="145" t="s">
        <v>313</v>
      </c>
      <c r="B28" s="145" t="s">
        <v>314</v>
      </c>
      <c r="C28" s="145" t="s">
        <v>315</v>
      </c>
      <c r="D28" s="145" t="s">
        <v>142</v>
      </c>
      <c r="E28" s="145" t="s">
        <v>122</v>
      </c>
      <c r="F28" s="145" t="s">
        <v>316</v>
      </c>
      <c r="G28" s="145" t="s">
        <v>317</v>
      </c>
      <c r="H28" s="145" t="s">
        <v>318</v>
      </c>
      <c r="I28" s="145"/>
      <c r="J28" s="150"/>
      <c r="K28" s="145"/>
      <c r="L28" s="145" t="s">
        <v>136</v>
      </c>
      <c r="M28" s="145" t="s">
        <v>319</v>
      </c>
      <c r="N28" s="76" t="s">
        <v>320</v>
      </c>
      <c r="AA28" s="129" t="e">
        <f>IF(OR(J28="Fail",ISBLANK(J28)),INDEX('Issue Code Table'!C:C,MATCH(M:M,'Issue Code Table'!A:A,0)),IF(L28="Critical",6,IF(L28="Significant",5,IF(L28="Moderate",3,2))))</f>
        <v>#N/A</v>
      </c>
    </row>
    <row r="29" spans="1:27" ht="100" x14ac:dyDescent="0.25">
      <c r="A29" s="145" t="s">
        <v>321</v>
      </c>
      <c r="B29" s="145" t="s">
        <v>322</v>
      </c>
      <c r="C29" s="145" t="s">
        <v>323</v>
      </c>
      <c r="D29" s="145" t="s">
        <v>132</v>
      </c>
      <c r="E29" s="145" t="s">
        <v>122</v>
      </c>
      <c r="F29" s="145" t="s">
        <v>324</v>
      </c>
      <c r="G29" s="145" t="s">
        <v>325</v>
      </c>
      <c r="H29" s="145" t="s">
        <v>326</v>
      </c>
      <c r="I29" s="145"/>
      <c r="J29" s="150"/>
      <c r="K29" s="145"/>
      <c r="L29" s="145" t="s">
        <v>136</v>
      </c>
      <c r="M29" s="145" t="s">
        <v>327</v>
      </c>
      <c r="N29" s="76" t="s">
        <v>328</v>
      </c>
      <c r="AA29" s="129" t="e">
        <f>IF(OR(J29="Fail",ISBLANK(J29)),INDEX('Issue Code Table'!C:C,MATCH(M:M,'Issue Code Table'!A:A,0)),IF(L29="Critical",6,IF(L29="Significant",5,IF(L29="Moderate",3,2))))</f>
        <v>#N/A</v>
      </c>
    </row>
    <row r="30" spans="1:27" ht="100" x14ac:dyDescent="0.25">
      <c r="A30" s="145" t="s">
        <v>329</v>
      </c>
      <c r="B30" s="145" t="s">
        <v>330</v>
      </c>
      <c r="C30" s="145" t="s">
        <v>331</v>
      </c>
      <c r="D30" s="145" t="s">
        <v>142</v>
      </c>
      <c r="E30" s="145" t="s">
        <v>190</v>
      </c>
      <c r="F30" s="145" t="s">
        <v>332</v>
      </c>
      <c r="G30" s="145" t="s">
        <v>333</v>
      </c>
      <c r="H30" s="145" t="s">
        <v>334</v>
      </c>
      <c r="I30" s="145"/>
      <c r="J30" s="150"/>
      <c r="K30" s="145"/>
      <c r="L30" s="145" t="s">
        <v>146</v>
      </c>
      <c r="M30" s="145" t="s">
        <v>335</v>
      </c>
      <c r="N30" s="76" t="s">
        <v>336</v>
      </c>
      <c r="AA30" s="129">
        <f>IF(OR(J30="Fail",ISBLANK(J30)),INDEX('Issue Code Table'!C:C,MATCH(M:M,'Issue Code Table'!A:A,0)),IF(L30="Critical",6,IF(L30="Significant",5,IF(L30="Moderate",3,2))))</f>
        <v>5</v>
      </c>
    </row>
    <row r="31" spans="1:27" ht="37.5" x14ac:dyDescent="0.25">
      <c r="A31" s="145" t="s">
        <v>337</v>
      </c>
      <c r="B31" s="145" t="s">
        <v>330</v>
      </c>
      <c r="C31" s="145" t="s">
        <v>331</v>
      </c>
      <c r="D31" s="145" t="s">
        <v>132</v>
      </c>
      <c r="E31" s="145" t="s">
        <v>190</v>
      </c>
      <c r="F31" s="145" t="s">
        <v>338</v>
      </c>
      <c r="G31" s="145" t="s">
        <v>339</v>
      </c>
      <c r="H31" s="145" t="s">
        <v>340</v>
      </c>
      <c r="I31" s="145"/>
      <c r="J31" s="150"/>
      <c r="K31" s="145"/>
      <c r="L31" s="145" t="s">
        <v>146</v>
      </c>
      <c r="M31" s="145" t="s">
        <v>335</v>
      </c>
      <c r="N31" s="76" t="s">
        <v>336</v>
      </c>
      <c r="AA31" s="129">
        <f>IF(OR(J31="Fail",ISBLANK(J31)),INDEX('Issue Code Table'!C:C,MATCH(M:M,'Issue Code Table'!A:A,0)),IF(L31="Critical",6,IF(L31="Significant",5,IF(L31="Moderate",3,2))))</f>
        <v>5</v>
      </c>
    </row>
    <row r="32" spans="1:27" ht="78.75" customHeight="1" x14ac:dyDescent="0.25">
      <c r="A32" s="145" t="s">
        <v>341</v>
      </c>
      <c r="B32" s="145" t="s">
        <v>342</v>
      </c>
      <c r="C32" s="145" t="s">
        <v>343</v>
      </c>
      <c r="D32" s="145" t="s">
        <v>132</v>
      </c>
      <c r="E32" s="145" t="s">
        <v>122</v>
      </c>
      <c r="F32" s="145" t="s">
        <v>344</v>
      </c>
      <c r="G32" s="145" t="s">
        <v>345</v>
      </c>
      <c r="H32" s="145" t="s">
        <v>346</v>
      </c>
      <c r="I32" s="145"/>
      <c r="J32" s="150"/>
      <c r="K32" s="145"/>
      <c r="L32" s="145" t="s">
        <v>146</v>
      </c>
      <c r="M32" s="145" t="s">
        <v>347</v>
      </c>
      <c r="N32" s="76" t="s">
        <v>348</v>
      </c>
      <c r="AA32" s="129">
        <f>IF(OR(J32="Fail",ISBLANK(J32)),INDEX('Issue Code Table'!C:C,MATCH(M:M,'Issue Code Table'!A:A,0)),IF(L32="Critical",6,IF(L32="Significant",5,IF(L32="Moderate",3,2))))</f>
        <v>3</v>
      </c>
    </row>
    <row r="33" spans="1:27" ht="100" x14ac:dyDescent="0.25">
      <c r="A33" s="145" t="s">
        <v>349</v>
      </c>
      <c r="B33" s="145" t="s">
        <v>342</v>
      </c>
      <c r="C33" s="145" t="s">
        <v>343</v>
      </c>
      <c r="D33" s="145" t="s">
        <v>132</v>
      </c>
      <c r="E33" s="145" t="s">
        <v>350</v>
      </c>
      <c r="F33" s="145" t="s">
        <v>351</v>
      </c>
      <c r="G33" s="145" t="s">
        <v>352</v>
      </c>
      <c r="H33" s="145" t="s">
        <v>353</v>
      </c>
      <c r="I33" s="145"/>
      <c r="J33" s="150"/>
      <c r="K33" s="145"/>
      <c r="L33" s="145" t="s">
        <v>146</v>
      </c>
      <c r="M33" s="145" t="s">
        <v>347</v>
      </c>
      <c r="N33" s="76" t="s">
        <v>348</v>
      </c>
      <c r="AA33" s="129">
        <f>IF(OR(J33="Fail",ISBLANK(J33)),INDEX('Issue Code Table'!C:C,MATCH(M:M,'Issue Code Table'!A:A,0)),IF(L33="Critical",6,IF(L33="Significant",5,IF(L33="Moderate",3,2))))</f>
        <v>3</v>
      </c>
    </row>
    <row r="34" spans="1:27" ht="115.5" customHeight="1" x14ac:dyDescent="0.25">
      <c r="A34" s="145" t="s">
        <v>354</v>
      </c>
      <c r="B34" s="145" t="s">
        <v>355</v>
      </c>
      <c r="C34" s="145" t="s">
        <v>356</v>
      </c>
      <c r="D34" s="145" t="s">
        <v>142</v>
      </c>
      <c r="E34" s="145" t="s">
        <v>350</v>
      </c>
      <c r="F34" s="145" t="s">
        <v>357</v>
      </c>
      <c r="G34" s="145" t="s">
        <v>358</v>
      </c>
      <c r="H34" s="145" t="s">
        <v>359</v>
      </c>
      <c r="I34" s="145"/>
      <c r="J34" s="150"/>
      <c r="K34" s="145" t="s">
        <v>360</v>
      </c>
      <c r="L34" s="145" t="s">
        <v>136</v>
      </c>
      <c r="M34" s="145" t="s">
        <v>172</v>
      </c>
      <c r="N34" s="76" t="s">
        <v>173</v>
      </c>
      <c r="AA34" s="129">
        <f>IF(OR(J34="Fail",ISBLANK(J34)),INDEX('Issue Code Table'!C:C,MATCH(M:M,'Issue Code Table'!A:A,0)),IF(L34="Critical",6,IF(L34="Significant",5,IF(L34="Moderate",3,2))))</f>
        <v>5</v>
      </c>
    </row>
    <row r="35" spans="1:27" ht="105" customHeight="1" x14ac:dyDescent="0.25">
      <c r="A35" s="145" t="s">
        <v>361</v>
      </c>
      <c r="B35" s="145" t="s">
        <v>362</v>
      </c>
      <c r="C35" s="145" t="s">
        <v>363</v>
      </c>
      <c r="D35" s="145" t="s">
        <v>364</v>
      </c>
      <c r="E35" s="145" t="s">
        <v>122</v>
      </c>
      <c r="F35" s="145" t="s">
        <v>365</v>
      </c>
      <c r="G35" s="145" t="s">
        <v>366</v>
      </c>
      <c r="H35" s="145" t="s">
        <v>367</v>
      </c>
      <c r="I35" s="145"/>
      <c r="J35" s="150"/>
      <c r="K35" s="145" t="s">
        <v>368</v>
      </c>
      <c r="L35" s="145" t="s">
        <v>136</v>
      </c>
      <c r="M35" s="145" t="s">
        <v>369</v>
      </c>
      <c r="N35" s="76" t="s">
        <v>370</v>
      </c>
      <c r="AA35" s="129">
        <f>IF(OR(J35="Fail",ISBLANK(J35)),INDEX('Issue Code Table'!C:C,MATCH(M:M,'Issue Code Table'!A:A,0)),IF(L35="Critical",6,IF(L35="Significant",5,IF(L35="Moderate",3,2))))</f>
        <v>7</v>
      </c>
    </row>
    <row r="36" spans="1:27" ht="101.25" customHeight="1" x14ac:dyDescent="0.25">
      <c r="A36" s="145" t="s">
        <v>371</v>
      </c>
      <c r="B36" s="145" t="s">
        <v>362</v>
      </c>
      <c r="C36" s="145" t="s">
        <v>363</v>
      </c>
      <c r="D36" s="145" t="s">
        <v>1635</v>
      </c>
      <c r="E36" s="145" t="s">
        <v>122</v>
      </c>
      <c r="F36" s="145" t="s">
        <v>373</v>
      </c>
      <c r="G36" s="145" t="s">
        <v>374</v>
      </c>
      <c r="H36" s="145" t="s">
        <v>375</v>
      </c>
      <c r="I36" s="145"/>
      <c r="J36" s="150"/>
      <c r="K36" s="145"/>
      <c r="L36" s="145" t="s">
        <v>136</v>
      </c>
      <c r="M36" s="145" t="s">
        <v>376</v>
      </c>
      <c r="N36" s="76" t="s">
        <v>377</v>
      </c>
      <c r="AA36" s="129">
        <f>IF(OR(J36="Fail",ISBLANK(J36)),INDEX('Issue Code Table'!C:C,MATCH(M:M,'Issue Code Table'!A:A,0)),IF(L36="Critical",6,IF(L36="Significant",5,IF(L36="Moderate",3,2))))</f>
        <v>7</v>
      </c>
    </row>
    <row r="37" spans="1:27" ht="150" x14ac:dyDescent="0.25">
      <c r="A37" s="145" t="s">
        <v>378</v>
      </c>
      <c r="B37" s="151" t="s">
        <v>379</v>
      </c>
      <c r="C37" s="76" t="s">
        <v>380</v>
      </c>
      <c r="D37" s="76" t="s">
        <v>132</v>
      </c>
      <c r="E37" s="145" t="s">
        <v>122</v>
      </c>
      <c r="F37" s="76" t="s">
        <v>381</v>
      </c>
      <c r="G37" s="76" t="s">
        <v>382</v>
      </c>
      <c r="H37" s="76" t="s">
        <v>383</v>
      </c>
      <c r="I37" s="150"/>
      <c r="J37" s="150"/>
      <c r="K37" s="156"/>
      <c r="L37" s="145" t="s">
        <v>146</v>
      </c>
      <c r="M37" s="145" t="s">
        <v>384</v>
      </c>
      <c r="N37" s="151" t="s">
        <v>385</v>
      </c>
      <c r="AA37" s="129">
        <f>IF(OR(J37="Fail",ISBLANK(J37)),INDEX('Issue Code Table'!C:C,MATCH(M:M,'Issue Code Table'!A:A,0)),IF(L37="Critical",6,IF(L37="Significant",5,IF(L37="Moderate",3,2))))</f>
        <v>4</v>
      </c>
    </row>
    <row r="38" spans="1:27" ht="175" x14ac:dyDescent="0.25">
      <c r="A38" s="145" t="s">
        <v>386</v>
      </c>
      <c r="B38" s="145" t="s">
        <v>362</v>
      </c>
      <c r="C38" s="145" t="s">
        <v>363</v>
      </c>
      <c r="D38" s="186" t="s">
        <v>1626</v>
      </c>
      <c r="E38" s="145" t="s">
        <v>122</v>
      </c>
      <c r="F38" s="145" t="s">
        <v>1641</v>
      </c>
      <c r="G38" s="145" t="s">
        <v>1642</v>
      </c>
      <c r="H38" s="145" t="s">
        <v>1643</v>
      </c>
      <c r="I38" s="145"/>
      <c r="J38" s="145"/>
      <c r="K38" s="187"/>
      <c r="L38" s="151" t="s">
        <v>136</v>
      </c>
      <c r="M38" s="188" t="s">
        <v>1631</v>
      </c>
      <c r="N38" s="76" t="s">
        <v>1632</v>
      </c>
      <c r="AA38" s="129" t="e">
        <f>IF(OR(J38="Fail",ISBLANK(J38)),INDEX('Issue Code Table'!C:C,MATCH(M:M,'Issue Code Table'!A:A,0)),IF(L38="Critical",6,IF(L38="Significant",5,IF(L38="Moderate",3,2))))</f>
        <v>#N/A</v>
      </c>
    </row>
    <row r="39" spans="1:27" s="143" customFormat="1" ht="162.5" x14ac:dyDescent="0.25">
      <c r="A39" s="145" t="s">
        <v>393</v>
      </c>
      <c r="B39" s="145" t="s">
        <v>536</v>
      </c>
      <c r="C39" s="145" t="s">
        <v>537</v>
      </c>
      <c r="D39" s="191" t="s">
        <v>1626</v>
      </c>
      <c r="E39" s="145" t="s">
        <v>122</v>
      </c>
      <c r="F39" s="145" t="s">
        <v>1636</v>
      </c>
      <c r="G39" s="145" t="s">
        <v>1633</v>
      </c>
      <c r="H39" s="145" t="s">
        <v>1637</v>
      </c>
      <c r="I39" s="184"/>
      <c r="J39" s="145"/>
      <c r="K39" s="76"/>
      <c r="L39" s="189" t="s">
        <v>126</v>
      </c>
      <c r="M39" s="190" t="s">
        <v>1123</v>
      </c>
      <c r="N39" s="145" t="s">
        <v>1634</v>
      </c>
      <c r="AA39" s="129">
        <f>IF(OR(J39="Fail",ISBLANK(J39)),INDEX('Issue Code Table'!C:C,MATCH(M:M,'Issue Code Table'!A:A,0)),IF(L39="Critical",6,IF(L39="Significant",5,IF(L39="Moderate",3,2))))</f>
        <v>7</v>
      </c>
    </row>
    <row r="40" spans="1:27" ht="87.5" x14ac:dyDescent="0.25">
      <c r="A40" s="145" t="s">
        <v>399</v>
      </c>
      <c r="B40" s="145" t="s">
        <v>387</v>
      </c>
      <c r="C40" s="145" t="s">
        <v>388</v>
      </c>
      <c r="D40" s="145" t="s">
        <v>132</v>
      </c>
      <c r="E40" s="145" t="s">
        <v>190</v>
      </c>
      <c r="F40" s="145" t="s">
        <v>389</v>
      </c>
      <c r="G40" s="145" t="s">
        <v>1649</v>
      </c>
      <c r="H40" s="145" t="s">
        <v>390</v>
      </c>
      <c r="I40" s="145"/>
      <c r="J40" s="150"/>
      <c r="K40" s="145"/>
      <c r="L40" s="145" t="s">
        <v>136</v>
      </c>
      <c r="M40" s="145" t="s">
        <v>391</v>
      </c>
      <c r="N40" s="76" t="s">
        <v>392</v>
      </c>
      <c r="AA40" s="129">
        <f>IF(OR(J40="Fail",ISBLANK(J40)),INDEX('Issue Code Table'!C:C,MATCH(M:M,'Issue Code Table'!A:A,0)),IF(L40="Critical",6,IF(L40="Significant",5,IF(L40="Moderate",3,2))))</f>
        <v>6</v>
      </c>
    </row>
    <row r="41" spans="1:27" ht="112.5" x14ac:dyDescent="0.25">
      <c r="A41" s="145" t="s">
        <v>405</v>
      </c>
      <c r="B41" s="145" t="s">
        <v>387</v>
      </c>
      <c r="C41" s="145" t="s">
        <v>388</v>
      </c>
      <c r="D41" s="145" t="s">
        <v>132</v>
      </c>
      <c r="E41" s="145" t="s">
        <v>122</v>
      </c>
      <c r="F41" s="145" t="s">
        <v>394</v>
      </c>
      <c r="G41" s="145" t="s">
        <v>395</v>
      </c>
      <c r="H41" s="145" t="s">
        <v>396</v>
      </c>
      <c r="I41" s="145"/>
      <c r="J41" s="150"/>
      <c r="K41" s="145"/>
      <c r="L41" s="145" t="s">
        <v>146</v>
      </c>
      <c r="M41" s="145" t="s">
        <v>397</v>
      </c>
      <c r="N41" s="76" t="s">
        <v>398</v>
      </c>
      <c r="AA41" s="129" t="e">
        <f>IF(OR(J41="Fail",ISBLANK(J41)),INDEX('Issue Code Table'!C:C,MATCH(M:M,'Issue Code Table'!A:A,0)),IF(L41="Critical",6,IF(L41="Significant",5,IF(L41="Moderate",3,2))))</f>
        <v>#N/A</v>
      </c>
    </row>
    <row r="42" spans="1:27" ht="112.5" x14ac:dyDescent="0.25">
      <c r="A42" s="145" t="s">
        <v>410</v>
      </c>
      <c r="B42" s="145" t="s">
        <v>387</v>
      </c>
      <c r="C42" s="145" t="s">
        <v>388</v>
      </c>
      <c r="D42" s="145" t="s">
        <v>132</v>
      </c>
      <c r="E42" s="145" t="s">
        <v>122</v>
      </c>
      <c r="F42" s="145" t="s">
        <v>400</v>
      </c>
      <c r="G42" s="145" t="s">
        <v>401</v>
      </c>
      <c r="H42" s="145" t="s">
        <v>402</v>
      </c>
      <c r="I42" s="145"/>
      <c r="J42" s="150"/>
      <c r="K42" s="145"/>
      <c r="L42" s="145" t="s">
        <v>136</v>
      </c>
      <c r="M42" s="145" t="s">
        <v>403</v>
      </c>
      <c r="N42" s="76" t="s">
        <v>404</v>
      </c>
      <c r="AA42" s="129">
        <f>IF(OR(J42="Fail",ISBLANK(J42)),INDEX('Issue Code Table'!C:C,MATCH(M:M,'Issue Code Table'!A:A,0)),IF(L42="Critical",6,IF(L42="Significant",5,IF(L42="Moderate",3,2))))</f>
        <v>6</v>
      </c>
    </row>
    <row r="43" spans="1:27" ht="100" x14ac:dyDescent="0.25">
      <c r="A43" s="145" t="s">
        <v>418</v>
      </c>
      <c r="B43" s="145" t="s">
        <v>387</v>
      </c>
      <c r="C43" s="145" t="s">
        <v>388</v>
      </c>
      <c r="D43" s="145" t="s">
        <v>372</v>
      </c>
      <c r="E43" s="145" t="s">
        <v>122</v>
      </c>
      <c r="F43" s="145" t="s">
        <v>406</v>
      </c>
      <c r="G43" s="145" t="s">
        <v>1647</v>
      </c>
      <c r="H43" s="145" t="s">
        <v>407</v>
      </c>
      <c r="I43" s="145"/>
      <c r="J43" s="150"/>
      <c r="K43" s="145"/>
      <c r="L43" s="145" t="s">
        <v>136</v>
      </c>
      <c r="M43" s="145" t="s">
        <v>408</v>
      </c>
      <c r="N43" s="76" t="s">
        <v>409</v>
      </c>
      <c r="AA43" s="129">
        <f>IF(OR(J43="Fail",ISBLANK(J43)),INDEX('Issue Code Table'!C:C,MATCH(M:M,'Issue Code Table'!A:A,0)),IF(L43="Critical",6,IF(L43="Significant",5,IF(L43="Moderate",3,2))))</f>
        <v>7</v>
      </c>
    </row>
    <row r="44" spans="1:27" ht="150" x14ac:dyDescent="0.25">
      <c r="A44" s="145" t="s">
        <v>426</v>
      </c>
      <c r="B44" s="145" t="s">
        <v>387</v>
      </c>
      <c r="C44" s="145" t="s">
        <v>388</v>
      </c>
      <c r="D44" s="145" t="s">
        <v>372</v>
      </c>
      <c r="E44" s="145" t="s">
        <v>122</v>
      </c>
      <c r="F44" s="145" t="s">
        <v>1630</v>
      </c>
      <c r="G44" s="145" t="s">
        <v>1650</v>
      </c>
      <c r="H44" s="183" t="s">
        <v>1638</v>
      </c>
      <c r="I44" s="145"/>
      <c r="J44" s="150"/>
      <c r="K44" s="145"/>
      <c r="L44" s="192" t="s">
        <v>136</v>
      </c>
      <c r="M44" s="188" t="s">
        <v>1639</v>
      </c>
      <c r="N44" s="145" t="s">
        <v>1640</v>
      </c>
      <c r="AA44" s="129" t="e">
        <f>IF(OR(J44="Fail",ISBLANK(J44)),INDEX('Issue Code Table'!C:C,MATCH(M:M,'Issue Code Table'!A:A,0)),IF(L44="Critical",6,IF(L44="Significant",5,IF(L44="Moderate",3,2))))</f>
        <v>#N/A</v>
      </c>
    </row>
    <row r="45" spans="1:27" ht="112.5" x14ac:dyDescent="0.25">
      <c r="A45" s="145" t="s">
        <v>433</v>
      </c>
      <c r="B45" s="145" t="s">
        <v>411</v>
      </c>
      <c r="C45" s="145" t="s">
        <v>412</v>
      </c>
      <c r="D45" s="145" t="s">
        <v>372</v>
      </c>
      <c r="E45" s="145" t="s">
        <v>122</v>
      </c>
      <c r="F45" s="145" t="s">
        <v>413</v>
      </c>
      <c r="G45" s="145" t="s">
        <v>414</v>
      </c>
      <c r="H45" s="145" t="s">
        <v>415</v>
      </c>
      <c r="I45" s="145"/>
      <c r="J45" s="150"/>
      <c r="K45" s="145"/>
      <c r="L45" s="145" t="s">
        <v>136</v>
      </c>
      <c r="M45" s="145" t="s">
        <v>416</v>
      </c>
      <c r="N45" s="76" t="s">
        <v>417</v>
      </c>
      <c r="AA45" s="129">
        <f>IF(OR(J45="Fail",ISBLANK(J45)),INDEX('Issue Code Table'!C:C,MATCH(M:M,'Issue Code Table'!A:A,0)),IF(L45="Critical",6,IF(L45="Significant",5,IF(L45="Moderate",3,2))))</f>
        <v>7</v>
      </c>
    </row>
    <row r="46" spans="1:27" ht="75" x14ac:dyDescent="0.25">
      <c r="A46" s="145" t="s">
        <v>441</v>
      </c>
      <c r="B46" s="145" t="s">
        <v>419</v>
      </c>
      <c r="C46" s="145" t="s">
        <v>420</v>
      </c>
      <c r="D46" s="145" t="s">
        <v>132</v>
      </c>
      <c r="E46" s="145" t="s">
        <v>122</v>
      </c>
      <c r="F46" s="145" t="s">
        <v>421</v>
      </c>
      <c r="G46" s="145" t="s">
        <v>422</v>
      </c>
      <c r="H46" s="145" t="s">
        <v>423</v>
      </c>
      <c r="I46" s="145"/>
      <c r="J46" s="150"/>
      <c r="K46" s="145"/>
      <c r="L46" s="145" t="s">
        <v>136</v>
      </c>
      <c r="M46" s="145" t="s">
        <v>424</v>
      </c>
      <c r="N46" s="76" t="s">
        <v>425</v>
      </c>
      <c r="AA46" s="129">
        <f>IF(OR(J46="Fail",ISBLANK(J46)),INDEX('Issue Code Table'!C:C,MATCH(M:M,'Issue Code Table'!A:A,0)),IF(L46="Critical",6,IF(L46="Significant",5,IF(L46="Moderate",3,2))))</f>
        <v>6</v>
      </c>
    </row>
    <row r="47" spans="1:27" ht="62.5" customHeight="1" x14ac:dyDescent="0.25">
      <c r="A47" s="145" t="s">
        <v>447</v>
      </c>
      <c r="B47" s="145" t="s">
        <v>1624</v>
      </c>
      <c r="C47" s="145" t="s">
        <v>1625</v>
      </c>
      <c r="D47" s="182" t="s">
        <v>1626</v>
      </c>
      <c r="E47" s="145" t="s">
        <v>122</v>
      </c>
      <c r="F47" s="145" t="s">
        <v>1651</v>
      </c>
      <c r="G47" s="145" t="s">
        <v>1652</v>
      </c>
      <c r="H47" s="183" t="s">
        <v>1627</v>
      </c>
      <c r="I47" s="76"/>
      <c r="J47" s="76"/>
      <c r="K47" s="76" t="s">
        <v>1628</v>
      </c>
      <c r="L47" s="76" t="s">
        <v>126</v>
      </c>
      <c r="M47" s="150" t="s">
        <v>1170</v>
      </c>
      <c r="N47" s="185" t="s">
        <v>1629</v>
      </c>
      <c r="AA47" s="129">
        <f>IF(OR(J47="Fail",ISBLANK(J47)),INDEX('Issue Code Table'!C:C,MATCH(M:M,'Issue Code Table'!A:A,0)),IF(L47="Critical",6,IF(L47="Significant",5,IF(L47="Moderate",3,2))))</f>
        <v>7</v>
      </c>
    </row>
    <row r="48" spans="1:27" ht="117.75" customHeight="1" x14ac:dyDescent="0.25">
      <c r="A48" s="145" t="s">
        <v>453</v>
      </c>
      <c r="B48" s="145" t="s">
        <v>427</v>
      </c>
      <c r="C48" s="145" t="s">
        <v>428</v>
      </c>
      <c r="D48" s="145" t="s">
        <v>142</v>
      </c>
      <c r="E48" s="145" t="s">
        <v>122</v>
      </c>
      <c r="F48" s="145" t="s">
        <v>429</v>
      </c>
      <c r="G48" s="145" t="s">
        <v>430</v>
      </c>
      <c r="H48" s="145" t="s">
        <v>431</v>
      </c>
      <c r="I48" s="145"/>
      <c r="J48" s="150"/>
      <c r="K48" s="145"/>
      <c r="L48" s="145" t="s">
        <v>136</v>
      </c>
      <c r="M48" s="145" t="s">
        <v>439</v>
      </c>
      <c r="N48" s="76" t="s">
        <v>440</v>
      </c>
      <c r="AA48" s="129" t="e">
        <f>IF(OR(J48="Fail",ISBLANK(J48)),INDEX('Issue Code Table'!C:C,MATCH(M:M,'Issue Code Table'!A:A,0)),IF(L48="Critical",6,IF(L48="Significant",5,IF(L48="Moderate",3,2))))</f>
        <v>#N/A</v>
      </c>
    </row>
    <row r="49" spans="1:27" ht="97.5" customHeight="1" x14ac:dyDescent="0.25">
      <c r="A49" s="145" t="s">
        <v>460</v>
      </c>
      <c r="B49" s="145" t="s">
        <v>434</v>
      </c>
      <c r="C49" s="145" t="s">
        <v>435</v>
      </c>
      <c r="D49" s="145" t="s">
        <v>142</v>
      </c>
      <c r="E49" s="145" t="s">
        <v>122</v>
      </c>
      <c r="F49" s="145" t="s">
        <v>436</v>
      </c>
      <c r="G49" s="145" t="s">
        <v>437</v>
      </c>
      <c r="H49" s="145" t="s">
        <v>438</v>
      </c>
      <c r="I49" s="145"/>
      <c r="J49" s="150"/>
      <c r="K49" s="145"/>
      <c r="L49" s="145" t="s">
        <v>136</v>
      </c>
      <c r="M49" s="145" t="s">
        <v>445</v>
      </c>
      <c r="N49" s="76" t="s">
        <v>446</v>
      </c>
      <c r="AA49" s="129">
        <f>IF(OR(J49="Fail",ISBLANK(J49)),INDEX('Issue Code Table'!C:C,MATCH(M:M,'Issue Code Table'!A:A,0)),IF(L49="Critical",6,IF(L49="Significant",5,IF(L49="Moderate",3,2))))</f>
        <v>5</v>
      </c>
    </row>
    <row r="50" spans="1:27" ht="97.5" customHeight="1" x14ac:dyDescent="0.25">
      <c r="A50" s="145" t="s">
        <v>467</v>
      </c>
      <c r="B50" s="145" t="s">
        <v>434</v>
      </c>
      <c r="C50" s="145" t="s">
        <v>435</v>
      </c>
      <c r="D50" s="145" t="s">
        <v>132</v>
      </c>
      <c r="E50" s="145" t="s">
        <v>190</v>
      </c>
      <c r="F50" s="145" t="s">
        <v>442</v>
      </c>
      <c r="G50" s="145" t="s">
        <v>443</v>
      </c>
      <c r="H50" s="145" t="s">
        <v>444</v>
      </c>
      <c r="I50" s="145"/>
      <c r="J50" s="150"/>
      <c r="K50" s="145"/>
      <c r="L50" s="145" t="s">
        <v>136</v>
      </c>
      <c r="M50" s="145" t="s">
        <v>1656</v>
      </c>
      <c r="N50" s="76" t="s">
        <v>1655</v>
      </c>
      <c r="AA50" s="129" t="e">
        <f>IF(OR(J50="Fail",ISBLANK(J50)),INDEX('Issue Code Table'!C:C,MATCH(M:M,'Issue Code Table'!A:A,0)),IF(L50="Critical",6,IF(L50="Significant",5,IF(L50="Moderate",3,2))))</f>
        <v>#N/A</v>
      </c>
    </row>
    <row r="51" spans="1:27" ht="62.5" x14ac:dyDescent="0.25">
      <c r="A51" s="145" t="s">
        <v>472</v>
      </c>
      <c r="B51" s="145" t="s">
        <v>427</v>
      </c>
      <c r="C51" s="145" t="s">
        <v>428</v>
      </c>
      <c r="D51" s="145" t="s">
        <v>132</v>
      </c>
      <c r="E51" s="145" t="s">
        <v>122</v>
      </c>
      <c r="F51" s="145" t="s">
        <v>448</v>
      </c>
      <c r="G51" s="145" t="s">
        <v>449</v>
      </c>
      <c r="H51" s="145" t="s">
        <v>450</v>
      </c>
      <c r="I51" s="145"/>
      <c r="J51" s="150"/>
      <c r="K51" s="145"/>
      <c r="L51" s="145" t="s">
        <v>310</v>
      </c>
      <c r="M51" s="145" t="s">
        <v>451</v>
      </c>
      <c r="N51" s="76" t="s">
        <v>452</v>
      </c>
      <c r="AA51" s="129" t="e">
        <f>IF(OR(J51="Fail",ISBLANK(J51)),INDEX('Issue Code Table'!C:C,MATCH(M:M,'Issue Code Table'!A:A,0)),IF(L51="Critical",6,IF(L51="Significant",5,IF(L51="Moderate",3,2))))</f>
        <v>#N/A</v>
      </c>
    </row>
    <row r="52" spans="1:27" ht="144.75" customHeight="1" x14ac:dyDescent="0.25">
      <c r="A52" s="145" t="s">
        <v>480</v>
      </c>
      <c r="B52" s="145" t="s">
        <v>454</v>
      </c>
      <c r="C52" s="145" t="s">
        <v>455</v>
      </c>
      <c r="D52" s="145" t="s">
        <v>456</v>
      </c>
      <c r="E52" s="145" t="s">
        <v>122</v>
      </c>
      <c r="F52" s="145" t="s">
        <v>457</v>
      </c>
      <c r="G52" s="145" t="s">
        <v>458</v>
      </c>
      <c r="H52" s="145" t="s">
        <v>459</v>
      </c>
      <c r="I52" s="145"/>
      <c r="J52" s="150"/>
      <c r="K52" s="145"/>
      <c r="L52" s="145" t="s">
        <v>136</v>
      </c>
      <c r="M52" s="145" t="s">
        <v>424</v>
      </c>
      <c r="N52" s="76" t="s">
        <v>425</v>
      </c>
      <c r="AA52" s="129">
        <f>IF(OR(J52="Fail",ISBLANK(J52)),INDEX('Issue Code Table'!C:C,MATCH(M:M,'Issue Code Table'!A:A,0)),IF(L52="Critical",6,IF(L52="Significant",5,IF(L52="Moderate",3,2))))</f>
        <v>6</v>
      </c>
    </row>
    <row r="53" spans="1:27" ht="147.75" customHeight="1" x14ac:dyDescent="0.25">
      <c r="A53" s="145" t="s">
        <v>488</v>
      </c>
      <c r="B53" s="145" t="s">
        <v>461</v>
      </c>
      <c r="C53" s="145" t="s">
        <v>462</v>
      </c>
      <c r="D53" s="145" t="s">
        <v>121</v>
      </c>
      <c r="E53" s="145" t="s">
        <v>122</v>
      </c>
      <c r="F53" s="145" t="s">
        <v>463</v>
      </c>
      <c r="G53" s="145" t="s">
        <v>464</v>
      </c>
      <c r="H53" s="145" t="s">
        <v>465</v>
      </c>
      <c r="I53" s="145"/>
      <c r="J53" s="150"/>
      <c r="K53" s="145" t="s">
        <v>466</v>
      </c>
      <c r="L53" s="145" t="s">
        <v>136</v>
      </c>
      <c r="M53" s="145" t="s">
        <v>424</v>
      </c>
      <c r="N53" s="76" t="s">
        <v>425</v>
      </c>
      <c r="AA53" s="129">
        <f>IF(OR(J53="Fail",ISBLANK(J53)),INDEX('Issue Code Table'!C:C,MATCH(M:M,'Issue Code Table'!A:A,0)),IF(L53="Critical",6,IF(L53="Significant",5,IF(L53="Moderate",3,2))))</f>
        <v>6</v>
      </c>
    </row>
    <row r="54" spans="1:27" ht="150.5" x14ac:dyDescent="0.25">
      <c r="A54" s="145" t="s">
        <v>494</v>
      </c>
      <c r="B54" s="145" t="s">
        <v>461</v>
      </c>
      <c r="C54" s="145" t="s">
        <v>462</v>
      </c>
      <c r="D54" s="145" t="s">
        <v>132</v>
      </c>
      <c r="E54" s="145" t="s">
        <v>122</v>
      </c>
      <c r="F54" s="145" t="s">
        <v>468</v>
      </c>
      <c r="G54" s="145" t="s">
        <v>469</v>
      </c>
      <c r="H54" s="145" t="s">
        <v>470</v>
      </c>
      <c r="I54" s="145"/>
      <c r="J54" s="150"/>
      <c r="K54" s="181" t="s">
        <v>471</v>
      </c>
      <c r="L54" s="145" t="s">
        <v>136</v>
      </c>
      <c r="M54" s="145" t="s">
        <v>424</v>
      </c>
      <c r="N54" s="76" t="s">
        <v>425</v>
      </c>
      <c r="AA54" s="129">
        <f>IF(OR(J54="Fail",ISBLANK(J54)),INDEX('Issue Code Table'!C:C,MATCH(M:M,'Issue Code Table'!A:A,0)),IF(L54="Critical",6,IF(L54="Significant",5,IF(L54="Moderate",3,2))))</f>
        <v>6</v>
      </c>
    </row>
    <row r="55" spans="1:27" ht="142.5" customHeight="1" x14ac:dyDescent="0.25">
      <c r="A55" s="145" t="s">
        <v>498</v>
      </c>
      <c r="B55" s="145" t="s">
        <v>473</v>
      </c>
      <c r="C55" s="145" t="s">
        <v>474</v>
      </c>
      <c r="D55" s="145" t="s">
        <v>121</v>
      </c>
      <c r="E55" s="145" t="s">
        <v>122</v>
      </c>
      <c r="F55" s="145" t="s">
        <v>475</v>
      </c>
      <c r="G55" s="145" t="s">
        <v>476</v>
      </c>
      <c r="H55" s="145" t="s">
        <v>477</v>
      </c>
      <c r="I55" s="145"/>
      <c r="J55" s="150"/>
      <c r="K55" s="145"/>
      <c r="L55" s="145" t="s">
        <v>310</v>
      </c>
      <c r="M55" s="145" t="s">
        <v>478</v>
      </c>
      <c r="N55" s="76" t="s">
        <v>479</v>
      </c>
      <c r="AA55" s="129">
        <f>IF(OR(J55="Fail",ISBLANK(J55)),INDEX('Issue Code Table'!C:C,MATCH(M:M,'Issue Code Table'!A:A,0)),IF(L55="Critical",6,IF(L55="Significant",5,IF(L55="Moderate",3,2))))</f>
        <v>2</v>
      </c>
    </row>
    <row r="56" spans="1:27" ht="70" customHeight="1" x14ac:dyDescent="0.25">
      <c r="A56" s="145" t="s">
        <v>507</v>
      </c>
      <c r="B56" s="145" t="s">
        <v>481</v>
      </c>
      <c r="C56" s="145" t="s">
        <v>482</v>
      </c>
      <c r="D56" s="145" t="s">
        <v>142</v>
      </c>
      <c r="E56" s="145" t="s">
        <v>122</v>
      </c>
      <c r="F56" s="145" t="s">
        <v>483</v>
      </c>
      <c r="G56" s="145" t="s">
        <v>484</v>
      </c>
      <c r="H56" s="145" t="s">
        <v>485</v>
      </c>
      <c r="I56" s="145"/>
      <c r="J56" s="150"/>
      <c r="K56" s="145"/>
      <c r="L56" s="145" t="s">
        <v>136</v>
      </c>
      <c r="M56" s="145" t="s">
        <v>486</v>
      </c>
      <c r="N56" s="76" t="s">
        <v>487</v>
      </c>
      <c r="AA56" s="129">
        <f>IF(OR(J56="Fail",ISBLANK(J56)),INDEX('Issue Code Table'!C:C,MATCH(M:M,'Issue Code Table'!A:A,0)),IF(L56="Critical",6,IF(L56="Significant",5,IF(L56="Moderate",3,2))))</f>
        <v>4</v>
      </c>
    </row>
    <row r="57" spans="1:27" ht="93" customHeight="1" x14ac:dyDescent="0.25">
      <c r="A57" s="145" t="s">
        <v>513</v>
      </c>
      <c r="B57" s="145" t="s">
        <v>481</v>
      </c>
      <c r="C57" s="145" t="s">
        <v>482</v>
      </c>
      <c r="D57" s="145" t="s">
        <v>142</v>
      </c>
      <c r="E57" s="145" t="s">
        <v>122</v>
      </c>
      <c r="F57" s="145" t="s">
        <v>489</v>
      </c>
      <c r="G57" s="145" t="s">
        <v>490</v>
      </c>
      <c r="H57" s="145" t="s">
        <v>491</v>
      </c>
      <c r="I57" s="145"/>
      <c r="J57" s="150"/>
      <c r="K57" s="145"/>
      <c r="L57" s="145" t="s">
        <v>136</v>
      </c>
      <c r="M57" s="145" t="s">
        <v>492</v>
      </c>
      <c r="N57" s="76" t="s">
        <v>493</v>
      </c>
      <c r="AA57" s="129">
        <f>IF(OR(J57="Fail",ISBLANK(J57)),INDEX('Issue Code Table'!C:C,MATCH(M:M,'Issue Code Table'!A:A,0)),IF(L57="Critical",6,IF(L57="Significant",5,IF(L57="Moderate",3,2))))</f>
        <v>5</v>
      </c>
    </row>
    <row r="58" spans="1:27" ht="82.5" customHeight="1" x14ac:dyDescent="0.25">
      <c r="A58" s="145" t="s">
        <v>521</v>
      </c>
      <c r="B58" s="145" t="s">
        <v>481</v>
      </c>
      <c r="C58" s="145" t="s">
        <v>482</v>
      </c>
      <c r="D58" s="145" t="s">
        <v>364</v>
      </c>
      <c r="E58" s="145" t="s">
        <v>122</v>
      </c>
      <c r="F58" s="145" t="s">
        <v>495</v>
      </c>
      <c r="G58" s="145" t="s">
        <v>496</v>
      </c>
      <c r="H58" s="145" t="s">
        <v>497</v>
      </c>
      <c r="I58" s="145"/>
      <c r="J58" s="150"/>
      <c r="K58" s="145"/>
      <c r="L58" s="145" t="s">
        <v>136</v>
      </c>
      <c r="M58" s="145" t="s">
        <v>194</v>
      </c>
      <c r="N58" s="76" t="s">
        <v>195</v>
      </c>
      <c r="AA58" s="129">
        <f>IF(OR(J58="Fail",ISBLANK(J58)),INDEX('Issue Code Table'!C:C,MATCH(M:M,'Issue Code Table'!A:A,0)),IF(L58="Critical",6,IF(L58="Significant",5,IF(L58="Moderate",3,2))))</f>
        <v>5</v>
      </c>
    </row>
    <row r="59" spans="1:27" ht="37.5" x14ac:dyDescent="0.25">
      <c r="A59" s="145" t="s">
        <v>527</v>
      </c>
      <c r="B59" s="145" t="s">
        <v>499</v>
      </c>
      <c r="C59" s="145" t="s">
        <v>500</v>
      </c>
      <c r="D59" s="145" t="s">
        <v>501</v>
      </c>
      <c r="E59" s="145" t="s">
        <v>122</v>
      </c>
      <c r="F59" s="145" t="s">
        <v>502</v>
      </c>
      <c r="G59" s="145" t="s">
        <v>503</v>
      </c>
      <c r="H59" s="145" t="s">
        <v>504</v>
      </c>
      <c r="I59" s="145"/>
      <c r="J59" s="150"/>
      <c r="K59" s="145"/>
      <c r="L59" s="145" t="s">
        <v>146</v>
      </c>
      <c r="M59" s="145" t="s">
        <v>505</v>
      </c>
      <c r="N59" s="76" t="s">
        <v>506</v>
      </c>
      <c r="AA59" s="129">
        <f>IF(OR(J59="Fail",ISBLANK(J59)),INDEX('Issue Code Table'!C:C,MATCH(M:M,'Issue Code Table'!A:A,0)),IF(L59="Critical",6,IF(L59="Significant",5,IF(L59="Moderate",3,2))))</f>
        <v>4</v>
      </c>
    </row>
    <row r="60" spans="1:27" ht="93.75" customHeight="1" x14ac:dyDescent="0.25">
      <c r="A60" s="145" t="s">
        <v>535</v>
      </c>
      <c r="B60" s="145" t="s">
        <v>499</v>
      </c>
      <c r="C60" s="145" t="s">
        <v>500</v>
      </c>
      <c r="D60" s="145" t="s">
        <v>152</v>
      </c>
      <c r="E60" s="145" t="s">
        <v>122</v>
      </c>
      <c r="F60" s="145" t="s">
        <v>508</v>
      </c>
      <c r="G60" s="145" t="s">
        <v>509</v>
      </c>
      <c r="H60" s="145" t="s">
        <v>510</v>
      </c>
      <c r="I60" s="145"/>
      <c r="J60" s="150"/>
      <c r="K60" s="145"/>
      <c r="L60" s="145" t="s">
        <v>136</v>
      </c>
      <c r="M60" s="145" t="s">
        <v>511</v>
      </c>
      <c r="N60" s="76" t="s">
        <v>512</v>
      </c>
      <c r="AA60" s="129">
        <f>IF(OR(J60="Fail",ISBLANK(J60)),INDEX('Issue Code Table'!C:C,MATCH(M:M,'Issue Code Table'!A:A,0)),IF(L60="Critical",6,IF(L60="Significant",5,IF(L60="Moderate",3,2))))</f>
        <v>5</v>
      </c>
    </row>
    <row r="61" spans="1:27" ht="50" x14ac:dyDescent="0.25">
      <c r="A61" s="145" t="s">
        <v>544</v>
      </c>
      <c r="B61" s="145" t="s">
        <v>514</v>
      </c>
      <c r="C61" s="145" t="s">
        <v>515</v>
      </c>
      <c r="D61" s="145" t="s">
        <v>121</v>
      </c>
      <c r="E61" s="145" t="s">
        <v>122</v>
      </c>
      <c r="F61" s="145" t="s">
        <v>516</v>
      </c>
      <c r="G61" s="145" t="s">
        <v>517</v>
      </c>
      <c r="H61" s="145" t="s">
        <v>518</v>
      </c>
      <c r="I61" s="145"/>
      <c r="J61" s="150"/>
      <c r="K61" s="145"/>
      <c r="L61" s="145" t="s">
        <v>310</v>
      </c>
      <c r="M61" s="145" t="s">
        <v>519</v>
      </c>
      <c r="N61" s="76" t="s">
        <v>520</v>
      </c>
      <c r="AA61" s="129">
        <f>IF(OR(J61="Fail",ISBLANK(J61)),INDEX('Issue Code Table'!C:C,MATCH(M:M,'Issue Code Table'!A:A,0)),IF(L61="Critical",6,IF(L61="Significant",5,IF(L61="Moderate",3,2))))</f>
        <v>2</v>
      </c>
    </row>
    <row r="62" spans="1:27" ht="50" x14ac:dyDescent="0.25">
      <c r="A62" s="145" t="s">
        <v>551</v>
      </c>
      <c r="B62" s="157" t="s">
        <v>150</v>
      </c>
      <c r="C62" s="157" t="s">
        <v>151</v>
      </c>
      <c r="D62" s="145" t="s">
        <v>121</v>
      </c>
      <c r="E62" s="145" t="s">
        <v>122</v>
      </c>
      <c r="F62" s="145" t="s">
        <v>522</v>
      </c>
      <c r="G62" s="145" t="s">
        <v>523</v>
      </c>
      <c r="H62" s="145" t="s">
        <v>524</v>
      </c>
      <c r="I62" s="145"/>
      <c r="J62" s="150"/>
      <c r="K62" s="145"/>
      <c r="L62" s="145" t="s">
        <v>146</v>
      </c>
      <c r="M62" s="145" t="s">
        <v>525</v>
      </c>
      <c r="N62" s="150" t="s">
        <v>526</v>
      </c>
      <c r="AA62" s="129">
        <f>IF(OR(J62="Fail",ISBLANK(J62)),INDEX('Issue Code Table'!C:C,MATCH(M:M,'Issue Code Table'!A:A,0)),IF(L62="Critical",6,IF(L62="Significant",5,IF(L62="Moderate",3,2))))</f>
        <v>4</v>
      </c>
    </row>
    <row r="63" spans="1:27" ht="92.25" customHeight="1" x14ac:dyDescent="0.25">
      <c r="A63" s="145" t="s">
        <v>558</v>
      </c>
      <c r="B63" s="145" t="s">
        <v>528</v>
      </c>
      <c r="C63" s="145" t="s">
        <v>529</v>
      </c>
      <c r="D63" s="145" t="s">
        <v>132</v>
      </c>
      <c r="E63" s="145" t="s">
        <v>122</v>
      </c>
      <c r="F63" s="145" t="s">
        <v>530</v>
      </c>
      <c r="G63" s="145" t="s">
        <v>531</v>
      </c>
      <c r="H63" s="145" t="s">
        <v>532</v>
      </c>
      <c r="I63" s="145"/>
      <c r="J63" s="150"/>
      <c r="K63" s="145"/>
      <c r="L63" s="145" t="s">
        <v>146</v>
      </c>
      <c r="M63" s="145" t="s">
        <v>533</v>
      </c>
      <c r="N63" s="76" t="s">
        <v>534</v>
      </c>
      <c r="AA63" s="129">
        <f>IF(OR(J63="Fail",ISBLANK(J63)),INDEX('Issue Code Table'!C:C,MATCH(M:M,'Issue Code Table'!A:A,0)),IF(L63="Critical",6,IF(L63="Significant",5,IF(L63="Moderate",3,2))))</f>
        <v>4</v>
      </c>
    </row>
    <row r="64" spans="1:27" ht="81" customHeight="1" x14ac:dyDescent="0.25">
      <c r="A64" s="145" t="s">
        <v>566</v>
      </c>
      <c r="B64" s="145" t="s">
        <v>528</v>
      </c>
      <c r="C64" s="145" t="s">
        <v>529</v>
      </c>
      <c r="D64" s="145" t="s">
        <v>538</v>
      </c>
      <c r="E64" s="145" t="s">
        <v>122</v>
      </c>
      <c r="F64" s="145" t="s">
        <v>539</v>
      </c>
      <c r="G64" s="145" t="s">
        <v>540</v>
      </c>
      <c r="H64" s="145" t="s">
        <v>541</v>
      </c>
      <c r="I64" s="145"/>
      <c r="J64" s="150"/>
      <c r="K64" s="145" t="s">
        <v>542</v>
      </c>
      <c r="L64" s="145" t="s">
        <v>146</v>
      </c>
      <c r="M64" s="145" t="s">
        <v>533</v>
      </c>
      <c r="N64" s="76" t="s">
        <v>534</v>
      </c>
      <c r="AA64" s="129">
        <f>IF(OR(J64="Fail",ISBLANK(J64)),INDEX('Issue Code Table'!C:C,MATCH(M:M,'Issue Code Table'!A:A,0)),IF(L64="Critical",6,IF(L64="Significant",5,IF(L64="Moderate",3,2))))</f>
        <v>4</v>
      </c>
    </row>
    <row r="65" spans="1:27" ht="119.25" customHeight="1" x14ac:dyDescent="0.25">
      <c r="A65" s="145" t="s">
        <v>574</v>
      </c>
      <c r="B65" s="145" t="s">
        <v>545</v>
      </c>
      <c r="C65" s="145" t="s">
        <v>546</v>
      </c>
      <c r="D65" s="145" t="s">
        <v>547</v>
      </c>
      <c r="E65" s="145" t="s">
        <v>122</v>
      </c>
      <c r="F65" s="145" t="s">
        <v>548</v>
      </c>
      <c r="G65" s="145" t="s">
        <v>549</v>
      </c>
      <c r="H65" s="145" t="s">
        <v>550</v>
      </c>
      <c r="I65" s="145"/>
      <c r="J65" s="150"/>
      <c r="K65" s="145"/>
      <c r="L65" s="145" t="s">
        <v>310</v>
      </c>
      <c r="M65" s="145" t="s">
        <v>519</v>
      </c>
      <c r="N65" s="76" t="s">
        <v>520</v>
      </c>
      <c r="AA65" s="129">
        <f>IF(OR(J65="Fail",ISBLANK(J65)),INDEX('Issue Code Table'!C:C,MATCH(M:M,'Issue Code Table'!A:A,0)),IF(L65="Critical",6,IF(L65="Significant",5,IF(L65="Moderate",3,2))))</f>
        <v>2</v>
      </c>
    </row>
    <row r="66" spans="1:27" ht="50" x14ac:dyDescent="0.25">
      <c r="A66" s="145" t="s">
        <v>581</v>
      </c>
      <c r="B66" s="145" t="s">
        <v>552</v>
      </c>
      <c r="C66" s="145" t="s">
        <v>553</v>
      </c>
      <c r="D66" s="145" t="s">
        <v>132</v>
      </c>
      <c r="E66" s="145" t="s">
        <v>122</v>
      </c>
      <c r="F66" s="145" t="s">
        <v>554</v>
      </c>
      <c r="G66" s="145" t="s">
        <v>555</v>
      </c>
      <c r="H66" s="145" t="s">
        <v>556</v>
      </c>
      <c r="I66" s="145"/>
      <c r="J66" s="150"/>
      <c r="K66" s="145"/>
      <c r="L66" s="145" t="s">
        <v>136</v>
      </c>
      <c r="M66" s="145" t="s">
        <v>445</v>
      </c>
      <c r="N66" s="76" t="s">
        <v>557</v>
      </c>
      <c r="AA66" s="129">
        <f>IF(OR(J66="Fail",ISBLANK(J66)),INDEX('Issue Code Table'!C:C,MATCH(M:M,'Issue Code Table'!A:A,0)),IF(L66="Critical",6,IF(L66="Significant",5,IF(L66="Moderate",3,2))))</f>
        <v>5</v>
      </c>
    </row>
    <row r="67" spans="1:27" ht="83" customHeight="1" x14ac:dyDescent="0.25">
      <c r="A67" s="145" t="s">
        <v>589</v>
      </c>
      <c r="B67" s="145" t="s">
        <v>559</v>
      </c>
      <c r="C67" s="145" t="s">
        <v>560</v>
      </c>
      <c r="D67" s="145" t="s">
        <v>132</v>
      </c>
      <c r="E67" s="145" t="s">
        <v>122</v>
      </c>
      <c r="F67" s="145" t="s">
        <v>561</v>
      </c>
      <c r="G67" s="145" t="s">
        <v>562</v>
      </c>
      <c r="H67" s="145" t="s">
        <v>563</v>
      </c>
      <c r="I67" s="145"/>
      <c r="J67" s="150"/>
      <c r="K67" s="145"/>
      <c r="L67" s="145" t="s">
        <v>136</v>
      </c>
      <c r="M67" s="145" t="s">
        <v>564</v>
      </c>
      <c r="N67" s="76" t="s">
        <v>565</v>
      </c>
      <c r="AA67" s="129">
        <f>IF(OR(J67="Fail",ISBLANK(J67)),INDEX('Issue Code Table'!C:C,MATCH(M:M,'Issue Code Table'!A:A,0)),IF(L67="Critical",6,IF(L67="Significant",5,IF(L67="Moderate",3,2))))</f>
        <v>6</v>
      </c>
    </row>
    <row r="68" spans="1:27" ht="37.5" x14ac:dyDescent="0.25">
      <c r="A68" s="145" t="s">
        <v>1644</v>
      </c>
      <c r="B68" s="145" t="s">
        <v>567</v>
      </c>
      <c r="C68" s="145" t="s">
        <v>568</v>
      </c>
      <c r="D68" s="145" t="s">
        <v>132</v>
      </c>
      <c r="E68" s="145" t="s">
        <v>122</v>
      </c>
      <c r="F68" s="145" t="s">
        <v>569</v>
      </c>
      <c r="G68" s="145" t="s">
        <v>570</v>
      </c>
      <c r="H68" s="145" t="s">
        <v>571</v>
      </c>
      <c r="I68" s="145"/>
      <c r="J68" s="150"/>
      <c r="K68" s="145"/>
      <c r="L68" s="145" t="s">
        <v>146</v>
      </c>
      <c r="M68" s="145" t="s">
        <v>572</v>
      </c>
      <c r="N68" s="76" t="s">
        <v>573</v>
      </c>
      <c r="AA68" s="129">
        <f>IF(OR(J68="Fail",ISBLANK(J68)),INDEX('Issue Code Table'!C:C,MATCH(M:M,'Issue Code Table'!A:A,0)),IF(L68="Critical",6,IF(L68="Significant",5,IF(L68="Moderate",3,2))))</f>
        <v>3</v>
      </c>
    </row>
    <row r="69" spans="1:27" ht="159" customHeight="1" x14ac:dyDescent="0.25">
      <c r="A69" s="145" t="s">
        <v>1645</v>
      </c>
      <c r="B69" s="145" t="s">
        <v>567</v>
      </c>
      <c r="C69" s="145" t="s">
        <v>568</v>
      </c>
      <c r="D69" s="145" t="s">
        <v>132</v>
      </c>
      <c r="E69" s="145" t="s">
        <v>122</v>
      </c>
      <c r="F69" s="145" t="s">
        <v>575</v>
      </c>
      <c r="G69" s="145" t="s">
        <v>576</v>
      </c>
      <c r="H69" s="145" t="s">
        <v>577</v>
      </c>
      <c r="I69" s="145"/>
      <c r="J69" s="150"/>
      <c r="K69" s="145" t="s">
        <v>578</v>
      </c>
      <c r="L69" s="145" t="s">
        <v>146</v>
      </c>
      <c r="M69" s="145" t="s">
        <v>579</v>
      </c>
      <c r="N69" s="76" t="s">
        <v>580</v>
      </c>
      <c r="O69" s="76" t="s">
        <v>580</v>
      </c>
      <c r="AA69" s="129">
        <f>IF(OR(J69="Fail",ISBLANK(J69)),INDEX('Issue Code Table'!C:C,MATCH(M:M,'Issue Code Table'!A:A,0)),IF(L69="Critical",6,IF(L69="Significant",5,IF(L69="Moderate",3,2))))</f>
        <v>4</v>
      </c>
    </row>
    <row r="70" spans="1:27" ht="75" x14ac:dyDescent="0.25">
      <c r="A70" s="145" t="s">
        <v>1646</v>
      </c>
      <c r="B70" s="145" t="s">
        <v>582</v>
      </c>
      <c r="C70" s="145" t="s">
        <v>583</v>
      </c>
      <c r="D70" s="145" t="s">
        <v>132</v>
      </c>
      <c r="E70" s="145" t="s">
        <v>122</v>
      </c>
      <c r="F70" s="145" t="s">
        <v>584</v>
      </c>
      <c r="G70" s="145" t="s">
        <v>585</v>
      </c>
      <c r="H70" s="145" t="s">
        <v>586</v>
      </c>
      <c r="I70" s="145"/>
      <c r="J70" s="150"/>
      <c r="K70" s="145"/>
      <c r="L70" s="145" t="s">
        <v>136</v>
      </c>
      <c r="M70" s="145" t="s">
        <v>587</v>
      </c>
      <c r="N70" s="151" t="s">
        <v>588</v>
      </c>
      <c r="AA70" s="129">
        <f>IF(OR(J70="Fail",ISBLANK(J70)),INDEX('Issue Code Table'!C:C,MATCH(M:M,'Issue Code Table'!A:A,0)),IF(L70="Critical",6,IF(L70="Significant",5,IF(L70="Moderate",3,2))))</f>
        <v>5</v>
      </c>
    </row>
    <row r="71" spans="1:27" ht="84.65" customHeight="1" x14ac:dyDescent="0.25">
      <c r="A71" s="145" t="s">
        <v>1648</v>
      </c>
      <c r="B71" s="145" t="s">
        <v>130</v>
      </c>
      <c r="C71" s="145" t="s">
        <v>131</v>
      </c>
      <c r="D71" s="145" t="s">
        <v>132</v>
      </c>
      <c r="E71" s="145" t="s">
        <v>122</v>
      </c>
      <c r="F71" s="145" t="s">
        <v>590</v>
      </c>
      <c r="G71" s="145" t="s">
        <v>591</v>
      </c>
      <c r="H71" s="145" t="s">
        <v>592</v>
      </c>
      <c r="I71" s="145"/>
      <c r="J71" s="150"/>
      <c r="K71" s="145"/>
      <c r="L71" s="145" t="s">
        <v>146</v>
      </c>
      <c r="M71" s="145" t="s">
        <v>593</v>
      </c>
      <c r="N71" s="76" t="s">
        <v>594</v>
      </c>
      <c r="AA71" s="129">
        <f>IF(OR(J71="Fail",ISBLANK(J71)),INDEX('Issue Code Table'!C:C,MATCH(M:M,'Issue Code Table'!A:A,0)),IF(L71="Critical",6,IF(L71="Significant",5,IF(L71="Moderate",3,2))))</f>
        <v>4</v>
      </c>
    </row>
    <row r="72" spans="1:27" ht="12.75" customHeight="1" x14ac:dyDescent="0.25">
      <c r="A72" s="61"/>
      <c r="B72" s="155"/>
      <c r="C72" s="65"/>
      <c r="D72" s="61"/>
      <c r="E72" s="61"/>
      <c r="F72" s="61"/>
      <c r="G72" s="61"/>
      <c r="H72" s="61"/>
      <c r="I72" s="61"/>
      <c r="J72" s="61"/>
      <c r="K72" s="61"/>
      <c r="L72" s="61"/>
      <c r="M72" s="61"/>
      <c r="N72" s="61"/>
      <c r="AA72" s="61"/>
    </row>
    <row r="73" spans="1:27" ht="12.75" customHeight="1" x14ac:dyDescent="0.25"/>
    <row r="74" spans="1:27" ht="27" hidden="1" customHeight="1" x14ac:dyDescent="0.25"/>
    <row r="75" spans="1:27" ht="12.75" hidden="1" customHeight="1" x14ac:dyDescent="0.25">
      <c r="I75" t="s">
        <v>595</v>
      </c>
    </row>
    <row r="76" spans="1:27" ht="12.75" hidden="1" customHeight="1" x14ac:dyDescent="0.25">
      <c r="I76" t="s">
        <v>57</v>
      </c>
    </row>
    <row r="77" spans="1:27" ht="12.75" hidden="1" customHeight="1" x14ac:dyDescent="0.25">
      <c r="I77" t="s">
        <v>58</v>
      </c>
    </row>
    <row r="78" spans="1:27" ht="12.75" hidden="1" customHeight="1" x14ac:dyDescent="0.25">
      <c r="I78" t="s">
        <v>46</v>
      </c>
    </row>
    <row r="79" spans="1:27" ht="12.75" hidden="1" customHeight="1" x14ac:dyDescent="0.25">
      <c r="I79" t="s">
        <v>596</v>
      </c>
    </row>
    <row r="80" spans="1:27" hidden="1" x14ac:dyDescent="0.25">
      <c r="I80" t="s">
        <v>597</v>
      </c>
    </row>
    <row r="81" spans="9:9" hidden="1" x14ac:dyDescent="0.25">
      <c r="I81" t="s">
        <v>598</v>
      </c>
    </row>
    <row r="82" spans="9:9" hidden="1" x14ac:dyDescent="0.25"/>
    <row r="83" spans="9:9" hidden="1" x14ac:dyDescent="0.25"/>
    <row r="84" spans="9:9" hidden="1" x14ac:dyDescent="0.25">
      <c r="I84" s="85" t="s">
        <v>599</v>
      </c>
    </row>
    <row r="85" spans="9:9" hidden="1" x14ac:dyDescent="0.25">
      <c r="I85" s="87" t="s">
        <v>126</v>
      </c>
    </row>
    <row r="86" spans="9:9" hidden="1" x14ac:dyDescent="0.25">
      <c r="I86" s="85" t="s">
        <v>136</v>
      </c>
    </row>
    <row r="87" spans="9:9" hidden="1" x14ac:dyDescent="0.25">
      <c r="I87" s="85" t="s">
        <v>146</v>
      </c>
    </row>
    <row r="88" spans="9:9" hidden="1" x14ac:dyDescent="0.25">
      <c r="I88" s="85" t="s">
        <v>310</v>
      </c>
    </row>
    <row r="89" spans="9:9" hidden="1" x14ac:dyDescent="0.25"/>
    <row r="90" spans="9:9" hidden="1" x14ac:dyDescent="0.25"/>
    <row r="91" spans="9:9" hidden="1" x14ac:dyDescent="0.25"/>
    <row r="92" spans="9:9" hidden="1" x14ac:dyDescent="0.25"/>
    <row r="93" spans="9:9" hidden="1" x14ac:dyDescent="0.25"/>
    <row r="94" spans="9:9" hidden="1" x14ac:dyDescent="0.25"/>
    <row r="95" spans="9:9" hidden="1" x14ac:dyDescent="0.25"/>
    <row r="96" spans="9:9"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sheetData>
  <protectedRanges>
    <protectedRange password="E1A2" sqref="M4:M6 M8:M11 M13:M16" name="Range1"/>
    <protectedRange password="E1A2" sqref="AA2" name="Range1_1_2"/>
    <protectedRange password="E1A2" sqref="M2:N2" name="Range1_5_1"/>
    <protectedRange password="E1A2" sqref="M3" name="Range1_1"/>
    <protectedRange password="E1A2" sqref="M7" name="Range1_4"/>
    <protectedRange password="E1A2" sqref="M12" name="Range1_2"/>
    <protectedRange password="E1A2" sqref="M17" name="Range1_6"/>
    <protectedRange password="E1A2" sqref="M23" name="Range1_7"/>
    <protectedRange password="E1A2" sqref="M37" name="Range1_8"/>
    <protectedRange password="E1A2" sqref="N38" name="Range1_1_2_1"/>
    <protectedRange password="E1A2" sqref="N39 L39" name="Range1_14"/>
    <protectedRange password="E1A2" sqref="M44" name="Range1_16"/>
    <protectedRange password="E1A2" sqref="N44" name="Range1_13_1"/>
  </protectedRanges>
  <autoFilter ref="A2:N70" xr:uid="{B51A5555-9D11-4B3E-A12E-F23F1CBDC182}"/>
  <phoneticPr fontId="3" type="noConversion"/>
  <conditionalFormatting sqref="K6:K36 J48:K71 J3:J37 J40:K46">
    <cfRule type="cellIs" dxfId="41" priority="82" operator="equal">
      <formula>"Fail"</formula>
    </cfRule>
  </conditionalFormatting>
  <conditionalFormatting sqref="K3">
    <cfRule type="cellIs" dxfId="40" priority="72" stopIfTrue="1" operator="equal">
      <formula>"Pass"</formula>
    </cfRule>
    <cfRule type="cellIs" dxfId="39" priority="73" stopIfTrue="1" operator="equal">
      <formula>"Fail"</formula>
    </cfRule>
    <cfRule type="cellIs" dxfId="38" priority="74" stopIfTrue="1" operator="equal">
      <formula>"Info"</formula>
    </cfRule>
  </conditionalFormatting>
  <conditionalFormatting sqref="K4:K5">
    <cfRule type="cellIs" dxfId="37" priority="66" stopIfTrue="1" operator="equal">
      <formula>"Pass"</formula>
    </cfRule>
    <cfRule type="cellIs" dxfId="36" priority="67" stopIfTrue="1" operator="equal">
      <formula>"Fail"</formula>
    </cfRule>
    <cfRule type="cellIs" dxfId="35" priority="68" stopIfTrue="1" operator="equal">
      <formula>"Info"</formula>
    </cfRule>
  </conditionalFormatting>
  <conditionalFormatting sqref="I37">
    <cfRule type="cellIs" dxfId="34" priority="43" stopIfTrue="1" operator="equal">
      <formula>"Pass"</formula>
    </cfRule>
    <cfRule type="cellIs" dxfId="33" priority="44" stopIfTrue="1" operator="equal">
      <formula>"Fail"</formula>
    </cfRule>
    <cfRule type="cellIs" dxfId="32" priority="45" stopIfTrue="1" operator="equal">
      <formula>"Info"</formula>
    </cfRule>
  </conditionalFormatting>
  <conditionalFormatting sqref="M3:M49 M71 M52">
    <cfRule type="expression" dxfId="31" priority="84" stopIfTrue="1">
      <formula>ISERROR(AA3)</formula>
    </cfRule>
  </conditionalFormatting>
  <conditionalFormatting sqref="J48:J71 J3:J37 J40:J46">
    <cfRule type="cellIs" dxfId="30" priority="81" operator="equal">
      <formula>"Pass"</formula>
    </cfRule>
    <cfRule type="cellIs" dxfId="29" priority="83" operator="equal">
      <formula>"Info"</formula>
    </cfRule>
  </conditionalFormatting>
  <conditionalFormatting sqref="K47">
    <cfRule type="expression" dxfId="28" priority="38" stopIfTrue="1">
      <formula>ISERROR(Z46)</formula>
    </cfRule>
  </conditionalFormatting>
  <conditionalFormatting sqref="H47">
    <cfRule type="cellIs" dxfId="27" priority="35" stopIfTrue="1" operator="equal">
      <formula>"Pass"</formula>
    </cfRule>
    <cfRule type="cellIs" dxfId="26" priority="36" stopIfTrue="1" operator="equal">
      <formula>"Fail"</formula>
    </cfRule>
    <cfRule type="cellIs" dxfId="25" priority="37" stopIfTrue="1" operator="equal">
      <formula>"Info"</formula>
    </cfRule>
  </conditionalFormatting>
  <conditionalFormatting sqref="J38">
    <cfRule type="cellIs" dxfId="24" priority="30" operator="equal">
      <formula>"Fail"</formula>
    </cfRule>
    <cfRule type="cellIs" dxfId="23" priority="31" operator="equal">
      <formula>"Pass"</formula>
    </cfRule>
    <cfRule type="cellIs" dxfId="22" priority="32" operator="equal">
      <formula>"Info"</formula>
    </cfRule>
  </conditionalFormatting>
  <conditionalFormatting sqref="L39">
    <cfRule type="expression" dxfId="21" priority="29" stopIfTrue="1">
      <formula>ISERROR(AA39)</formula>
    </cfRule>
  </conditionalFormatting>
  <conditionalFormatting sqref="I39">
    <cfRule type="cellIs" dxfId="20" priority="26" stopIfTrue="1" operator="equal">
      <formula>"Pass"</formula>
    </cfRule>
    <cfRule type="cellIs" dxfId="19" priority="27" stopIfTrue="1" operator="equal">
      <formula>"Fail"</formula>
    </cfRule>
    <cfRule type="cellIs" dxfId="18" priority="28" stopIfTrue="1" operator="equal">
      <formula>"Info"</formula>
    </cfRule>
  </conditionalFormatting>
  <conditionalFormatting sqref="M70">
    <cfRule type="expression" dxfId="17" priority="23" stopIfTrue="1">
      <formula>ISERROR(AA70)</formula>
    </cfRule>
  </conditionalFormatting>
  <conditionalFormatting sqref="M68">
    <cfRule type="expression" dxfId="16" priority="21" stopIfTrue="1">
      <formula>ISERROR(AA68)</formula>
    </cfRule>
  </conditionalFormatting>
  <conditionalFormatting sqref="M67">
    <cfRule type="expression" dxfId="15" priority="20" stopIfTrue="1">
      <formula>ISERROR(AA67)</formula>
    </cfRule>
  </conditionalFormatting>
  <conditionalFormatting sqref="M66">
    <cfRule type="expression" dxfId="14" priority="19" stopIfTrue="1">
      <formula>ISERROR(AA66)</formula>
    </cfRule>
  </conditionalFormatting>
  <conditionalFormatting sqref="M65">
    <cfRule type="expression" dxfId="13" priority="18" stopIfTrue="1">
      <formula>ISERROR(AA65)</formula>
    </cfRule>
  </conditionalFormatting>
  <conditionalFormatting sqref="M64">
    <cfRule type="expression" dxfId="12" priority="17" stopIfTrue="1">
      <formula>ISERROR(AA64)</formula>
    </cfRule>
  </conditionalFormatting>
  <conditionalFormatting sqref="M62">
    <cfRule type="expression" dxfId="11" priority="16" stopIfTrue="1">
      <formula>ISERROR(AA62)</formula>
    </cfRule>
  </conditionalFormatting>
  <conditionalFormatting sqref="M63">
    <cfRule type="expression" dxfId="10" priority="15" stopIfTrue="1">
      <formula>ISERROR(AA63)</formula>
    </cfRule>
  </conditionalFormatting>
  <conditionalFormatting sqref="M61">
    <cfRule type="expression" dxfId="9" priority="14" stopIfTrue="1">
      <formula>ISERROR(AA61)</formula>
    </cfRule>
  </conditionalFormatting>
  <conditionalFormatting sqref="M69">
    <cfRule type="expression" dxfId="8" priority="13" stopIfTrue="1">
      <formula>ISERROR(AA69)</formula>
    </cfRule>
  </conditionalFormatting>
  <conditionalFormatting sqref="M60">
    <cfRule type="expression" dxfId="7" priority="12" stopIfTrue="1">
      <formula>ISERROR(AA60)</formula>
    </cfRule>
  </conditionalFormatting>
  <conditionalFormatting sqref="M59">
    <cfRule type="expression" dxfId="6" priority="11" stopIfTrue="1">
      <formula>ISERROR(AA59)</formula>
    </cfRule>
  </conditionalFormatting>
  <conditionalFormatting sqref="M56:M58">
    <cfRule type="expression" dxfId="5" priority="8" stopIfTrue="1">
      <formula>ISERROR(AA56)</formula>
    </cfRule>
  </conditionalFormatting>
  <conditionalFormatting sqref="M54">
    <cfRule type="expression" dxfId="4" priority="6" stopIfTrue="1">
      <formula>ISERROR(AA54)</formula>
    </cfRule>
  </conditionalFormatting>
  <conditionalFormatting sqref="M53">
    <cfRule type="expression" dxfId="3" priority="5" stopIfTrue="1">
      <formula>ISERROR(AA53)</formula>
    </cfRule>
  </conditionalFormatting>
  <conditionalFormatting sqref="M51">
    <cfRule type="expression" dxfId="2" priority="4" stopIfTrue="1">
      <formula>ISERROR(AA51)</formula>
    </cfRule>
  </conditionalFormatting>
  <conditionalFormatting sqref="M55">
    <cfRule type="expression" dxfId="1" priority="3" stopIfTrue="1">
      <formula>ISERROR(AA55)</formula>
    </cfRule>
  </conditionalFormatting>
  <conditionalFormatting sqref="M50">
    <cfRule type="expression" dxfId="0" priority="1" stopIfTrue="1">
      <formula>ISERROR(AA50)</formula>
    </cfRule>
  </conditionalFormatting>
  <dataValidations count="4">
    <dataValidation type="list" allowBlank="1" showInputMessage="1" showErrorMessage="1" sqref="L63 L66 L3:L61 L70:L71" xr:uid="{00000000-0002-0000-0300-000000000000}">
      <formula1>$I$85:$I$88</formula1>
    </dataValidation>
    <dataValidation type="list" allowBlank="1" showInputMessage="1" showErrorMessage="1" sqref="J3:J71" xr:uid="{00000000-0002-0000-0300-000001000000}">
      <formula1>$I$76:$I$79</formula1>
    </dataValidation>
    <dataValidation type="list" allowBlank="1" showInputMessage="1" showErrorMessage="1" sqref="K39" xr:uid="{66EC64DC-5EAD-46BF-B315-7A9CA49E639B}">
      <formula1>$H$53:$H$56</formula1>
    </dataValidation>
    <dataValidation type="list" allowBlank="1" showInputMessage="1" showErrorMessage="1" sqref="L62 L67:L69 L64:L65" xr:uid="{C9580096-F2F8-4182-AD8F-B53D2E914185}">
      <formula1>$I$77:$I$80</formula1>
    </dataValidation>
  </dataValidations>
  <printOptions horizontalCentered="1"/>
  <pageMargins left="0.25" right="0.25" top="0.75" bottom="0.75" header="0.3" footer="0.3"/>
  <pageSetup scale="71" orientation="landscape" horizontalDpi="1200" verticalDpi="1200" r:id="rId1"/>
  <headerFooter alignWithMargins="0">
    <oddHeader>&amp;CIRS Office of Safeguards SCSEM</oddHeader>
    <oddFooter>&amp;L&amp;F&amp;RPage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37"/>
  <sheetViews>
    <sheetView showGridLines="0" zoomScale="80" zoomScaleNormal="80" workbookViewId="0">
      <pane ySplit="1" topLeftCell="A2" activePane="bottomLeft" state="frozen"/>
      <selection pane="bottomLeft" activeCell="M26" sqref="M26"/>
    </sheetView>
  </sheetViews>
  <sheetFormatPr defaultColWidth="8.54296875" defaultRowHeight="12.5" x14ac:dyDescent="0.25"/>
  <cols>
    <col min="1" max="1" width="12.54296875" style="158" customWidth="1"/>
    <col min="2" max="2" width="13.453125" style="158" customWidth="1"/>
    <col min="3" max="3" width="84.453125" style="158" customWidth="1"/>
    <col min="4" max="4" width="22.453125" style="158" customWidth="1"/>
    <col min="5" max="16384" width="8.54296875" style="158"/>
  </cols>
  <sheetData>
    <row r="1" spans="1:4" ht="16.399999999999999" customHeight="1" x14ac:dyDescent="0.3">
      <c r="A1" s="159" t="s">
        <v>600</v>
      </c>
      <c r="B1" s="159"/>
      <c r="C1" s="159"/>
      <c r="D1" s="159"/>
    </row>
    <row r="2" spans="1:4" ht="12.75" customHeight="1" x14ac:dyDescent="0.25">
      <c r="A2" s="160" t="s">
        <v>601</v>
      </c>
      <c r="B2" s="160" t="s">
        <v>602</v>
      </c>
      <c r="C2" s="160" t="s">
        <v>603</v>
      </c>
      <c r="D2" s="160" t="s">
        <v>604</v>
      </c>
    </row>
    <row r="3" spans="1:4" x14ac:dyDescent="0.25">
      <c r="A3" s="161">
        <v>1</v>
      </c>
      <c r="B3" s="162">
        <v>39959</v>
      </c>
      <c r="C3" s="163" t="s">
        <v>605</v>
      </c>
      <c r="D3" s="76" t="s">
        <v>606</v>
      </c>
    </row>
    <row r="4" spans="1:4" ht="26.25" customHeight="1" x14ac:dyDescent="0.25">
      <c r="A4" s="161">
        <v>1</v>
      </c>
      <c r="B4" s="162">
        <v>40127</v>
      </c>
      <c r="C4" s="163" t="s">
        <v>607</v>
      </c>
      <c r="D4" s="76" t="s">
        <v>606</v>
      </c>
    </row>
    <row r="5" spans="1:4" ht="25" x14ac:dyDescent="0.25">
      <c r="A5" s="161">
        <v>1</v>
      </c>
      <c r="B5" s="162">
        <v>40389</v>
      </c>
      <c r="C5" s="163" t="s">
        <v>608</v>
      </c>
      <c r="D5" s="76" t="s">
        <v>606</v>
      </c>
    </row>
    <row r="6" spans="1:4" x14ac:dyDescent="0.25">
      <c r="A6" s="161">
        <v>1</v>
      </c>
      <c r="B6" s="162">
        <v>40814</v>
      </c>
      <c r="C6" s="163" t="s">
        <v>609</v>
      </c>
      <c r="D6" s="76" t="s">
        <v>606</v>
      </c>
    </row>
    <row r="7" spans="1:4" x14ac:dyDescent="0.25">
      <c r="A7" s="161">
        <v>1.1000000000000001</v>
      </c>
      <c r="B7" s="162">
        <v>41183</v>
      </c>
      <c r="C7" s="163" t="s">
        <v>610</v>
      </c>
      <c r="D7" s="76" t="s">
        <v>606</v>
      </c>
    </row>
    <row r="8" spans="1:4" ht="24" customHeight="1" x14ac:dyDescent="0.25">
      <c r="A8" s="161">
        <v>1.2</v>
      </c>
      <c r="B8" s="162">
        <v>41317</v>
      </c>
      <c r="C8" s="76" t="s">
        <v>611</v>
      </c>
      <c r="D8" s="76" t="s">
        <v>606</v>
      </c>
    </row>
    <row r="9" spans="1:4" x14ac:dyDescent="0.25">
      <c r="A9" s="161">
        <v>1.3</v>
      </c>
      <c r="B9" s="162">
        <v>41543</v>
      </c>
      <c r="C9" s="163" t="s">
        <v>612</v>
      </c>
      <c r="D9" s="76" t="s">
        <v>606</v>
      </c>
    </row>
    <row r="10" spans="1:4" x14ac:dyDescent="0.25">
      <c r="A10" s="161">
        <v>1.4</v>
      </c>
      <c r="B10" s="162">
        <v>41740</v>
      </c>
      <c r="C10" s="163" t="s">
        <v>613</v>
      </c>
      <c r="D10" s="163" t="s">
        <v>606</v>
      </c>
    </row>
    <row r="11" spans="1:4" x14ac:dyDescent="0.25">
      <c r="A11" s="161">
        <v>1.4</v>
      </c>
      <c r="B11" s="162">
        <v>41859</v>
      </c>
      <c r="C11" s="163" t="s">
        <v>614</v>
      </c>
      <c r="D11" s="163" t="s">
        <v>606</v>
      </c>
    </row>
    <row r="12" spans="1:4" ht="25" x14ac:dyDescent="0.25">
      <c r="A12" s="161">
        <v>1.5</v>
      </c>
      <c r="B12" s="162">
        <v>42034</v>
      </c>
      <c r="C12" s="76" t="s">
        <v>615</v>
      </c>
      <c r="D12" s="163" t="s">
        <v>606</v>
      </c>
    </row>
    <row r="13" spans="1:4" ht="30" customHeight="1" x14ac:dyDescent="0.25">
      <c r="A13" s="161">
        <v>2</v>
      </c>
      <c r="B13" s="162">
        <v>42454</v>
      </c>
      <c r="C13" s="163" t="s">
        <v>616</v>
      </c>
      <c r="D13" s="76" t="s">
        <v>606</v>
      </c>
    </row>
    <row r="14" spans="1:4" ht="25" x14ac:dyDescent="0.25">
      <c r="A14" s="161">
        <v>2.1</v>
      </c>
      <c r="B14" s="162">
        <v>42735</v>
      </c>
      <c r="C14" s="163" t="s">
        <v>617</v>
      </c>
      <c r="D14" s="76" t="s">
        <v>606</v>
      </c>
    </row>
    <row r="15" spans="1:4" ht="25" x14ac:dyDescent="0.25">
      <c r="A15" s="161">
        <v>2.1</v>
      </c>
      <c r="B15" s="162">
        <v>42766</v>
      </c>
      <c r="C15" s="163" t="s">
        <v>618</v>
      </c>
      <c r="D15" s="76" t="s">
        <v>606</v>
      </c>
    </row>
    <row r="16" spans="1:4" x14ac:dyDescent="0.25">
      <c r="A16" s="161">
        <v>2.1</v>
      </c>
      <c r="B16" s="162">
        <v>43008</v>
      </c>
      <c r="C16" s="163" t="s">
        <v>619</v>
      </c>
      <c r="D16" s="76" t="s">
        <v>606</v>
      </c>
    </row>
    <row r="17" spans="1:4" x14ac:dyDescent="0.25">
      <c r="A17" s="161">
        <v>2.1</v>
      </c>
      <c r="B17" s="162">
        <v>43131</v>
      </c>
      <c r="C17" s="76" t="s">
        <v>620</v>
      </c>
      <c r="D17" s="76" t="s">
        <v>606</v>
      </c>
    </row>
    <row r="18" spans="1:4" x14ac:dyDescent="0.25">
      <c r="A18" s="161">
        <v>2.1</v>
      </c>
      <c r="B18" s="162">
        <v>43373</v>
      </c>
      <c r="C18" s="76" t="s">
        <v>621</v>
      </c>
      <c r="D18" s="76" t="s">
        <v>606</v>
      </c>
    </row>
    <row r="19" spans="1:4" x14ac:dyDescent="0.25">
      <c r="A19" s="171">
        <v>2.1</v>
      </c>
      <c r="B19" s="172" t="s">
        <v>622</v>
      </c>
      <c r="C19" s="76" t="s">
        <v>623</v>
      </c>
      <c r="D19" s="173" t="s">
        <v>606</v>
      </c>
    </row>
    <row r="20" spans="1:4" x14ac:dyDescent="0.25">
      <c r="A20" s="171">
        <v>2.2000000000000002</v>
      </c>
      <c r="B20" s="172" t="s">
        <v>624</v>
      </c>
      <c r="C20" s="76" t="s">
        <v>623</v>
      </c>
      <c r="D20" s="173" t="s">
        <v>606</v>
      </c>
    </row>
    <row r="21" spans="1:4" x14ac:dyDescent="0.25">
      <c r="A21" s="161">
        <v>2.2999999999999998</v>
      </c>
      <c r="B21" s="162">
        <v>44104</v>
      </c>
      <c r="C21" s="76" t="s">
        <v>625</v>
      </c>
      <c r="D21" s="76" t="s">
        <v>606</v>
      </c>
    </row>
    <row r="22" spans="1:4" ht="37.5" x14ac:dyDescent="0.25">
      <c r="A22" s="161">
        <v>3</v>
      </c>
      <c r="B22" s="162">
        <v>44469</v>
      </c>
      <c r="C22" s="76" t="s">
        <v>626</v>
      </c>
      <c r="D22" s="76" t="s">
        <v>606</v>
      </c>
    </row>
    <row r="23" spans="1:4" x14ac:dyDescent="0.25">
      <c r="A23" s="161">
        <v>3.1</v>
      </c>
      <c r="B23" s="162">
        <v>44469</v>
      </c>
      <c r="C23" s="76" t="s">
        <v>621</v>
      </c>
      <c r="D23" s="76" t="s">
        <v>606</v>
      </c>
    </row>
    <row r="24" spans="1:4" x14ac:dyDescent="0.25">
      <c r="A24" s="161"/>
      <c r="B24" s="162"/>
      <c r="C24" s="76"/>
      <c r="D24" s="76"/>
    </row>
    <row r="25" spans="1:4" x14ac:dyDescent="0.25">
      <c r="A25" s="161"/>
      <c r="B25" s="162"/>
      <c r="C25" s="76"/>
      <c r="D25" s="76"/>
    </row>
    <row r="26" spans="1:4" x14ac:dyDescent="0.25">
      <c r="A26" s="161"/>
      <c r="B26" s="162"/>
      <c r="C26" s="76"/>
      <c r="D26" s="76"/>
    </row>
    <row r="27" spans="1:4" x14ac:dyDescent="0.25">
      <c r="A27" s="161"/>
      <c r="B27" s="162"/>
      <c r="C27" s="76"/>
      <c r="D27" s="76"/>
    </row>
    <row r="28" spans="1:4" x14ac:dyDescent="0.25">
      <c r="A28" s="161"/>
      <c r="B28" s="162"/>
      <c r="C28" s="76"/>
      <c r="D28" s="76"/>
    </row>
    <row r="29" spans="1:4" x14ac:dyDescent="0.25">
      <c r="A29" s="161"/>
      <c r="B29" s="162"/>
      <c r="C29" s="76"/>
      <c r="D29" s="76"/>
    </row>
    <row r="30" spans="1:4" x14ac:dyDescent="0.25">
      <c r="A30" s="161"/>
      <c r="B30" s="162"/>
      <c r="C30" s="76"/>
      <c r="D30" s="76"/>
    </row>
    <row r="31" spans="1:4" x14ac:dyDescent="0.25">
      <c r="A31" s="161"/>
      <c r="B31" s="162"/>
      <c r="C31" s="76"/>
      <c r="D31" s="76"/>
    </row>
    <row r="32" spans="1:4" x14ac:dyDescent="0.25">
      <c r="A32" s="161"/>
      <c r="B32" s="162"/>
      <c r="C32" s="76"/>
      <c r="D32" s="76"/>
    </row>
    <row r="33" spans="1:4" x14ac:dyDescent="0.25">
      <c r="A33" s="161"/>
      <c r="B33" s="162"/>
      <c r="C33" s="76"/>
      <c r="D33" s="76"/>
    </row>
    <row r="34" spans="1:4" x14ac:dyDescent="0.25">
      <c r="A34" s="161"/>
      <c r="B34" s="162"/>
      <c r="C34" s="76"/>
      <c r="D34" s="76"/>
    </row>
    <row r="35" spans="1:4" x14ac:dyDescent="0.25">
      <c r="A35" s="161"/>
      <c r="B35" s="162"/>
      <c r="C35" s="76"/>
      <c r="D35" s="76"/>
    </row>
    <row r="36" spans="1:4" x14ac:dyDescent="0.25">
      <c r="A36" s="161"/>
      <c r="B36" s="162"/>
      <c r="C36" s="76"/>
      <c r="D36" s="76"/>
    </row>
    <row r="37" spans="1:4" x14ac:dyDescent="0.25">
      <c r="A37" s="161"/>
      <c r="B37" s="162"/>
      <c r="C37" s="76"/>
      <c r="D37" s="76"/>
    </row>
  </sheetData>
  <phoneticPr fontId="3"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U527"/>
  <sheetViews>
    <sheetView zoomScale="80" zoomScaleNormal="80" workbookViewId="0">
      <pane ySplit="1" topLeftCell="A2" activePane="bottomLeft" state="frozen"/>
      <selection pane="bottomLeft"/>
    </sheetView>
  </sheetViews>
  <sheetFormatPr defaultColWidth="9.1796875" defaultRowHeight="12.5" x14ac:dyDescent="0.25"/>
  <cols>
    <col min="1" max="1" width="9.453125" customWidth="1"/>
    <col min="2" max="2" width="71.453125" customWidth="1"/>
    <col min="3" max="3" width="8.7265625"/>
    <col min="4" max="4" width="10" customWidth="1"/>
    <col min="5" max="21" width="9.1796875" style="164"/>
    <col min="22" max="16384" width="9.1796875" style="165"/>
  </cols>
  <sheetData>
    <row r="1" spans="1:4" ht="29" x14ac:dyDescent="0.35">
      <c r="A1" s="174" t="s">
        <v>115</v>
      </c>
      <c r="B1" s="174" t="s">
        <v>627</v>
      </c>
      <c r="C1" s="174" t="s">
        <v>59</v>
      </c>
      <c r="D1" s="175">
        <v>44469</v>
      </c>
    </row>
    <row r="2" spans="1:4" ht="15.5" x14ac:dyDescent="0.35">
      <c r="A2" s="176" t="s">
        <v>628</v>
      </c>
      <c r="B2" s="176" t="s">
        <v>629</v>
      </c>
      <c r="C2" s="177">
        <v>6</v>
      </c>
    </row>
    <row r="3" spans="1:4" ht="15.5" x14ac:dyDescent="0.35">
      <c r="A3" s="176" t="s">
        <v>384</v>
      </c>
      <c r="B3" s="176" t="s">
        <v>630</v>
      </c>
      <c r="C3" s="177">
        <v>4</v>
      </c>
    </row>
    <row r="4" spans="1:4" ht="15.5" x14ac:dyDescent="0.35">
      <c r="A4" s="176" t="s">
        <v>631</v>
      </c>
      <c r="B4" s="176" t="s">
        <v>632</v>
      </c>
      <c r="C4" s="177">
        <v>1</v>
      </c>
    </row>
    <row r="5" spans="1:4" ht="15.5" x14ac:dyDescent="0.35">
      <c r="A5" s="176" t="s">
        <v>633</v>
      </c>
      <c r="B5" s="176" t="s">
        <v>634</v>
      </c>
      <c r="C5" s="177">
        <v>2</v>
      </c>
    </row>
    <row r="6" spans="1:4" ht="15.5" x14ac:dyDescent="0.35">
      <c r="A6" s="176" t="s">
        <v>635</v>
      </c>
      <c r="B6" s="176" t="s">
        <v>636</v>
      </c>
      <c r="C6" s="177">
        <v>2</v>
      </c>
    </row>
    <row r="7" spans="1:4" ht="15.5" x14ac:dyDescent="0.35">
      <c r="A7" s="176" t="s">
        <v>637</v>
      </c>
      <c r="B7" s="176" t="s">
        <v>638</v>
      </c>
      <c r="C7" s="177">
        <v>4</v>
      </c>
    </row>
    <row r="8" spans="1:4" ht="15.5" x14ac:dyDescent="0.35">
      <c r="A8" s="176" t="s">
        <v>639</v>
      </c>
      <c r="B8" s="176" t="s">
        <v>640</v>
      </c>
      <c r="C8" s="177">
        <v>2</v>
      </c>
    </row>
    <row r="9" spans="1:4" ht="15.5" x14ac:dyDescent="0.35">
      <c r="A9" s="176" t="s">
        <v>641</v>
      </c>
      <c r="B9" s="176" t="s">
        <v>642</v>
      </c>
      <c r="C9" s="177">
        <v>5</v>
      </c>
    </row>
    <row r="10" spans="1:4" ht="15.5" x14ac:dyDescent="0.35">
      <c r="A10" s="176" t="s">
        <v>643</v>
      </c>
      <c r="B10" s="176" t="s">
        <v>644</v>
      </c>
      <c r="C10" s="177">
        <v>5</v>
      </c>
    </row>
    <row r="11" spans="1:4" ht="15.5" x14ac:dyDescent="0.35">
      <c r="A11" s="176" t="s">
        <v>645</v>
      </c>
      <c r="B11" s="176" t="s">
        <v>646</v>
      </c>
      <c r="C11" s="177">
        <v>5</v>
      </c>
    </row>
    <row r="12" spans="1:4" ht="15.5" x14ac:dyDescent="0.35">
      <c r="A12" s="176" t="s">
        <v>647</v>
      </c>
      <c r="B12" s="176" t="s">
        <v>648</v>
      </c>
      <c r="C12" s="177">
        <v>2</v>
      </c>
    </row>
    <row r="13" spans="1:4" ht="15.5" x14ac:dyDescent="0.35">
      <c r="A13" s="176" t="s">
        <v>194</v>
      </c>
      <c r="B13" s="176" t="s">
        <v>649</v>
      </c>
      <c r="C13" s="177">
        <v>5</v>
      </c>
    </row>
    <row r="14" spans="1:4" ht="15.5" x14ac:dyDescent="0.35">
      <c r="A14" s="176" t="s">
        <v>202</v>
      </c>
      <c r="B14" s="176" t="s">
        <v>650</v>
      </c>
      <c r="C14" s="177">
        <v>4</v>
      </c>
    </row>
    <row r="15" spans="1:4" ht="15.5" x14ac:dyDescent="0.35">
      <c r="A15" s="176" t="s">
        <v>651</v>
      </c>
      <c r="B15" s="176" t="s">
        <v>652</v>
      </c>
      <c r="C15" s="177">
        <v>4</v>
      </c>
    </row>
    <row r="16" spans="1:4" ht="15.5" x14ac:dyDescent="0.35">
      <c r="A16" s="176" t="s">
        <v>653</v>
      </c>
      <c r="B16" s="176" t="s">
        <v>654</v>
      </c>
      <c r="C16" s="177">
        <v>1</v>
      </c>
    </row>
    <row r="17" spans="1:3" ht="15.5" x14ac:dyDescent="0.35">
      <c r="A17" s="176" t="s">
        <v>219</v>
      </c>
      <c r="B17" s="176" t="s">
        <v>655</v>
      </c>
      <c r="C17" s="177">
        <v>5</v>
      </c>
    </row>
    <row r="18" spans="1:3" ht="15.5" x14ac:dyDescent="0.35">
      <c r="A18" s="176" t="s">
        <v>656</v>
      </c>
      <c r="B18" s="176" t="s">
        <v>657</v>
      </c>
      <c r="C18" s="177">
        <v>8</v>
      </c>
    </row>
    <row r="19" spans="1:3" ht="15.5" x14ac:dyDescent="0.35">
      <c r="A19" s="176" t="s">
        <v>225</v>
      </c>
      <c r="B19" s="176" t="s">
        <v>658</v>
      </c>
      <c r="C19" s="177">
        <v>1</v>
      </c>
    </row>
    <row r="20" spans="1:3" ht="15.5" x14ac:dyDescent="0.35">
      <c r="A20" s="176" t="s">
        <v>659</v>
      </c>
      <c r="B20" s="176" t="s">
        <v>660</v>
      </c>
      <c r="C20" s="177">
        <v>8</v>
      </c>
    </row>
    <row r="21" spans="1:3" ht="15.5" x14ac:dyDescent="0.35">
      <c r="A21" s="176" t="s">
        <v>661</v>
      </c>
      <c r="B21" s="176" t="s">
        <v>662</v>
      </c>
      <c r="C21" s="177">
        <v>6</v>
      </c>
    </row>
    <row r="22" spans="1:3" ht="15.5" x14ac:dyDescent="0.35">
      <c r="A22" s="176" t="s">
        <v>369</v>
      </c>
      <c r="B22" s="176" t="s">
        <v>663</v>
      </c>
      <c r="C22" s="177">
        <v>7</v>
      </c>
    </row>
    <row r="23" spans="1:3" ht="15.5" x14ac:dyDescent="0.35">
      <c r="A23" s="176" t="s">
        <v>664</v>
      </c>
      <c r="B23" s="176" t="s">
        <v>665</v>
      </c>
      <c r="C23" s="177">
        <v>7</v>
      </c>
    </row>
    <row r="24" spans="1:3" ht="15.5" x14ac:dyDescent="0.35">
      <c r="A24" s="176" t="s">
        <v>666</v>
      </c>
      <c r="B24" s="176" t="s">
        <v>667</v>
      </c>
      <c r="C24" s="177">
        <v>7</v>
      </c>
    </row>
    <row r="25" spans="1:3" ht="15.5" x14ac:dyDescent="0.35">
      <c r="A25" s="176" t="s">
        <v>668</v>
      </c>
      <c r="B25" s="176" t="s">
        <v>669</v>
      </c>
      <c r="C25" s="177">
        <v>5</v>
      </c>
    </row>
    <row r="26" spans="1:3" ht="15.5" x14ac:dyDescent="0.35">
      <c r="A26" s="176" t="s">
        <v>670</v>
      </c>
      <c r="B26" s="176" t="s">
        <v>671</v>
      </c>
      <c r="C26" s="177">
        <v>5</v>
      </c>
    </row>
    <row r="27" spans="1:3" ht="15.5" x14ac:dyDescent="0.35">
      <c r="A27" s="176" t="s">
        <v>587</v>
      </c>
      <c r="B27" s="176" t="s">
        <v>672</v>
      </c>
      <c r="C27" s="177">
        <v>5</v>
      </c>
    </row>
    <row r="28" spans="1:3" ht="15.5" x14ac:dyDescent="0.35">
      <c r="A28" s="176" t="s">
        <v>673</v>
      </c>
      <c r="B28" s="176" t="s">
        <v>674</v>
      </c>
      <c r="C28" s="177">
        <v>6</v>
      </c>
    </row>
    <row r="29" spans="1:3" ht="15.5" x14ac:dyDescent="0.35">
      <c r="A29" s="176" t="s">
        <v>403</v>
      </c>
      <c r="B29" s="176" t="s">
        <v>675</v>
      </c>
      <c r="C29" s="177">
        <v>6</v>
      </c>
    </row>
    <row r="30" spans="1:3" ht="15.5" x14ac:dyDescent="0.35">
      <c r="A30" s="176" t="s">
        <v>676</v>
      </c>
      <c r="B30" s="176" t="s">
        <v>677</v>
      </c>
      <c r="C30" s="177">
        <v>4</v>
      </c>
    </row>
    <row r="31" spans="1:3" ht="15.5" x14ac:dyDescent="0.35">
      <c r="A31" s="176" t="s">
        <v>233</v>
      </c>
      <c r="B31" s="176" t="s">
        <v>678</v>
      </c>
      <c r="C31" s="177">
        <v>7</v>
      </c>
    </row>
    <row r="32" spans="1:3" ht="15.5" x14ac:dyDescent="0.35">
      <c r="A32" s="176" t="s">
        <v>679</v>
      </c>
      <c r="B32" s="176" t="s">
        <v>680</v>
      </c>
      <c r="C32" s="177">
        <v>5</v>
      </c>
    </row>
    <row r="33" spans="1:3" ht="15.5" x14ac:dyDescent="0.35">
      <c r="A33" s="176" t="s">
        <v>681</v>
      </c>
      <c r="B33" s="176" t="s">
        <v>682</v>
      </c>
      <c r="C33" s="177">
        <v>5</v>
      </c>
    </row>
    <row r="34" spans="1:3" ht="15.5" x14ac:dyDescent="0.35">
      <c r="A34" s="176" t="s">
        <v>683</v>
      </c>
      <c r="B34" s="176" t="s">
        <v>684</v>
      </c>
      <c r="C34" s="177">
        <v>8</v>
      </c>
    </row>
    <row r="35" spans="1:3" ht="15.5" x14ac:dyDescent="0.35">
      <c r="A35" s="176" t="s">
        <v>685</v>
      </c>
      <c r="B35" s="176" t="s">
        <v>686</v>
      </c>
      <c r="C35" s="177">
        <v>1</v>
      </c>
    </row>
    <row r="36" spans="1:3" ht="15.5" x14ac:dyDescent="0.35">
      <c r="A36" s="176" t="s">
        <v>687</v>
      </c>
      <c r="B36" s="176" t="s">
        <v>688</v>
      </c>
      <c r="C36" s="177">
        <v>5</v>
      </c>
    </row>
    <row r="37" spans="1:3" ht="15.5" x14ac:dyDescent="0.35">
      <c r="A37" s="176" t="s">
        <v>689</v>
      </c>
      <c r="B37" s="176" t="s">
        <v>690</v>
      </c>
      <c r="C37" s="177">
        <v>8</v>
      </c>
    </row>
    <row r="38" spans="1:3" ht="15.5" x14ac:dyDescent="0.35">
      <c r="A38" s="176" t="s">
        <v>691</v>
      </c>
      <c r="B38" s="176" t="s">
        <v>692</v>
      </c>
      <c r="C38" s="177">
        <v>5</v>
      </c>
    </row>
    <row r="39" spans="1:3" ht="15.5" x14ac:dyDescent="0.35">
      <c r="A39" s="176" t="s">
        <v>693</v>
      </c>
      <c r="B39" s="176" t="s">
        <v>694</v>
      </c>
      <c r="C39" s="177">
        <v>5</v>
      </c>
    </row>
    <row r="40" spans="1:3" ht="15.5" x14ac:dyDescent="0.35">
      <c r="A40" s="176" t="s">
        <v>695</v>
      </c>
      <c r="B40" s="176" t="s">
        <v>696</v>
      </c>
      <c r="C40" s="177">
        <v>2</v>
      </c>
    </row>
    <row r="41" spans="1:3" ht="15.5" x14ac:dyDescent="0.35">
      <c r="A41" s="176" t="s">
        <v>697</v>
      </c>
      <c r="B41" s="176" t="s">
        <v>698</v>
      </c>
      <c r="C41" s="177">
        <v>4</v>
      </c>
    </row>
    <row r="42" spans="1:3" ht="15.5" x14ac:dyDescent="0.35">
      <c r="A42" s="176" t="s">
        <v>699</v>
      </c>
      <c r="B42" s="176" t="s">
        <v>700</v>
      </c>
      <c r="C42" s="177">
        <v>5</v>
      </c>
    </row>
    <row r="43" spans="1:3" ht="15.5" x14ac:dyDescent="0.35">
      <c r="A43" s="176" t="s">
        <v>701</v>
      </c>
      <c r="B43" s="176" t="s">
        <v>702</v>
      </c>
      <c r="C43" s="177">
        <v>5</v>
      </c>
    </row>
    <row r="44" spans="1:3" ht="15.5" x14ac:dyDescent="0.35">
      <c r="A44" s="176" t="s">
        <v>703</v>
      </c>
      <c r="B44" s="176" t="s">
        <v>704</v>
      </c>
      <c r="C44" s="177">
        <v>6</v>
      </c>
    </row>
    <row r="45" spans="1:3" ht="15.5" x14ac:dyDescent="0.35">
      <c r="A45" s="176" t="s">
        <v>705</v>
      </c>
      <c r="B45" s="176" t="s">
        <v>706</v>
      </c>
      <c r="C45" s="177">
        <v>5</v>
      </c>
    </row>
    <row r="46" spans="1:3" ht="15.5" x14ac:dyDescent="0.35">
      <c r="A46" s="176" t="s">
        <v>156</v>
      </c>
      <c r="B46" s="176" t="s">
        <v>707</v>
      </c>
      <c r="C46" s="177">
        <v>4</v>
      </c>
    </row>
    <row r="47" spans="1:3" ht="15.5" x14ac:dyDescent="0.35">
      <c r="A47" s="176" t="s">
        <v>708</v>
      </c>
      <c r="B47" s="176" t="s">
        <v>709</v>
      </c>
      <c r="C47" s="177">
        <v>5</v>
      </c>
    </row>
    <row r="48" spans="1:3" ht="15.5" x14ac:dyDescent="0.35">
      <c r="A48" s="176" t="s">
        <v>710</v>
      </c>
      <c r="B48" s="176" t="s">
        <v>711</v>
      </c>
      <c r="C48" s="177">
        <v>6</v>
      </c>
    </row>
    <row r="49" spans="1:3" ht="15.5" x14ac:dyDescent="0.35">
      <c r="A49" s="176" t="s">
        <v>712</v>
      </c>
      <c r="B49" s="176" t="s">
        <v>713</v>
      </c>
      <c r="C49" s="177">
        <v>7</v>
      </c>
    </row>
    <row r="50" spans="1:3" ht="15.5" x14ac:dyDescent="0.35">
      <c r="A50" s="176" t="s">
        <v>714</v>
      </c>
      <c r="B50" s="176" t="s">
        <v>715</v>
      </c>
      <c r="C50" s="177">
        <v>3</v>
      </c>
    </row>
    <row r="51" spans="1:3" ht="15.5" x14ac:dyDescent="0.35">
      <c r="A51" s="176" t="s">
        <v>716</v>
      </c>
      <c r="B51" s="176" t="s">
        <v>717</v>
      </c>
      <c r="C51" s="177">
        <v>6</v>
      </c>
    </row>
    <row r="52" spans="1:3" ht="15.5" x14ac:dyDescent="0.35">
      <c r="A52" s="176" t="s">
        <v>718</v>
      </c>
      <c r="B52" s="176" t="s">
        <v>719</v>
      </c>
      <c r="C52" s="177">
        <v>4</v>
      </c>
    </row>
    <row r="53" spans="1:3" ht="15.5" x14ac:dyDescent="0.35">
      <c r="A53" s="176" t="s">
        <v>720</v>
      </c>
      <c r="B53" s="176" t="s">
        <v>721</v>
      </c>
      <c r="C53" s="177">
        <v>5</v>
      </c>
    </row>
    <row r="54" spans="1:3" ht="15.5" x14ac:dyDescent="0.35">
      <c r="A54" s="176" t="s">
        <v>722</v>
      </c>
      <c r="B54" s="176" t="s">
        <v>723</v>
      </c>
      <c r="C54" s="177">
        <v>2</v>
      </c>
    </row>
    <row r="55" spans="1:3" ht="15.5" x14ac:dyDescent="0.35">
      <c r="A55" s="176" t="s">
        <v>724</v>
      </c>
      <c r="B55" s="176" t="s">
        <v>725</v>
      </c>
      <c r="C55" s="177">
        <v>2</v>
      </c>
    </row>
    <row r="56" spans="1:3" ht="15.5" x14ac:dyDescent="0.35">
      <c r="A56" s="176" t="s">
        <v>726</v>
      </c>
      <c r="B56" s="176" t="s">
        <v>727</v>
      </c>
      <c r="C56" s="177">
        <v>5</v>
      </c>
    </row>
    <row r="57" spans="1:3" ht="15.5" x14ac:dyDescent="0.35">
      <c r="A57" s="176" t="s">
        <v>728</v>
      </c>
      <c r="B57" s="176" t="s">
        <v>729</v>
      </c>
      <c r="C57" s="177">
        <v>5</v>
      </c>
    </row>
    <row r="58" spans="1:3" ht="31" x14ac:dyDescent="0.35">
      <c r="A58" s="176" t="s">
        <v>730</v>
      </c>
      <c r="B58" s="176" t="s">
        <v>731</v>
      </c>
      <c r="C58" s="177">
        <v>5</v>
      </c>
    </row>
    <row r="59" spans="1:3" ht="15.5" x14ac:dyDescent="0.35">
      <c r="A59" s="176" t="s">
        <v>732</v>
      </c>
      <c r="B59" s="176" t="s">
        <v>733</v>
      </c>
      <c r="C59" s="177">
        <v>5</v>
      </c>
    </row>
    <row r="60" spans="1:3" ht="15.5" x14ac:dyDescent="0.35">
      <c r="A60" s="176" t="s">
        <v>734</v>
      </c>
      <c r="B60" s="176" t="s">
        <v>735</v>
      </c>
      <c r="C60" s="177">
        <v>3</v>
      </c>
    </row>
    <row r="61" spans="1:3" ht="15.5" x14ac:dyDescent="0.35">
      <c r="A61" s="176" t="s">
        <v>736</v>
      </c>
      <c r="B61" s="176" t="s">
        <v>737</v>
      </c>
      <c r="C61" s="177">
        <v>6</v>
      </c>
    </row>
    <row r="62" spans="1:3" ht="15.5" x14ac:dyDescent="0.35">
      <c r="A62" s="176" t="s">
        <v>738</v>
      </c>
      <c r="B62" s="176" t="s">
        <v>739</v>
      </c>
      <c r="C62" s="177">
        <v>3</v>
      </c>
    </row>
    <row r="63" spans="1:3" ht="15.5" x14ac:dyDescent="0.35">
      <c r="A63" s="176" t="s">
        <v>740</v>
      </c>
      <c r="B63" s="176" t="s">
        <v>741</v>
      </c>
      <c r="C63" s="177">
        <v>4</v>
      </c>
    </row>
    <row r="64" spans="1:3" ht="31" x14ac:dyDescent="0.35">
      <c r="A64" s="176" t="s">
        <v>742</v>
      </c>
      <c r="B64" s="176" t="s">
        <v>743</v>
      </c>
      <c r="C64" s="177">
        <v>3</v>
      </c>
    </row>
    <row r="65" spans="1:3" ht="15.5" x14ac:dyDescent="0.35">
      <c r="A65" s="176" t="s">
        <v>744</v>
      </c>
      <c r="B65" s="176" t="s">
        <v>745</v>
      </c>
      <c r="C65" s="177">
        <v>3</v>
      </c>
    </row>
    <row r="66" spans="1:3" ht="31" x14ac:dyDescent="0.35">
      <c r="A66" s="176" t="s">
        <v>746</v>
      </c>
      <c r="B66" s="176" t="s">
        <v>747</v>
      </c>
      <c r="C66" s="177">
        <v>6</v>
      </c>
    </row>
    <row r="67" spans="1:3" ht="15.5" x14ac:dyDescent="0.35">
      <c r="A67" s="176" t="s">
        <v>748</v>
      </c>
      <c r="B67" s="176" t="s">
        <v>749</v>
      </c>
      <c r="C67" s="177">
        <v>6</v>
      </c>
    </row>
    <row r="68" spans="1:3" ht="15.5" x14ac:dyDescent="0.35">
      <c r="A68" s="176" t="s">
        <v>750</v>
      </c>
      <c r="B68" s="176" t="s">
        <v>751</v>
      </c>
      <c r="C68" s="177">
        <v>5</v>
      </c>
    </row>
    <row r="69" spans="1:3" ht="15.5" x14ac:dyDescent="0.35">
      <c r="A69" s="176" t="s">
        <v>752</v>
      </c>
      <c r="B69" s="176" t="s">
        <v>753</v>
      </c>
      <c r="C69" s="177">
        <v>3</v>
      </c>
    </row>
    <row r="70" spans="1:3" ht="15.5" x14ac:dyDescent="0.35">
      <c r="A70" s="176" t="s">
        <v>754</v>
      </c>
      <c r="B70" s="176" t="s">
        <v>648</v>
      </c>
      <c r="C70" s="177">
        <v>2</v>
      </c>
    </row>
    <row r="71" spans="1:3" ht="15.5" x14ac:dyDescent="0.35">
      <c r="A71" s="176" t="s">
        <v>755</v>
      </c>
      <c r="B71" s="176" t="s">
        <v>756</v>
      </c>
      <c r="C71" s="177">
        <v>3</v>
      </c>
    </row>
    <row r="72" spans="1:3" ht="15.5" x14ac:dyDescent="0.35">
      <c r="A72" s="176" t="s">
        <v>757</v>
      </c>
      <c r="B72" s="176" t="s">
        <v>758</v>
      </c>
      <c r="C72" s="177">
        <v>3</v>
      </c>
    </row>
    <row r="73" spans="1:3" ht="15.5" x14ac:dyDescent="0.35">
      <c r="A73" s="176" t="s">
        <v>759</v>
      </c>
      <c r="B73" s="176" t="s">
        <v>760</v>
      </c>
      <c r="C73" s="177">
        <v>3</v>
      </c>
    </row>
    <row r="74" spans="1:3" ht="15.5" x14ac:dyDescent="0.35">
      <c r="A74" s="176" t="s">
        <v>761</v>
      </c>
      <c r="B74" s="176" t="s">
        <v>762</v>
      </c>
      <c r="C74" s="177">
        <v>5</v>
      </c>
    </row>
    <row r="75" spans="1:3" ht="15.5" x14ac:dyDescent="0.35">
      <c r="A75" s="176" t="s">
        <v>763</v>
      </c>
      <c r="B75" s="176" t="s">
        <v>764</v>
      </c>
      <c r="C75" s="177">
        <v>3</v>
      </c>
    </row>
    <row r="76" spans="1:3" ht="15.5" x14ac:dyDescent="0.35">
      <c r="A76" s="176" t="s">
        <v>765</v>
      </c>
      <c r="B76" s="176" t="s">
        <v>766</v>
      </c>
      <c r="C76" s="177">
        <v>6</v>
      </c>
    </row>
    <row r="77" spans="1:3" ht="15.5" x14ac:dyDescent="0.35">
      <c r="A77" s="176" t="s">
        <v>767</v>
      </c>
      <c r="B77" s="176" t="s">
        <v>768</v>
      </c>
      <c r="C77" s="177">
        <v>5</v>
      </c>
    </row>
    <row r="78" spans="1:3" ht="15.5" x14ac:dyDescent="0.35">
      <c r="A78" s="176" t="s">
        <v>769</v>
      </c>
      <c r="B78" s="176" t="s">
        <v>770</v>
      </c>
      <c r="C78" s="177">
        <v>4</v>
      </c>
    </row>
    <row r="79" spans="1:3" ht="15.5" x14ac:dyDescent="0.35">
      <c r="A79" s="176" t="s">
        <v>771</v>
      </c>
      <c r="B79" s="176" t="s">
        <v>772</v>
      </c>
      <c r="C79" s="177">
        <v>4</v>
      </c>
    </row>
    <row r="80" spans="1:3" ht="15.5" x14ac:dyDescent="0.35">
      <c r="A80" s="176" t="s">
        <v>773</v>
      </c>
      <c r="B80" s="176" t="s">
        <v>774</v>
      </c>
      <c r="C80" s="177">
        <v>4</v>
      </c>
    </row>
    <row r="81" spans="1:3" ht="15.5" x14ac:dyDescent="0.35">
      <c r="A81" s="176" t="s">
        <v>775</v>
      </c>
      <c r="B81" s="176" t="s">
        <v>776</v>
      </c>
      <c r="C81" s="177">
        <v>7</v>
      </c>
    </row>
    <row r="82" spans="1:3" ht="15.5" x14ac:dyDescent="0.35">
      <c r="A82" s="176" t="s">
        <v>777</v>
      </c>
      <c r="B82" s="176" t="s">
        <v>778</v>
      </c>
      <c r="C82" s="177">
        <v>6</v>
      </c>
    </row>
    <row r="83" spans="1:3" ht="15.5" x14ac:dyDescent="0.35">
      <c r="A83" s="176" t="s">
        <v>779</v>
      </c>
      <c r="B83" s="176" t="s">
        <v>780</v>
      </c>
      <c r="C83" s="177">
        <v>5</v>
      </c>
    </row>
    <row r="84" spans="1:3" ht="15.5" x14ac:dyDescent="0.35">
      <c r="A84" s="176" t="s">
        <v>781</v>
      </c>
      <c r="B84" s="176" t="s">
        <v>782</v>
      </c>
      <c r="C84" s="177">
        <v>3</v>
      </c>
    </row>
    <row r="85" spans="1:3" ht="15.5" x14ac:dyDescent="0.35">
      <c r="A85" s="176" t="s">
        <v>783</v>
      </c>
      <c r="B85" s="176" t="s">
        <v>784</v>
      </c>
      <c r="C85" s="177">
        <v>5</v>
      </c>
    </row>
    <row r="86" spans="1:3" ht="15.5" x14ac:dyDescent="0.35">
      <c r="A86" s="176" t="s">
        <v>785</v>
      </c>
      <c r="B86" s="176" t="s">
        <v>786</v>
      </c>
      <c r="C86" s="177">
        <v>4</v>
      </c>
    </row>
    <row r="87" spans="1:3" ht="15.5" x14ac:dyDescent="0.35">
      <c r="A87" s="176" t="s">
        <v>787</v>
      </c>
      <c r="B87" s="176" t="s">
        <v>788</v>
      </c>
      <c r="C87" s="177">
        <v>2</v>
      </c>
    </row>
    <row r="88" spans="1:3" ht="15.5" x14ac:dyDescent="0.35">
      <c r="A88" s="176" t="s">
        <v>789</v>
      </c>
      <c r="B88" s="176" t="s">
        <v>790</v>
      </c>
      <c r="C88" s="177">
        <v>4</v>
      </c>
    </row>
    <row r="89" spans="1:3" ht="15.5" x14ac:dyDescent="0.35">
      <c r="A89" s="176" t="s">
        <v>791</v>
      </c>
      <c r="B89" s="176" t="s">
        <v>792</v>
      </c>
      <c r="C89" s="177">
        <v>4</v>
      </c>
    </row>
    <row r="90" spans="1:3" ht="15.5" x14ac:dyDescent="0.35">
      <c r="A90" s="176" t="s">
        <v>241</v>
      </c>
      <c r="B90" s="176" t="s">
        <v>793</v>
      </c>
      <c r="C90" s="177">
        <v>4</v>
      </c>
    </row>
    <row r="91" spans="1:3" ht="15.5" x14ac:dyDescent="0.35">
      <c r="A91" s="176" t="s">
        <v>794</v>
      </c>
      <c r="B91" s="176" t="s">
        <v>648</v>
      </c>
      <c r="C91" s="177">
        <v>2</v>
      </c>
    </row>
    <row r="92" spans="1:3" ht="15.5" x14ac:dyDescent="0.35">
      <c r="A92" s="176" t="s">
        <v>795</v>
      </c>
      <c r="B92" s="176" t="s">
        <v>796</v>
      </c>
      <c r="C92" s="177">
        <v>3</v>
      </c>
    </row>
    <row r="93" spans="1:3" ht="15.5" x14ac:dyDescent="0.35">
      <c r="A93" s="176" t="s">
        <v>797</v>
      </c>
      <c r="B93" s="176" t="s">
        <v>798</v>
      </c>
      <c r="C93" s="177">
        <v>6</v>
      </c>
    </row>
    <row r="94" spans="1:3" ht="15.5" x14ac:dyDescent="0.35">
      <c r="A94" s="176" t="s">
        <v>799</v>
      </c>
      <c r="B94" s="176" t="s">
        <v>800</v>
      </c>
      <c r="C94" s="177">
        <v>3</v>
      </c>
    </row>
    <row r="95" spans="1:3" ht="15.5" x14ac:dyDescent="0.35">
      <c r="A95" s="176" t="s">
        <v>801</v>
      </c>
      <c r="B95" s="176" t="s">
        <v>802</v>
      </c>
      <c r="C95" s="177">
        <v>6</v>
      </c>
    </row>
    <row r="96" spans="1:3" ht="15.5" x14ac:dyDescent="0.35">
      <c r="A96" s="176" t="s">
        <v>803</v>
      </c>
      <c r="B96" s="176" t="s">
        <v>804</v>
      </c>
      <c r="C96" s="177">
        <v>5</v>
      </c>
    </row>
    <row r="97" spans="1:3" ht="15.5" x14ac:dyDescent="0.35">
      <c r="A97" s="176" t="s">
        <v>805</v>
      </c>
      <c r="B97" s="176" t="s">
        <v>806</v>
      </c>
      <c r="C97" s="177">
        <v>5</v>
      </c>
    </row>
    <row r="98" spans="1:3" ht="15.5" x14ac:dyDescent="0.35">
      <c r="A98" s="176" t="s">
        <v>807</v>
      </c>
      <c r="B98" s="176" t="s">
        <v>808</v>
      </c>
      <c r="C98" s="177">
        <v>5</v>
      </c>
    </row>
    <row r="99" spans="1:3" ht="15.5" x14ac:dyDescent="0.35">
      <c r="A99" s="176" t="s">
        <v>809</v>
      </c>
      <c r="B99" s="176" t="s">
        <v>810</v>
      </c>
      <c r="C99" s="177">
        <v>3</v>
      </c>
    </row>
    <row r="100" spans="1:3" ht="15.5" x14ac:dyDescent="0.35">
      <c r="A100" s="176" t="s">
        <v>811</v>
      </c>
      <c r="B100" s="176" t="s">
        <v>812</v>
      </c>
      <c r="C100" s="177">
        <v>5</v>
      </c>
    </row>
    <row r="101" spans="1:3" ht="15.5" x14ac:dyDescent="0.35">
      <c r="A101" s="176" t="s">
        <v>813</v>
      </c>
      <c r="B101" s="176" t="s">
        <v>814</v>
      </c>
      <c r="C101" s="177">
        <v>2</v>
      </c>
    </row>
    <row r="102" spans="1:3" ht="15.5" x14ac:dyDescent="0.35">
      <c r="A102" s="176" t="s">
        <v>815</v>
      </c>
      <c r="B102" s="176" t="s">
        <v>816</v>
      </c>
      <c r="C102" s="177">
        <v>5</v>
      </c>
    </row>
    <row r="103" spans="1:3" ht="15.5" x14ac:dyDescent="0.35">
      <c r="A103" s="176" t="s">
        <v>257</v>
      </c>
      <c r="B103" s="176" t="s">
        <v>817</v>
      </c>
      <c r="C103" s="177">
        <v>4</v>
      </c>
    </row>
    <row r="104" spans="1:3" ht="15.5" x14ac:dyDescent="0.35">
      <c r="A104" s="176" t="s">
        <v>818</v>
      </c>
      <c r="B104" s="176" t="s">
        <v>819</v>
      </c>
      <c r="C104" s="177">
        <v>2</v>
      </c>
    </row>
    <row r="105" spans="1:3" ht="15.5" x14ac:dyDescent="0.35">
      <c r="A105" s="176" t="s">
        <v>820</v>
      </c>
      <c r="B105" s="176" t="s">
        <v>821</v>
      </c>
      <c r="C105" s="177">
        <v>2</v>
      </c>
    </row>
    <row r="106" spans="1:3" ht="15.5" x14ac:dyDescent="0.35">
      <c r="A106" s="176" t="s">
        <v>822</v>
      </c>
      <c r="B106" s="176" t="s">
        <v>823</v>
      </c>
      <c r="C106" s="177">
        <v>4</v>
      </c>
    </row>
    <row r="107" spans="1:3" ht="31" x14ac:dyDescent="0.35">
      <c r="A107" s="176" t="s">
        <v>824</v>
      </c>
      <c r="B107" s="176" t="s">
        <v>825</v>
      </c>
      <c r="C107" s="177">
        <v>5</v>
      </c>
    </row>
    <row r="108" spans="1:3" ht="15.5" x14ac:dyDescent="0.35">
      <c r="A108" s="176" t="s">
        <v>826</v>
      </c>
      <c r="B108" s="176" t="s">
        <v>827</v>
      </c>
      <c r="C108" s="177">
        <v>4</v>
      </c>
    </row>
    <row r="109" spans="1:3" ht="15.5" x14ac:dyDescent="0.35">
      <c r="A109" s="176" t="s">
        <v>828</v>
      </c>
      <c r="B109" s="176" t="s">
        <v>829</v>
      </c>
      <c r="C109" s="177">
        <v>4</v>
      </c>
    </row>
    <row r="110" spans="1:3" ht="15.5" x14ac:dyDescent="0.35">
      <c r="A110" s="176" t="s">
        <v>830</v>
      </c>
      <c r="B110" s="176" t="s">
        <v>648</v>
      </c>
      <c r="C110" s="177">
        <v>2</v>
      </c>
    </row>
    <row r="111" spans="1:3" ht="15.5" x14ac:dyDescent="0.35">
      <c r="A111" s="176" t="s">
        <v>831</v>
      </c>
      <c r="B111" s="176" t="s">
        <v>832</v>
      </c>
      <c r="C111" s="177">
        <v>4</v>
      </c>
    </row>
    <row r="112" spans="1:3" ht="15.5" x14ac:dyDescent="0.35">
      <c r="A112" s="176" t="s">
        <v>833</v>
      </c>
      <c r="B112" s="176" t="s">
        <v>834</v>
      </c>
      <c r="C112" s="177">
        <v>5</v>
      </c>
    </row>
    <row r="113" spans="1:3" ht="15.5" x14ac:dyDescent="0.35">
      <c r="A113" s="176" t="s">
        <v>835</v>
      </c>
      <c r="B113" s="176" t="s">
        <v>836</v>
      </c>
      <c r="C113" s="177">
        <v>2</v>
      </c>
    </row>
    <row r="114" spans="1:3" ht="15.5" x14ac:dyDescent="0.35">
      <c r="A114" s="176" t="s">
        <v>837</v>
      </c>
      <c r="B114" s="176" t="s">
        <v>838</v>
      </c>
      <c r="C114" s="177">
        <v>5</v>
      </c>
    </row>
    <row r="115" spans="1:3" ht="15.5" x14ac:dyDescent="0.35">
      <c r="A115" s="176" t="s">
        <v>839</v>
      </c>
      <c r="B115" s="176" t="s">
        <v>840</v>
      </c>
      <c r="C115" s="177">
        <v>6</v>
      </c>
    </row>
    <row r="116" spans="1:3" ht="15.5" x14ac:dyDescent="0.35">
      <c r="A116" s="176" t="s">
        <v>841</v>
      </c>
      <c r="B116" s="176" t="s">
        <v>842</v>
      </c>
      <c r="C116" s="177">
        <v>4</v>
      </c>
    </row>
    <row r="117" spans="1:3" ht="15.5" x14ac:dyDescent="0.35">
      <c r="A117" s="176" t="s">
        <v>843</v>
      </c>
      <c r="B117" s="176" t="s">
        <v>844</v>
      </c>
      <c r="C117" s="177">
        <v>5</v>
      </c>
    </row>
    <row r="118" spans="1:3" ht="15.5" x14ac:dyDescent="0.35">
      <c r="A118" s="176" t="s">
        <v>845</v>
      </c>
      <c r="B118" s="176" t="s">
        <v>846</v>
      </c>
      <c r="C118" s="177">
        <v>4</v>
      </c>
    </row>
    <row r="119" spans="1:3" ht="15.5" x14ac:dyDescent="0.35">
      <c r="A119" s="176" t="s">
        <v>847</v>
      </c>
      <c r="B119" s="176" t="s">
        <v>848</v>
      </c>
      <c r="C119" s="177">
        <v>2</v>
      </c>
    </row>
    <row r="120" spans="1:3" ht="15.5" x14ac:dyDescent="0.35">
      <c r="A120" s="176" t="s">
        <v>849</v>
      </c>
      <c r="B120" s="176" t="s">
        <v>850</v>
      </c>
      <c r="C120" s="177">
        <v>2</v>
      </c>
    </row>
    <row r="121" spans="1:3" ht="15.5" x14ac:dyDescent="0.35">
      <c r="A121" s="176" t="s">
        <v>851</v>
      </c>
      <c r="B121" s="176" t="s">
        <v>852</v>
      </c>
      <c r="C121" s="177">
        <v>3</v>
      </c>
    </row>
    <row r="122" spans="1:3" ht="15.5" x14ac:dyDescent="0.35">
      <c r="A122" s="176" t="s">
        <v>853</v>
      </c>
      <c r="B122" s="176" t="s">
        <v>854</v>
      </c>
      <c r="C122" s="177">
        <v>3</v>
      </c>
    </row>
    <row r="123" spans="1:3" ht="15.5" x14ac:dyDescent="0.35">
      <c r="A123" s="176" t="s">
        <v>855</v>
      </c>
      <c r="B123" s="176" t="s">
        <v>856</v>
      </c>
      <c r="C123" s="177">
        <v>5</v>
      </c>
    </row>
    <row r="124" spans="1:3" ht="15.5" x14ac:dyDescent="0.35">
      <c r="A124" s="176" t="s">
        <v>857</v>
      </c>
      <c r="B124" s="176" t="s">
        <v>858</v>
      </c>
      <c r="C124" s="177">
        <v>4</v>
      </c>
    </row>
    <row r="125" spans="1:3" ht="15.5" x14ac:dyDescent="0.35">
      <c r="A125" s="176" t="s">
        <v>859</v>
      </c>
      <c r="B125" s="176" t="s">
        <v>860</v>
      </c>
      <c r="C125" s="177">
        <v>6</v>
      </c>
    </row>
    <row r="126" spans="1:3" ht="15.5" x14ac:dyDescent="0.35">
      <c r="A126" s="176" t="s">
        <v>861</v>
      </c>
      <c r="B126" s="176" t="s">
        <v>862</v>
      </c>
      <c r="C126" s="177">
        <v>6</v>
      </c>
    </row>
    <row r="127" spans="1:3" ht="15.5" x14ac:dyDescent="0.35">
      <c r="A127" s="176" t="s">
        <v>863</v>
      </c>
      <c r="B127" s="176" t="s">
        <v>864</v>
      </c>
      <c r="C127" s="177">
        <v>6</v>
      </c>
    </row>
    <row r="128" spans="1:3" ht="31" x14ac:dyDescent="0.35">
      <c r="A128" s="176" t="s">
        <v>865</v>
      </c>
      <c r="B128" s="176" t="s">
        <v>866</v>
      </c>
      <c r="C128" s="177">
        <v>5</v>
      </c>
    </row>
    <row r="129" spans="1:3" ht="15.5" x14ac:dyDescent="0.35">
      <c r="A129" s="176" t="s">
        <v>867</v>
      </c>
      <c r="B129" s="176" t="s">
        <v>868</v>
      </c>
      <c r="C129" s="177">
        <v>5</v>
      </c>
    </row>
    <row r="130" spans="1:3" ht="15.5" x14ac:dyDescent="0.35">
      <c r="A130" s="176" t="s">
        <v>302</v>
      </c>
      <c r="B130" s="176" t="s">
        <v>869</v>
      </c>
      <c r="C130" s="177">
        <v>3</v>
      </c>
    </row>
    <row r="131" spans="1:3" ht="15.5" x14ac:dyDescent="0.35">
      <c r="A131" s="176" t="s">
        <v>172</v>
      </c>
      <c r="B131" s="176" t="s">
        <v>870</v>
      </c>
      <c r="C131" s="177">
        <v>5</v>
      </c>
    </row>
    <row r="132" spans="1:3" ht="15.5" x14ac:dyDescent="0.35">
      <c r="A132" s="176" t="s">
        <v>871</v>
      </c>
      <c r="B132" s="176" t="s">
        <v>648</v>
      </c>
      <c r="C132" s="177">
        <v>2</v>
      </c>
    </row>
    <row r="133" spans="1:3" ht="15.5" x14ac:dyDescent="0.35">
      <c r="A133" s="176" t="s">
        <v>872</v>
      </c>
      <c r="B133" s="176" t="s">
        <v>873</v>
      </c>
      <c r="C133" s="177">
        <v>4</v>
      </c>
    </row>
    <row r="134" spans="1:3" ht="15.5" x14ac:dyDescent="0.35">
      <c r="A134" s="176" t="s">
        <v>874</v>
      </c>
      <c r="B134" s="176" t="s">
        <v>875</v>
      </c>
      <c r="C134" s="177">
        <v>1</v>
      </c>
    </row>
    <row r="135" spans="1:3" ht="15.5" x14ac:dyDescent="0.35">
      <c r="A135" s="176" t="s">
        <v>876</v>
      </c>
      <c r="B135" s="176" t="s">
        <v>877</v>
      </c>
      <c r="C135" s="177">
        <v>6</v>
      </c>
    </row>
    <row r="136" spans="1:3" ht="15.5" x14ac:dyDescent="0.35">
      <c r="A136" s="176" t="s">
        <v>878</v>
      </c>
      <c r="B136" s="176" t="s">
        <v>879</v>
      </c>
      <c r="C136" s="177">
        <v>5</v>
      </c>
    </row>
    <row r="137" spans="1:3" ht="15.5" x14ac:dyDescent="0.35">
      <c r="A137" s="176" t="s">
        <v>880</v>
      </c>
      <c r="B137" s="176" t="s">
        <v>881</v>
      </c>
      <c r="C137" s="177">
        <v>3</v>
      </c>
    </row>
    <row r="138" spans="1:3" ht="15.5" x14ac:dyDescent="0.35">
      <c r="A138" s="176" t="s">
        <v>882</v>
      </c>
      <c r="B138" s="176" t="s">
        <v>883</v>
      </c>
      <c r="C138" s="177">
        <v>3</v>
      </c>
    </row>
    <row r="139" spans="1:3" ht="15.5" x14ac:dyDescent="0.35">
      <c r="A139" s="176" t="s">
        <v>884</v>
      </c>
      <c r="B139" s="176" t="s">
        <v>885</v>
      </c>
      <c r="C139" s="177">
        <v>4</v>
      </c>
    </row>
    <row r="140" spans="1:3" ht="15.5" x14ac:dyDescent="0.35">
      <c r="A140" s="176" t="s">
        <v>886</v>
      </c>
      <c r="B140" s="176" t="s">
        <v>887</v>
      </c>
      <c r="C140" s="177">
        <v>4</v>
      </c>
    </row>
    <row r="141" spans="1:3" ht="15.5" x14ac:dyDescent="0.35">
      <c r="A141" s="176" t="s">
        <v>888</v>
      </c>
      <c r="B141" s="176" t="s">
        <v>889</v>
      </c>
      <c r="C141" s="177">
        <v>6</v>
      </c>
    </row>
    <row r="142" spans="1:3" ht="15.5" x14ac:dyDescent="0.35">
      <c r="A142" s="176" t="s">
        <v>890</v>
      </c>
      <c r="B142" s="176" t="s">
        <v>891</v>
      </c>
      <c r="C142" s="177">
        <v>3</v>
      </c>
    </row>
    <row r="143" spans="1:3" ht="15.5" x14ac:dyDescent="0.35">
      <c r="A143" s="176" t="s">
        <v>892</v>
      </c>
      <c r="B143" s="176" t="s">
        <v>893</v>
      </c>
      <c r="C143" s="177">
        <v>5</v>
      </c>
    </row>
    <row r="144" spans="1:3" ht="15.5" x14ac:dyDescent="0.35">
      <c r="A144" s="176" t="s">
        <v>894</v>
      </c>
      <c r="B144" s="176" t="s">
        <v>895</v>
      </c>
      <c r="C144" s="177">
        <v>6</v>
      </c>
    </row>
    <row r="145" spans="1:3" ht="15.5" x14ac:dyDescent="0.35">
      <c r="A145" s="176" t="s">
        <v>486</v>
      </c>
      <c r="B145" s="176" t="s">
        <v>896</v>
      </c>
      <c r="C145" s="177">
        <v>4</v>
      </c>
    </row>
    <row r="146" spans="1:3" ht="15.5" x14ac:dyDescent="0.35">
      <c r="A146" s="176" t="s">
        <v>897</v>
      </c>
      <c r="B146" s="176" t="s">
        <v>898</v>
      </c>
      <c r="C146" s="177">
        <v>5</v>
      </c>
    </row>
    <row r="147" spans="1:3" ht="15.5" x14ac:dyDescent="0.35">
      <c r="A147" s="176" t="s">
        <v>899</v>
      </c>
      <c r="B147" s="176" t="s">
        <v>900</v>
      </c>
      <c r="C147" s="177">
        <v>4</v>
      </c>
    </row>
    <row r="148" spans="1:3" ht="15.5" x14ac:dyDescent="0.35">
      <c r="A148" s="176" t="s">
        <v>901</v>
      </c>
      <c r="B148" s="176" t="s">
        <v>902</v>
      </c>
      <c r="C148" s="177">
        <v>4</v>
      </c>
    </row>
    <row r="149" spans="1:3" ht="15.5" x14ac:dyDescent="0.35">
      <c r="A149" s="176" t="s">
        <v>903</v>
      </c>
      <c r="B149" s="176" t="s">
        <v>904</v>
      </c>
      <c r="C149" s="177">
        <v>4</v>
      </c>
    </row>
    <row r="150" spans="1:3" ht="15.5" x14ac:dyDescent="0.35">
      <c r="A150" s="176" t="s">
        <v>905</v>
      </c>
      <c r="B150" s="176" t="s">
        <v>906</v>
      </c>
      <c r="C150" s="177">
        <v>5</v>
      </c>
    </row>
    <row r="151" spans="1:3" ht="15.5" x14ac:dyDescent="0.35">
      <c r="A151" s="176" t="s">
        <v>907</v>
      </c>
      <c r="B151" s="176" t="s">
        <v>908</v>
      </c>
      <c r="C151" s="177">
        <v>6</v>
      </c>
    </row>
    <row r="152" spans="1:3" ht="31" x14ac:dyDescent="0.35">
      <c r="A152" s="176" t="s">
        <v>492</v>
      </c>
      <c r="B152" s="176" t="s">
        <v>909</v>
      </c>
      <c r="C152" s="177">
        <v>5</v>
      </c>
    </row>
    <row r="153" spans="1:3" ht="15.5" x14ac:dyDescent="0.35">
      <c r="A153" s="176" t="s">
        <v>910</v>
      </c>
      <c r="B153" s="176" t="s">
        <v>911</v>
      </c>
      <c r="C153" s="177">
        <v>7</v>
      </c>
    </row>
    <row r="154" spans="1:3" ht="15.5" x14ac:dyDescent="0.35">
      <c r="A154" s="176" t="s">
        <v>564</v>
      </c>
      <c r="B154" s="176" t="s">
        <v>912</v>
      </c>
      <c r="C154" s="177">
        <v>6</v>
      </c>
    </row>
    <row r="155" spans="1:3" ht="15.5" x14ac:dyDescent="0.35">
      <c r="A155" s="176" t="s">
        <v>913</v>
      </c>
      <c r="B155" s="176" t="s">
        <v>914</v>
      </c>
      <c r="C155" s="177">
        <v>1</v>
      </c>
    </row>
    <row r="156" spans="1:3" ht="15.5" x14ac:dyDescent="0.35">
      <c r="A156" s="176" t="s">
        <v>915</v>
      </c>
      <c r="B156" s="176" t="s">
        <v>916</v>
      </c>
      <c r="C156" s="177">
        <v>6</v>
      </c>
    </row>
    <row r="157" spans="1:3" ht="31" x14ac:dyDescent="0.35">
      <c r="A157" s="176" t="s">
        <v>917</v>
      </c>
      <c r="B157" s="176" t="s">
        <v>918</v>
      </c>
      <c r="C157" s="177">
        <v>6</v>
      </c>
    </row>
    <row r="158" spans="1:3" ht="31" x14ac:dyDescent="0.35">
      <c r="A158" s="176" t="s">
        <v>919</v>
      </c>
      <c r="B158" s="176" t="s">
        <v>920</v>
      </c>
      <c r="C158" s="177">
        <v>6</v>
      </c>
    </row>
    <row r="159" spans="1:3" ht="15.5" x14ac:dyDescent="0.35">
      <c r="A159" s="176" t="s">
        <v>921</v>
      </c>
      <c r="B159" s="176" t="s">
        <v>922</v>
      </c>
      <c r="C159" s="177">
        <v>4</v>
      </c>
    </row>
    <row r="160" spans="1:3" ht="15.5" x14ac:dyDescent="0.35">
      <c r="A160" s="176" t="s">
        <v>923</v>
      </c>
      <c r="B160" s="176" t="s">
        <v>924</v>
      </c>
      <c r="C160" s="177">
        <v>6</v>
      </c>
    </row>
    <row r="161" spans="1:3" ht="15.5" x14ac:dyDescent="0.35">
      <c r="A161" s="176" t="s">
        <v>347</v>
      </c>
      <c r="B161" s="176" t="s">
        <v>925</v>
      </c>
      <c r="C161" s="177">
        <v>3</v>
      </c>
    </row>
    <row r="162" spans="1:3" ht="15.5" x14ac:dyDescent="0.35">
      <c r="A162" s="176" t="s">
        <v>926</v>
      </c>
      <c r="B162" s="176" t="s">
        <v>927</v>
      </c>
      <c r="C162" s="177">
        <v>4</v>
      </c>
    </row>
    <row r="163" spans="1:3" ht="15.5" x14ac:dyDescent="0.35">
      <c r="A163" s="176" t="s">
        <v>928</v>
      </c>
      <c r="B163" s="176" t="s">
        <v>929</v>
      </c>
      <c r="C163" s="177">
        <v>5</v>
      </c>
    </row>
    <row r="164" spans="1:3" ht="31" x14ac:dyDescent="0.35">
      <c r="A164" s="176" t="s">
        <v>930</v>
      </c>
      <c r="B164" s="176" t="s">
        <v>931</v>
      </c>
      <c r="C164" s="177">
        <v>3</v>
      </c>
    </row>
    <row r="165" spans="1:3" ht="15.5" x14ac:dyDescent="0.35">
      <c r="A165" s="176" t="s">
        <v>932</v>
      </c>
      <c r="B165" s="176" t="s">
        <v>933</v>
      </c>
      <c r="C165" s="177">
        <v>5</v>
      </c>
    </row>
    <row r="166" spans="1:3" ht="15.5" x14ac:dyDescent="0.35">
      <c r="A166" s="176" t="s">
        <v>934</v>
      </c>
      <c r="B166" s="176" t="s">
        <v>935</v>
      </c>
      <c r="C166" s="177">
        <v>5</v>
      </c>
    </row>
    <row r="167" spans="1:3" ht="15.5" x14ac:dyDescent="0.35">
      <c r="A167" s="176" t="s">
        <v>936</v>
      </c>
      <c r="B167" s="176" t="s">
        <v>937</v>
      </c>
      <c r="C167" s="177">
        <v>5</v>
      </c>
    </row>
    <row r="168" spans="1:3" ht="15.5" x14ac:dyDescent="0.35">
      <c r="A168" s="176" t="s">
        <v>938</v>
      </c>
      <c r="B168" s="176" t="s">
        <v>939</v>
      </c>
      <c r="C168" s="177">
        <v>5</v>
      </c>
    </row>
    <row r="169" spans="1:3" ht="15.5" x14ac:dyDescent="0.35">
      <c r="A169" s="176" t="s">
        <v>137</v>
      </c>
      <c r="B169" s="176" t="s">
        <v>940</v>
      </c>
      <c r="C169" s="177">
        <v>5</v>
      </c>
    </row>
    <row r="170" spans="1:3" ht="15.5" x14ac:dyDescent="0.35">
      <c r="A170" s="176" t="s">
        <v>941</v>
      </c>
      <c r="B170" s="176" t="s">
        <v>942</v>
      </c>
      <c r="C170" s="177">
        <v>5</v>
      </c>
    </row>
    <row r="171" spans="1:3" ht="15.5" x14ac:dyDescent="0.35">
      <c r="A171" s="176" t="s">
        <v>943</v>
      </c>
      <c r="B171" s="176" t="s">
        <v>944</v>
      </c>
      <c r="C171" s="177">
        <v>6</v>
      </c>
    </row>
    <row r="172" spans="1:3" ht="15.5" x14ac:dyDescent="0.35">
      <c r="A172" s="176" t="s">
        <v>945</v>
      </c>
      <c r="B172" s="176" t="s">
        <v>946</v>
      </c>
      <c r="C172" s="177">
        <v>4</v>
      </c>
    </row>
    <row r="173" spans="1:3" ht="15.5" x14ac:dyDescent="0.35">
      <c r="A173" s="176" t="s">
        <v>947</v>
      </c>
      <c r="B173" s="176" t="s">
        <v>948</v>
      </c>
      <c r="C173" s="177">
        <v>3</v>
      </c>
    </row>
    <row r="174" spans="1:3" ht="15.5" x14ac:dyDescent="0.35">
      <c r="A174" s="176" t="s">
        <v>949</v>
      </c>
      <c r="B174" s="176" t="s">
        <v>950</v>
      </c>
      <c r="C174" s="177">
        <v>4</v>
      </c>
    </row>
    <row r="175" spans="1:3" ht="15.5" x14ac:dyDescent="0.35">
      <c r="A175" s="176" t="s">
        <v>951</v>
      </c>
      <c r="B175" s="176" t="s">
        <v>952</v>
      </c>
      <c r="C175" s="177">
        <v>6</v>
      </c>
    </row>
    <row r="176" spans="1:3" ht="31" x14ac:dyDescent="0.35">
      <c r="A176" s="176" t="s">
        <v>953</v>
      </c>
      <c r="B176" s="176" t="s">
        <v>954</v>
      </c>
      <c r="C176" s="177">
        <v>5</v>
      </c>
    </row>
    <row r="177" spans="1:3" ht="15.5" x14ac:dyDescent="0.35">
      <c r="A177" s="176" t="s">
        <v>311</v>
      </c>
      <c r="B177" s="176" t="s">
        <v>955</v>
      </c>
      <c r="C177" s="177">
        <v>3</v>
      </c>
    </row>
    <row r="178" spans="1:3" ht="15.5" x14ac:dyDescent="0.35">
      <c r="A178" s="176" t="s">
        <v>335</v>
      </c>
      <c r="B178" s="176" t="s">
        <v>956</v>
      </c>
      <c r="C178" s="177">
        <v>5</v>
      </c>
    </row>
    <row r="179" spans="1:3" ht="15.5" x14ac:dyDescent="0.35">
      <c r="A179" s="176" t="s">
        <v>957</v>
      </c>
      <c r="B179" s="176" t="s">
        <v>958</v>
      </c>
      <c r="C179" s="177">
        <v>5</v>
      </c>
    </row>
    <row r="180" spans="1:3" ht="15.5" x14ac:dyDescent="0.35">
      <c r="A180" s="176" t="s">
        <v>959</v>
      </c>
      <c r="B180" s="176" t="s">
        <v>960</v>
      </c>
      <c r="C180" s="177">
        <v>4</v>
      </c>
    </row>
    <row r="181" spans="1:3" ht="15.5" x14ac:dyDescent="0.35">
      <c r="A181" s="176" t="s">
        <v>961</v>
      </c>
      <c r="B181" s="176" t="s">
        <v>648</v>
      </c>
      <c r="C181" s="177">
        <v>2</v>
      </c>
    </row>
    <row r="182" spans="1:3" ht="15.5" x14ac:dyDescent="0.35">
      <c r="A182" s="176" t="s">
        <v>572</v>
      </c>
      <c r="B182" s="176" t="s">
        <v>962</v>
      </c>
      <c r="C182" s="177">
        <v>3</v>
      </c>
    </row>
    <row r="183" spans="1:3" ht="15.5" x14ac:dyDescent="0.35">
      <c r="A183" s="176" t="s">
        <v>963</v>
      </c>
      <c r="B183" s="176" t="s">
        <v>964</v>
      </c>
      <c r="C183" s="177">
        <v>3</v>
      </c>
    </row>
    <row r="184" spans="1:3" ht="15.5" x14ac:dyDescent="0.35">
      <c r="A184" s="176" t="s">
        <v>965</v>
      </c>
      <c r="B184" s="176" t="s">
        <v>966</v>
      </c>
      <c r="C184" s="177">
        <v>5</v>
      </c>
    </row>
    <row r="185" spans="1:3" ht="15.5" x14ac:dyDescent="0.35">
      <c r="A185" s="176" t="s">
        <v>967</v>
      </c>
      <c r="B185" s="176" t="s">
        <v>968</v>
      </c>
      <c r="C185" s="177">
        <v>5</v>
      </c>
    </row>
    <row r="186" spans="1:3" ht="15.5" x14ac:dyDescent="0.35">
      <c r="A186" s="176" t="s">
        <v>969</v>
      </c>
      <c r="B186" s="176" t="s">
        <v>970</v>
      </c>
      <c r="C186" s="177">
        <v>2</v>
      </c>
    </row>
    <row r="187" spans="1:3" ht="15.5" x14ac:dyDescent="0.35">
      <c r="A187" s="176" t="s">
        <v>971</v>
      </c>
      <c r="B187" s="176" t="s">
        <v>972</v>
      </c>
      <c r="C187" s="177">
        <v>3</v>
      </c>
    </row>
    <row r="188" spans="1:3" ht="15.5" x14ac:dyDescent="0.35">
      <c r="A188" s="176" t="s">
        <v>973</v>
      </c>
      <c r="B188" s="176" t="s">
        <v>974</v>
      </c>
      <c r="C188" s="177">
        <v>4</v>
      </c>
    </row>
    <row r="189" spans="1:3" ht="15.5" x14ac:dyDescent="0.35">
      <c r="A189" s="176" t="s">
        <v>975</v>
      </c>
      <c r="B189" s="176" t="s">
        <v>976</v>
      </c>
      <c r="C189" s="177">
        <v>2</v>
      </c>
    </row>
    <row r="190" spans="1:3" ht="15.5" x14ac:dyDescent="0.35">
      <c r="A190" s="176" t="s">
        <v>977</v>
      </c>
      <c r="B190" s="176" t="s">
        <v>978</v>
      </c>
      <c r="C190" s="177">
        <v>2</v>
      </c>
    </row>
    <row r="191" spans="1:3" ht="15.5" x14ac:dyDescent="0.35">
      <c r="A191" s="176" t="s">
        <v>979</v>
      </c>
      <c r="B191" s="176" t="s">
        <v>980</v>
      </c>
      <c r="C191" s="177">
        <v>5</v>
      </c>
    </row>
    <row r="192" spans="1:3" ht="15.5" x14ac:dyDescent="0.35">
      <c r="A192" s="176" t="s">
        <v>981</v>
      </c>
      <c r="B192" s="176" t="s">
        <v>648</v>
      </c>
      <c r="C192" s="177">
        <v>2</v>
      </c>
    </row>
    <row r="193" spans="1:3" ht="15.5" x14ac:dyDescent="0.35">
      <c r="A193" s="176" t="s">
        <v>982</v>
      </c>
      <c r="B193" s="176" t="s">
        <v>983</v>
      </c>
      <c r="C193" s="177">
        <v>3</v>
      </c>
    </row>
    <row r="194" spans="1:3" ht="31" x14ac:dyDescent="0.35">
      <c r="A194" s="176" t="s">
        <v>984</v>
      </c>
      <c r="B194" s="176" t="s">
        <v>985</v>
      </c>
      <c r="C194" s="177">
        <v>3</v>
      </c>
    </row>
    <row r="195" spans="1:3" ht="31" x14ac:dyDescent="0.35">
      <c r="A195" s="176" t="s">
        <v>986</v>
      </c>
      <c r="B195" s="176" t="s">
        <v>987</v>
      </c>
      <c r="C195" s="177">
        <v>3</v>
      </c>
    </row>
    <row r="196" spans="1:3" ht="15.5" x14ac:dyDescent="0.35">
      <c r="A196" s="176" t="s">
        <v>988</v>
      </c>
      <c r="B196" s="176" t="s">
        <v>989</v>
      </c>
      <c r="C196" s="177">
        <v>5</v>
      </c>
    </row>
    <row r="197" spans="1:3" ht="15.5" x14ac:dyDescent="0.35">
      <c r="A197" s="176" t="s">
        <v>990</v>
      </c>
      <c r="B197" s="176" t="s">
        <v>991</v>
      </c>
      <c r="C197" s="177">
        <v>4</v>
      </c>
    </row>
    <row r="198" spans="1:3" ht="15.5" x14ac:dyDescent="0.35">
      <c r="A198" s="176" t="s">
        <v>992</v>
      </c>
      <c r="B198" s="176" t="s">
        <v>648</v>
      </c>
      <c r="C198" s="177">
        <v>2</v>
      </c>
    </row>
    <row r="199" spans="1:3" ht="15.5" x14ac:dyDescent="0.35">
      <c r="A199" s="176" t="s">
        <v>993</v>
      </c>
      <c r="B199" s="176" t="s">
        <v>994</v>
      </c>
      <c r="C199" s="177">
        <v>1</v>
      </c>
    </row>
    <row r="200" spans="1:3" ht="15.5" x14ac:dyDescent="0.35">
      <c r="A200" s="176" t="s">
        <v>995</v>
      </c>
      <c r="B200" s="176" t="s">
        <v>996</v>
      </c>
      <c r="C200" s="177">
        <v>4</v>
      </c>
    </row>
    <row r="201" spans="1:3" ht="15.5" x14ac:dyDescent="0.35">
      <c r="A201" s="176" t="s">
        <v>997</v>
      </c>
      <c r="B201" s="176" t="s">
        <v>998</v>
      </c>
      <c r="C201" s="177">
        <v>3</v>
      </c>
    </row>
    <row r="202" spans="1:3" ht="15.5" x14ac:dyDescent="0.35">
      <c r="A202" s="176" t="s">
        <v>999</v>
      </c>
      <c r="B202" s="176" t="s">
        <v>1000</v>
      </c>
      <c r="C202" s="177">
        <v>4</v>
      </c>
    </row>
    <row r="203" spans="1:3" ht="15.5" x14ac:dyDescent="0.35">
      <c r="A203" s="176" t="s">
        <v>1001</v>
      </c>
      <c r="B203" s="176" t="s">
        <v>1002</v>
      </c>
      <c r="C203" s="177">
        <v>4</v>
      </c>
    </row>
    <row r="204" spans="1:3" ht="15.5" x14ac:dyDescent="0.35">
      <c r="A204" s="176" t="s">
        <v>1003</v>
      </c>
      <c r="B204" s="176" t="s">
        <v>1004</v>
      </c>
      <c r="C204" s="177">
        <v>4</v>
      </c>
    </row>
    <row r="205" spans="1:3" ht="15.5" x14ac:dyDescent="0.35">
      <c r="A205" s="176" t="s">
        <v>1005</v>
      </c>
      <c r="B205" s="176" t="s">
        <v>1006</v>
      </c>
      <c r="C205" s="177">
        <v>2</v>
      </c>
    </row>
    <row r="206" spans="1:3" ht="15.5" x14ac:dyDescent="0.35">
      <c r="A206" s="176" t="s">
        <v>1007</v>
      </c>
      <c r="B206" s="176" t="s">
        <v>1008</v>
      </c>
      <c r="C206" s="177">
        <v>3</v>
      </c>
    </row>
    <row r="207" spans="1:3" ht="15.5" x14ac:dyDescent="0.35">
      <c r="A207" s="176" t="s">
        <v>1009</v>
      </c>
      <c r="B207" s="176" t="s">
        <v>1010</v>
      </c>
      <c r="C207" s="177">
        <v>4</v>
      </c>
    </row>
    <row r="208" spans="1:3" ht="15.5" x14ac:dyDescent="0.35">
      <c r="A208" s="176" t="s">
        <v>1011</v>
      </c>
      <c r="B208" s="176" t="s">
        <v>1012</v>
      </c>
      <c r="C208" s="177">
        <v>2</v>
      </c>
    </row>
    <row r="209" spans="1:3" ht="15.5" x14ac:dyDescent="0.35">
      <c r="A209" s="176" t="s">
        <v>1013</v>
      </c>
      <c r="B209" s="176" t="s">
        <v>1014</v>
      </c>
      <c r="C209" s="177">
        <v>4</v>
      </c>
    </row>
    <row r="210" spans="1:3" ht="15.5" x14ac:dyDescent="0.35">
      <c r="A210" s="176" t="s">
        <v>1015</v>
      </c>
      <c r="B210" s="176" t="s">
        <v>1016</v>
      </c>
      <c r="C210" s="177">
        <v>4</v>
      </c>
    </row>
    <row r="211" spans="1:3" ht="15.5" x14ac:dyDescent="0.35">
      <c r="A211" s="176" t="s">
        <v>543</v>
      </c>
      <c r="B211" s="176" t="s">
        <v>1017</v>
      </c>
      <c r="C211" s="177">
        <v>4</v>
      </c>
    </row>
    <row r="212" spans="1:3" ht="15.5" x14ac:dyDescent="0.35">
      <c r="A212" s="176" t="s">
        <v>1018</v>
      </c>
      <c r="B212" s="176" t="s">
        <v>1019</v>
      </c>
      <c r="C212" s="177">
        <v>3</v>
      </c>
    </row>
    <row r="213" spans="1:3" ht="15.5" x14ac:dyDescent="0.35">
      <c r="A213" s="176" t="s">
        <v>1020</v>
      </c>
      <c r="B213" s="176" t="s">
        <v>648</v>
      </c>
      <c r="C213" s="177">
        <v>2</v>
      </c>
    </row>
    <row r="214" spans="1:3" ht="15.5" x14ac:dyDescent="0.35">
      <c r="A214" s="176" t="s">
        <v>1021</v>
      </c>
      <c r="B214" s="176" t="s">
        <v>1022</v>
      </c>
      <c r="C214" s="177">
        <v>1</v>
      </c>
    </row>
    <row r="215" spans="1:3" ht="15.5" x14ac:dyDescent="0.35">
      <c r="A215" s="176" t="s">
        <v>1023</v>
      </c>
      <c r="B215" s="176" t="s">
        <v>1024</v>
      </c>
      <c r="C215" s="177">
        <v>4</v>
      </c>
    </row>
    <row r="216" spans="1:3" ht="15.5" x14ac:dyDescent="0.35">
      <c r="A216" s="176" t="s">
        <v>1025</v>
      </c>
      <c r="B216" s="176" t="s">
        <v>1026</v>
      </c>
      <c r="C216" s="177">
        <v>4</v>
      </c>
    </row>
    <row r="217" spans="1:3" ht="15.5" x14ac:dyDescent="0.35">
      <c r="A217" s="176" t="s">
        <v>1027</v>
      </c>
      <c r="B217" s="176" t="s">
        <v>1028</v>
      </c>
      <c r="C217" s="177">
        <v>4</v>
      </c>
    </row>
    <row r="218" spans="1:3" ht="31" x14ac:dyDescent="0.35">
      <c r="A218" s="176" t="s">
        <v>1029</v>
      </c>
      <c r="B218" s="176" t="s">
        <v>1030</v>
      </c>
      <c r="C218" s="177">
        <v>4</v>
      </c>
    </row>
    <row r="219" spans="1:3" ht="15.5" x14ac:dyDescent="0.35">
      <c r="A219" s="176" t="s">
        <v>1031</v>
      </c>
      <c r="B219" s="176" t="s">
        <v>1032</v>
      </c>
      <c r="C219" s="177">
        <v>2</v>
      </c>
    </row>
    <row r="220" spans="1:3" ht="15.5" x14ac:dyDescent="0.35">
      <c r="A220" s="176" t="s">
        <v>1033</v>
      </c>
      <c r="B220" s="176" t="s">
        <v>1034</v>
      </c>
      <c r="C220" s="177">
        <v>1</v>
      </c>
    </row>
    <row r="221" spans="1:3" ht="15.5" x14ac:dyDescent="0.35">
      <c r="A221" s="176" t="s">
        <v>1035</v>
      </c>
      <c r="B221" s="176" t="s">
        <v>1036</v>
      </c>
      <c r="C221" s="177">
        <v>1</v>
      </c>
    </row>
    <row r="222" spans="1:3" ht="31" x14ac:dyDescent="0.35">
      <c r="A222" s="176" t="s">
        <v>1037</v>
      </c>
      <c r="B222" s="176" t="s">
        <v>1038</v>
      </c>
      <c r="C222" s="177">
        <v>4</v>
      </c>
    </row>
    <row r="223" spans="1:3" ht="15.5" x14ac:dyDescent="0.35">
      <c r="A223" s="176" t="s">
        <v>376</v>
      </c>
      <c r="B223" s="176" t="s">
        <v>1039</v>
      </c>
      <c r="C223" s="177">
        <v>7</v>
      </c>
    </row>
    <row r="224" spans="1:3" ht="15.5" x14ac:dyDescent="0.35">
      <c r="A224" s="176" t="s">
        <v>1040</v>
      </c>
      <c r="B224" s="176" t="s">
        <v>1041</v>
      </c>
      <c r="C224" s="177">
        <v>5</v>
      </c>
    </row>
    <row r="225" spans="1:3" ht="15.5" x14ac:dyDescent="0.35">
      <c r="A225" s="176" t="s">
        <v>1042</v>
      </c>
      <c r="B225" s="176" t="s">
        <v>1043</v>
      </c>
      <c r="C225" s="177">
        <v>6</v>
      </c>
    </row>
    <row r="226" spans="1:3" ht="15.5" x14ac:dyDescent="0.35">
      <c r="A226" s="176" t="s">
        <v>1044</v>
      </c>
      <c r="B226" s="176" t="s">
        <v>1045</v>
      </c>
      <c r="C226" s="177">
        <v>5</v>
      </c>
    </row>
    <row r="227" spans="1:3" ht="15.5" x14ac:dyDescent="0.35">
      <c r="A227" s="176" t="s">
        <v>1046</v>
      </c>
      <c r="B227" s="176" t="s">
        <v>1047</v>
      </c>
      <c r="C227" s="177">
        <v>2</v>
      </c>
    </row>
    <row r="228" spans="1:3" ht="15.5" x14ac:dyDescent="0.35">
      <c r="A228" s="176" t="s">
        <v>1048</v>
      </c>
      <c r="B228" s="176" t="s">
        <v>1049</v>
      </c>
      <c r="C228" s="177">
        <v>3</v>
      </c>
    </row>
    <row r="229" spans="1:3" ht="15.5" x14ac:dyDescent="0.35">
      <c r="A229" s="176" t="s">
        <v>1050</v>
      </c>
      <c r="B229" s="176" t="s">
        <v>1051</v>
      </c>
      <c r="C229" s="177">
        <v>1</v>
      </c>
    </row>
    <row r="230" spans="1:3" ht="15.5" x14ac:dyDescent="0.35">
      <c r="A230" s="176" t="s">
        <v>416</v>
      </c>
      <c r="B230" s="176" t="s">
        <v>1052</v>
      </c>
      <c r="C230" s="177">
        <v>7</v>
      </c>
    </row>
    <row r="231" spans="1:3" ht="15.5" x14ac:dyDescent="0.35">
      <c r="A231" s="176" t="s">
        <v>1053</v>
      </c>
      <c r="B231" s="176" t="s">
        <v>1054</v>
      </c>
      <c r="C231" s="177">
        <v>2</v>
      </c>
    </row>
    <row r="232" spans="1:3" ht="15.5" x14ac:dyDescent="0.35">
      <c r="A232" s="176" t="s">
        <v>511</v>
      </c>
      <c r="B232" s="176" t="s">
        <v>1055</v>
      </c>
      <c r="C232" s="177">
        <v>5</v>
      </c>
    </row>
    <row r="233" spans="1:3" ht="15.5" x14ac:dyDescent="0.35">
      <c r="A233" s="176" t="s">
        <v>1056</v>
      </c>
      <c r="B233" s="176" t="s">
        <v>648</v>
      </c>
      <c r="C233" s="177">
        <v>2</v>
      </c>
    </row>
    <row r="234" spans="1:3" ht="15.5" x14ac:dyDescent="0.35">
      <c r="A234" s="176" t="s">
        <v>1057</v>
      </c>
      <c r="B234" s="176" t="s">
        <v>1058</v>
      </c>
      <c r="C234" s="177">
        <v>6</v>
      </c>
    </row>
    <row r="235" spans="1:3" ht="15.5" x14ac:dyDescent="0.35">
      <c r="A235" s="176" t="s">
        <v>1059</v>
      </c>
      <c r="B235" s="176" t="s">
        <v>1060</v>
      </c>
      <c r="C235" s="177">
        <v>4</v>
      </c>
    </row>
    <row r="236" spans="1:3" ht="15.5" x14ac:dyDescent="0.35">
      <c r="A236" s="176" t="s">
        <v>1061</v>
      </c>
      <c r="B236" s="176" t="s">
        <v>1062</v>
      </c>
      <c r="C236" s="177">
        <v>6</v>
      </c>
    </row>
    <row r="237" spans="1:3" ht="15.5" x14ac:dyDescent="0.35">
      <c r="A237" s="176" t="s">
        <v>1063</v>
      </c>
      <c r="B237" s="176" t="s">
        <v>1064</v>
      </c>
      <c r="C237" s="177">
        <v>4</v>
      </c>
    </row>
    <row r="238" spans="1:3" ht="15.5" x14ac:dyDescent="0.35">
      <c r="A238" s="176" t="s">
        <v>1065</v>
      </c>
      <c r="B238" s="176" t="s">
        <v>1066</v>
      </c>
      <c r="C238" s="177">
        <v>6</v>
      </c>
    </row>
    <row r="239" spans="1:3" ht="15.5" x14ac:dyDescent="0.35">
      <c r="A239" s="176" t="s">
        <v>1067</v>
      </c>
      <c r="B239" s="176" t="s">
        <v>1068</v>
      </c>
      <c r="C239" s="177">
        <v>4</v>
      </c>
    </row>
    <row r="240" spans="1:3" ht="15.5" x14ac:dyDescent="0.35">
      <c r="A240" s="176" t="s">
        <v>408</v>
      </c>
      <c r="B240" s="176" t="s">
        <v>1069</v>
      </c>
      <c r="C240" s="177">
        <v>7</v>
      </c>
    </row>
    <row r="241" spans="1:3" ht="15.5" x14ac:dyDescent="0.35">
      <c r="A241" s="176" t="s">
        <v>1070</v>
      </c>
      <c r="B241" s="176" t="s">
        <v>1071</v>
      </c>
      <c r="C241" s="177">
        <v>8</v>
      </c>
    </row>
    <row r="242" spans="1:3" ht="15.5" x14ac:dyDescent="0.35">
      <c r="A242" s="176" t="s">
        <v>1072</v>
      </c>
      <c r="B242" s="176" t="s">
        <v>1073</v>
      </c>
      <c r="C242" s="177">
        <v>6</v>
      </c>
    </row>
    <row r="243" spans="1:3" ht="15.5" x14ac:dyDescent="0.35">
      <c r="A243" s="176" t="s">
        <v>1074</v>
      </c>
      <c r="B243" s="176" t="s">
        <v>1075</v>
      </c>
      <c r="C243" s="177">
        <v>5</v>
      </c>
    </row>
    <row r="244" spans="1:3" ht="15.5" x14ac:dyDescent="0.35">
      <c r="A244" s="176" t="s">
        <v>391</v>
      </c>
      <c r="B244" s="176" t="s">
        <v>1076</v>
      </c>
      <c r="C244" s="177">
        <v>6</v>
      </c>
    </row>
    <row r="245" spans="1:3" ht="31" x14ac:dyDescent="0.35">
      <c r="A245" s="176" t="s">
        <v>1077</v>
      </c>
      <c r="B245" s="176" t="s">
        <v>1078</v>
      </c>
      <c r="C245" s="177">
        <v>1</v>
      </c>
    </row>
    <row r="246" spans="1:3" ht="15.5" x14ac:dyDescent="0.35">
      <c r="A246" s="176" t="s">
        <v>1079</v>
      </c>
      <c r="B246" s="176" t="s">
        <v>1080</v>
      </c>
      <c r="C246" s="177">
        <v>4</v>
      </c>
    </row>
    <row r="247" spans="1:3" ht="15.5" x14ac:dyDescent="0.35">
      <c r="A247" s="176" t="s">
        <v>1081</v>
      </c>
      <c r="B247" s="176" t="s">
        <v>1082</v>
      </c>
      <c r="C247" s="177">
        <v>5</v>
      </c>
    </row>
    <row r="248" spans="1:3" ht="15.5" x14ac:dyDescent="0.35">
      <c r="A248" s="176" t="s">
        <v>1083</v>
      </c>
      <c r="B248" s="176" t="s">
        <v>648</v>
      </c>
      <c r="C248" s="177">
        <v>2</v>
      </c>
    </row>
    <row r="249" spans="1:3" ht="15.5" x14ac:dyDescent="0.35">
      <c r="A249" s="176" t="s">
        <v>1084</v>
      </c>
      <c r="B249" s="176" t="s">
        <v>1085</v>
      </c>
      <c r="C249" s="177">
        <v>8</v>
      </c>
    </row>
    <row r="250" spans="1:3" ht="15.5" x14ac:dyDescent="0.35">
      <c r="A250" s="176" t="s">
        <v>1086</v>
      </c>
      <c r="B250" s="176" t="s">
        <v>1087</v>
      </c>
      <c r="C250" s="177">
        <v>8</v>
      </c>
    </row>
    <row r="251" spans="1:3" ht="31" x14ac:dyDescent="0.35">
      <c r="A251" s="176" t="s">
        <v>1088</v>
      </c>
      <c r="B251" s="176" t="s">
        <v>1089</v>
      </c>
      <c r="C251" s="177">
        <v>7</v>
      </c>
    </row>
    <row r="252" spans="1:3" ht="15.5" x14ac:dyDescent="0.35">
      <c r="A252" s="176" t="s">
        <v>1090</v>
      </c>
      <c r="B252" s="176" t="s">
        <v>1091</v>
      </c>
      <c r="C252" s="177">
        <v>5</v>
      </c>
    </row>
    <row r="253" spans="1:3" ht="15.5" x14ac:dyDescent="0.35">
      <c r="A253" s="176" t="s">
        <v>1092</v>
      </c>
      <c r="B253" s="176" t="s">
        <v>1093</v>
      </c>
      <c r="C253" s="177">
        <v>7</v>
      </c>
    </row>
    <row r="254" spans="1:3" ht="31" x14ac:dyDescent="0.35">
      <c r="A254" s="176" t="s">
        <v>1094</v>
      </c>
      <c r="B254" s="176" t="s">
        <v>1095</v>
      </c>
      <c r="C254" s="177">
        <v>4</v>
      </c>
    </row>
    <row r="255" spans="1:3" ht="15.5" x14ac:dyDescent="0.35">
      <c r="A255" s="176" t="s">
        <v>1096</v>
      </c>
      <c r="B255" s="176" t="s">
        <v>1097</v>
      </c>
      <c r="C255" s="177">
        <v>4</v>
      </c>
    </row>
    <row r="256" spans="1:3" ht="15.5" x14ac:dyDescent="0.35">
      <c r="A256" s="176" t="s">
        <v>445</v>
      </c>
      <c r="B256" s="176" t="s">
        <v>1098</v>
      </c>
      <c r="C256" s="177">
        <v>5</v>
      </c>
    </row>
    <row r="257" spans="1:3" ht="15.5" x14ac:dyDescent="0.35">
      <c r="A257" s="176" t="s">
        <v>1099</v>
      </c>
      <c r="B257" s="176" t="s">
        <v>1100</v>
      </c>
      <c r="C257" s="177">
        <v>8</v>
      </c>
    </row>
    <row r="258" spans="1:3" ht="15.5" x14ac:dyDescent="0.35">
      <c r="A258" s="176" t="s">
        <v>505</v>
      </c>
      <c r="B258" s="176" t="s">
        <v>1101</v>
      </c>
      <c r="C258" s="177">
        <v>4</v>
      </c>
    </row>
    <row r="259" spans="1:3" ht="15.5" x14ac:dyDescent="0.35">
      <c r="A259" s="176" t="s">
        <v>1102</v>
      </c>
      <c r="B259" s="176" t="s">
        <v>648</v>
      </c>
      <c r="C259" s="177">
        <v>3</v>
      </c>
    </row>
    <row r="260" spans="1:3" ht="15.5" x14ac:dyDescent="0.35">
      <c r="A260" s="176" t="s">
        <v>1103</v>
      </c>
      <c r="B260" s="176" t="s">
        <v>1104</v>
      </c>
      <c r="C260" s="177">
        <v>5</v>
      </c>
    </row>
    <row r="261" spans="1:3" ht="15.5" x14ac:dyDescent="0.35">
      <c r="A261" s="176" t="s">
        <v>1105</v>
      </c>
      <c r="B261" s="176" t="s">
        <v>1106</v>
      </c>
      <c r="C261" s="177">
        <v>8</v>
      </c>
    </row>
    <row r="262" spans="1:3" ht="15.5" x14ac:dyDescent="0.35">
      <c r="A262" s="176" t="s">
        <v>1107</v>
      </c>
      <c r="B262" s="176" t="s">
        <v>1108</v>
      </c>
      <c r="C262" s="177">
        <v>5</v>
      </c>
    </row>
    <row r="263" spans="1:3" ht="15.5" x14ac:dyDescent="0.35">
      <c r="A263" s="176" t="s">
        <v>1109</v>
      </c>
      <c r="B263" s="176" t="s">
        <v>1110</v>
      </c>
      <c r="C263" s="177">
        <v>4</v>
      </c>
    </row>
    <row r="264" spans="1:3" ht="15.5" x14ac:dyDescent="0.35">
      <c r="A264" s="176" t="s">
        <v>1111</v>
      </c>
      <c r="B264" s="176" t="s">
        <v>1112</v>
      </c>
      <c r="C264" s="177">
        <v>4</v>
      </c>
    </row>
    <row r="265" spans="1:3" ht="15.5" x14ac:dyDescent="0.35">
      <c r="A265" s="176" t="s">
        <v>1113</v>
      </c>
      <c r="B265" s="176" t="s">
        <v>1114</v>
      </c>
      <c r="C265" s="177">
        <v>5</v>
      </c>
    </row>
    <row r="266" spans="1:3" ht="15.5" x14ac:dyDescent="0.35">
      <c r="A266" s="176" t="s">
        <v>1115</v>
      </c>
      <c r="B266" s="176" t="s">
        <v>1116</v>
      </c>
      <c r="C266" s="177">
        <v>6</v>
      </c>
    </row>
    <row r="267" spans="1:3" ht="15.5" x14ac:dyDescent="0.35">
      <c r="A267" s="176" t="s">
        <v>1117</v>
      </c>
      <c r="B267" s="176" t="s">
        <v>1118</v>
      </c>
      <c r="C267" s="177">
        <v>5</v>
      </c>
    </row>
    <row r="268" spans="1:3" ht="15.5" x14ac:dyDescent="0.35">
      <c r="A268" s="176" t="s">
        <v>1119</v>
      </c>
      <c r="B268" s="176" t="s">
        <v>1120</v>
      </c>
      <c r="C268" s="177">
        <v>6</v>
      </c>
    </row>
    <row r="269" spans="1:3" ht="15.5" x14ac:dyDescent="0.35">
      <c r="A269" s="176" t="s">
        <v>1121</v>
      </c>
      <c r="B269" s="176" t="s">
        <v>1122</v>
      </c>
      <c r="C269" s="177">
        <v>8</v>
      </c>
    </row>
    <row r="270" spans="1:3" ht="31" x14ac:dyDescent="0.35">
      <c r="A270" s="176" t="s">
        <v>1123</v>
      </c>
      <c r="B270" s="176" t="s">
        <v>1124</v>
      </c>
      <c r="C270" s="177">
        <v>7</v>
      </c>
    </row>
    <row r="271" spans="1:3" ht="15.5" x14ac:dyDescent="0.35">
      <c r="A271" s="176" t="s">
        <v>1125</v>
      </c>
      <c r="B271" s="176" t="s">
        <v>1126</v>
      </c>
      <c r="C271" s="177">
        <v>6</v>
      </c>
    </row>
    <row r="272" spans="1:3" ht="15.5" x14ac:dyDescent="0.35">
      <c r="A272" s="176" t="s">
        <v>1127</v>
      </c>
      <c r="B272" s="176" t="s">
        <v>1128</v>
      </c>
      <c r="C272" s="177">
        <v>8</v>
      </c>
    </row>
    <row r="273" spans="1:3" ht="15.5" x14ac:dyDescent="0.35">
      <c r="A273" s="176" t="s">
        <v>525</v>
      </c>
      <c r="B273" s="176" t="s">
        <v>1129</v>
      </c>
      <c r="C273" s="177">
        <v>4</v>
      </c>
    </row>
    <row r="274" spans="1:3" ht="15.5" x14ac:dyDescent="0.35">
      <c r="A274" s="176" t="s">
        <v>1130</v>
      </c>
      <c r="B274" s="176" t="s">
        <v>1131</v>
      </c>
      <c r="C274" s="177">
        <v>8</v>
      </c>
    </row>
    <row r="275" spans="1:3" ht="15.5" x14ac:dyDescent="0.35">
      <c r="A275" s="176" t="s">
        <v>1132</v>
      </c>
      <c r="B275" s="176" t="s">
        <v>1133</v>
      </c>
      <c r="C275" s="177">
        <v>6</v>
      </c>
    </row>
    <row r="276" spans="1:3" ht="15.5" x14ac:dyDescent="0.35">
      <c r="A276" s="176" t="s">
        <v>1134</v>
      </c>
      <c r="B276" s="176" t="s">
        <v>1135</v>
      </c>
      <c r="C276" s="177">
        <v>6</v>
      </c>
    </row>
    <row r="277" spans="1:3" ht="15.5" x14ac:dyDescent="0.35">
      <c r="A277" s="176" t="s">
        <v>1136</v>
      </c>
      <c r="B277" s="176" t="s">
        <v>1137</v>
      </c>
      <c r="C277" s="177">
        <v>6</v>
      </c>
    </row>
    <row r="278" spans="1:3" ht="15.5" x14ac:dyDescent="0.35">
      <c r="A278" s="176" t="s">
        <v>432</v>
      </c>
      <c r="B278" s="176" t="s">
        <v>1138</v>
      </c>
      <c r="C278" s="177">
        <v>4</v>
      </c>
    </row>
    <row r="279" spans="1:3" ht="15.5" x14ac:dyDescent="0.35">
      <c r="A279" s="176" t="s">
        <v>1139</v>
      </c>
      <c r="B279" s="176" t="s">
        <v>648</v>
      </c>
      <c r="C279" s="177">
        <v>2</v>
      </c>
    </row>
    <row r="280" spans="1:3" ht="15.5" x14ac:dyDescent="0.35">
      <c r="A280" s="176" t="s">
        <v>478</v>
      </c>
      <c r="B280" s="176" t="s">
        <v>1140</v>
      </c>
      <c r="C280" s="177">
        <v>2</v>
      </c>
    </row>
    <row r="281" spans="1:3" ht="15.5" x14ac:dyDescent="0.35">
      <c r="A281" s="176" t="s">
        <v>1141</v>
      </c>
      <c r="B281" s="176" t="s">
        <v>1142</v>
      </c>
      <c r="C281" s="177">
        <v>5</v>
      </c>
    </row>
    <row r="282" spans="1:3" ht="15.5" x14ac:dyDescent="0.35">
      <c r="A282" s="176" t="s">
        <v>1143</v>
      </c>
      <c r="B282" s="176" t="s">
        <v>1144</v>
      </c>
      <c r="C282" s="177">
        <v>5</v>
      </c>
    </row>
    <row r="283" spans="1:3" ht="15.5" x14ac:dyDescent="0.35">
      <c r="A283" s="176" t="s">
        <v>1145</v>
      </c>
      <c r="B283" s="176" t="s">
        <v>1146</v>
      </c>
      <c r="C283" s="177">
        <v>4</v>
      </c>
    </row>
    <row r="284" spans="1:3" ht="15.5" x14ac:dyDescent="0.35">
      <c r="A284" s="176" t="s">
        <v>579</v>
      </c>
      <c r="B284" s="176" t="s">
        <v>1147</v>
      </c>
      <c r="C284" s="177">
        <v>4</v>
      </c>
    </row>
    <row r="285" spans="1:3" ht="15.5" x14ac:dyDescent="0.35">
      <c r="A285" s="176" t="s">
        <v>1148</v>
      </c>
      <c r="B285" s="176" t="s">
        <v>1149</v>
      </c>
      <c r="C285" s="177">
        <v>8</v>
      </c>
    </row>
    <row r="286" spans="1:3" ht="31" x14ac:dyDescent="0.35">
      <c r="A286" s="176" t="s">
        <v>1150</v>
      </c>
      <c r="B286" s="176" t="s">
        <v>1151</v>
      </c>
      <c r="C286" s="177">
        <v>7</v>
      </c>
    </row>
    <row r="287" spans="1:3" ht="31" x14ac:dyDescent="0.35">
      <c r="A287" s="176" t="s">
        <v>1152</v>
      </c>
      <c r="B287" s="176" t="s">
        <v>1153</v>
      </c>
      <c r="C287" s="177">
        <v>6</v>
      </c>
    </row>
    <row r="288" spans="1:3" ht="31" x14ac:dyDescent="0.35">
      <c r="A288" s="176" t="s">
        <v>1154</v>
      </c>
      <c r="B288" s="176" t="s">
        <v>1155</v>
      </c>
      <c r="C288" s="177">
        <v>8</v>
      </c>
    </row>
    <row r="289" spans="1:3" ht="31" x14ac:dyDescent="0.35">
      <c r="A289" s="176" t="s">
        <v>1156</v>
      </c>
      <c r="B289" s="176" t="s">
        <v>1157</v>
      </c>
      <c r="C289" s="177">
        <v>7</v>
      </c>
    </row>
    <row r="290" spans="1:3" ht="15.5" x14ac:dyDescent="0.35">
      <c r="A290" s="176" t="s">
        <v>1158</v>
      </c>
      <c r="B290" s="176" t="s">
        <v>1159</v>
      </c>
      <c r="C290" s="177">
        <v>6</v>
      </c>
    </row>
    <row r="291" spans="1:3" ht="15.5" x14ac:dyDescent="0.35">
      <c r="A291" s="176" t="s">
        <v>1160</v>
      </c>
      <c r="B291" s="176" t="s">
        <v>1161</v>
      </c>
      <c r="C291" s="177">
        <v>4</v>
      </c>
    </row>
    <row r="292" spans="1:3" ht="15.5" x14ac:dyDescent="0.35">
      <c r="A292" s="176" t="s">
        <v>1162</v>
      </c>
      <c r="B292" s="176" t="s">
        <v>1163</v>
      </c>
      <c r="C292" s="177">
        <v>4</v>
      </c>
    </row>
    <row r="293" spans="1:3" ht="15.5" x14ac:dyDescent="0.35">
      <c r="A293" s="176" t="s">
        <v>1164</v>
      </c>
      <c r="B293" s="176" t="s">
        <v>1165</v>
      </c>
      <c r="C293" s="177">
        <v>5</v>
      </c>
    </row>
    <row r="294" spans="1:3" ht="15.5" x14ac:dyDescent="0.35">
      <c r="A294" s="176" t="s">
        <v>1166</v>
      </c>
      <c r="B294" s="176" t="s">
        <v>1167</v>
      </c>
      <c r="C294" s="177">
        <v>1</v>
      </c>
    </row>
    <row r="295" spans="1:3" ht="15.5" x14ac:dyDescent="0.35">
      <c r="A295" s="176" t="s">
        <v>1168</v>
      </c>
      <c r="B295" s="176" t="s">
        <v>1169</v>
      </c>
      <c r="C295" s="177">
        <v>4</v>
      </c>
    </row>
    <row r="296" spans="1:3" ht="15.5" x14ac:dyDescent="0.35">
      <c r="A296" s="176" t="s">
        <v>1170</v>
      </c>
      <c r="B296" s="176" t="s">
        <v>1171</v>
      </c>
      <c r="C296" s="177">
        <v>7</v>
      </c>
    </row>
    <row r="297" spans="1:3" ht="15.5" x14ac:dyDescent="0.35">
      <c r="A297" s="176" t="s">
        <v>1172</v>
      </c>
      <c r="B297" s="176" t="s">
        <v>1173</v>
      </c>
      <c r="C297" s="177">
        <v>6</v>
      </c>
    </row>
    <row r="298" spans="1:3" ht="15.5" x14ac:dyDescent="0.35">
      <c r="A298" s="176" t="s">
        <v>1174</v>
      </c>
      <c r="B298" s="176" t="s">
        <v>1175</v>
      </c>
      <c r="C298" s="177">
        <v>5</v>
      </c>
    </row>
    <row r="299" spans="1:3" ht="15.5" x14ac:dyDescent="0.35">
      <c r="A299" s="176" t="s">
        <v>1176</v>
      </c>
      <c r="B299" s="176" t="s">
        <v>1177</v>
      </c>
      <c r="C299" s="177">
        <v>5</v>
      </c>
    </row>
    <row r="300" spans="1:3" ht="15.5" x14ac:dyDescent="0.35">
      <c r="A300" s="176" t="s">
        <v>1178</v>
      </c>
      <c r="B300" s="176" t="s">
        <v>1179</v>
      </c>
      <c r="C300" s="177">
        <v>3</v>
      </c>
    </row>
    <row r="301" spans="1:3" ht="15.5" x14ac:dyDescent="0.35">
      <c r="A301" s="176" t="s">
        <v>1180</v>
      </c>
      <c r="B301" s="176" t="s">
        <v>1181</v>
      </c>
      <c r="C301" s="177">
        <v>6</v>
      </c>
    </row>
    <row r="302" spans="1:3" ht="15.5" x14ac:dyDescent="0.35">
      <c r="A302" s="176" t="s">
        <v>1182</v>
      </c>
      <c r="B302" s="176" t="s">
        <v>1183</v>
      </c>
      <c r="C302" s="177">
        <v>5</v>
      </c>
    </row>
    <row r="303" spans="1:3" ht="15.5" x14ac:dyDescent="0.35">
      <c r="A303" s="176" t="s">
        <v>1184</v>
      </c>
      <c r="B303" s="176" t="s">
        <v>1185</v>
      </c>
      <c r="C303" s="177">
        <v>5</v>
      </c>
    </row>
    <row r="304" spans="1:3" ht="15.5" x14ac:dyDescent="0.35">
      <c r="A304" s="176" t="s">
        <v>1186</v>
      </c>
      <c r="B304" s="176" t="s">
        <v>1187</v>
      </c>
      <c r="C304" s="177">
        <v>6</v>
      </c>
    </row>
    <row r="305" spans="1:3" ht="15.5" x14ac:dyDescent="0.35">
      <c r="A305" s="176" t="s">
        <v>1188</v>
      </c>
      <c r="B305" s="176" t="s">
        <v>1189</v>
      </c>
      <c r="C305" s="177">
        <v>5</v>
      </c>
    </row>
    <row r="306" spans="1:3" ht="15.5" x14ac:dyDescent="0.35">
      <c r="A306" s="176" t="s">
        <v>1190</v>
      </c>
      <c r="B306" s="176" t="s">
        <v>1191</v>
      </c>
      <c r="C306" s="177">
        <v>5</v>
      </c>
    </row>
    <row r="307" spans="1:3" ht="15.5" x14ac:dyDescent="0.35">
      <c r="A307" s="176" t="s">
        <v>1192</v>
      </c>
      <c r="B307" s="176" t="s">
        <v>648</v>
      </c>
      <c r="C307" s="177">
        <v>2</v>
      </c>
    </row>
    <row r="308" spans="1:3" ht="15.5" x14ac:dyDescent="0.35">
      <c r="A308" s="176" t="s">
        <v>1193</v>
      </c>
      <c r="B308" s="176" t="s">
        <v>1194</v>
      </c>
      <c r="C308" s="177">
        <v>1</v>
      </c>
    </row>
    <row r="309" spans="1:3" ht="15.5" x14ac:dyDescent="0.35">
      <c r="A309" s="176" t="s">
        <v>1195</v>
      </c>
      <c r="B309" s="176" t="s">
        <v>1196</v>
      </c>
      <c r="C309" s="177">
        <v>4</v>
      </c>
    </row>
    <row r="310" spans="1:3" ht="15.5" x14ac:dyDescent="0.35">
      <c r="A310" s="176" t="s">
        <v>1197</v>
      </c>
      <c r="B310" s="176" t="s">
        <v>1198</v>
      </c>
      <c r="C310" s="177">
        <v>5</v>
      </c>
    </row>
    <row r="311" spans="1:3" ht="15.5" x14ac:dyDescent="0.35">
      <c r="A311" s="176" t="s">
        <v>1199</v>
      </c>
      <c r="B311" s="176" t="s">
        <v>1200</v>
      </c>
      <c r="C311" s="177">
        <v>3</v>
      </c>
    </row>
    <row r="312" spans="1:3" ht="15.5" x14ac:dyDescent="0.35">
      <c r="A312" s="176" t="s">
        <v>1201</v>
      </c>
      <c r="B312" s="176" t="s">
        <v>1202</v>
      </c>
      <c r="C312" s="177">
        <v>6</v>
      </c>
    </row>
    <row r="313" spans="1:3" ht="15.5" x14ac:dyDescent="0.35">
      <c r="A313" s="176" t="s">
        <v>1203</v>
      </c>
      <c r="B313" s="176" t="s">
        <v>1204</v>
      </c>
      <c r="C313" s="177">
        <v>4</v>
      </c>
    </row>
    <row r="314" spans="1:3" ht="15.5" x14ac:dyDescent="0.35">
      <c r="A314" s="176" t="s">
        <v>1205</v>
      </c>
      <c r="B314" s="176" t="s">
        <v>1206</v>
      </c>
      <c r="C314" s="177">
        <v>5</v>
      </c>
    </row>
    <row r="315" spans="1:3" ht="15.5" x14ac:dyDescent="0.35">
      <c r="A315" s="176" t="s">
        <v>533</v>
      </c>
      <c r="B315" s="176" t="s">
        <v>1207</v>
      </c>
      <c r="C315" s="177">
        <v>4</v>
      </c>
    </row>
    <row r="316" spans="1:3" ht="15.5" x14ac:dyDescent="0.35">
      <c r="A316" s="176" t="s">
        <v>1208</v>
      </c>
      <c r="B316" s="176" t="s">
        <v>1209</v>
      </c>
      <c r="C316" s="177">
        <v>6</v>
      </c>
    </row>
    <row r="317" spans="1:3" ht="15.5" x14ac:dyDescent="0.35">
      <c r="A317" s="176" t="s">
        <v>1210</v>
      </c>
      <c r="B317" s="176" t="s">
        <v>1211</v>
      </c>
      <c r="C317" s="177">
        <v>6</v>
      </c>
    </row>
    <row r="318" spans="1:3" ht="15.5" x14ac:dyDescent="0.35">
      <c r="A318" s="176" t="s">
        <v>1212</v>
      </c>
      <c r="B318" s="176" t="s">
        <v>1213</v>
      </c>
      <c r="C318" s="177">
        <v>4</v>
      </c>
    </row>
    <row r="319" spans="1:3" ht="15.5" x14ac:dyDescent="0.35">
      <c r="A319" s="176" t="s">
        <v>1214</v>
      </c>
      <c r="B319" s="176" t="s">
        <v>1215</v>
      </c>
      <c r="C319" s="177">
        <v>6</v>
      </c>
    </row>
    <row r="320" spans="1:3" ht="15.5" x14ac:dyDescent="0.35">
      <c r="A320" s="176" t="s">
        <v>1216</v>
      </c>
      <c r="B320" s="176" t="s">
        <v>1217</v>
      </c>
      <c r="C320" s="177">
        <v>3</v>
      </c>
    </row>
    <row r="321" spans="1:3" ht="15.5" x14ac:dyDescent="0.35">
      <c r="A321" s="176" t="s">
        <v>1218</v>
      </c>
      <c r="B321" s="176" t="s">
        <v>1219</v>
      </c>
      <c r="C321" s="177">
        <v>5</v>
      </c>
    </row>
    <row r="322" spans="1:3" ht="15.5" x14ac:dyDescent="0.35">
      <c r="A322" s="176" t="s">
        <v>1220</v>
      </c>
      <c r="B322" s="176" t="s">
        <v>1221</v>
      </c>
      <c r="C322" s="177">
        <v>4</v>
      </c>
    </row>
    <row r="323" spans="1:3" ht="15.5" x14ac:dyDescent="0.35">
      <c r="A323" s="176" t="s">
        <v>1222</v>
      </c>
      <c r="B323" s="176" t="s">
        <v>1223</v>
      </c>
      <c r="C323" s="177">
        <v>3</v>
      </c>
    </row>
    <row r="324" spans="1:3" ht="15.5" x14ac:dyDescent="0.35">
      <c r="A324" s="176" t="s">
        <v>1224</v>
      </c>
      <c r="B324" s="176" t="s">
        <v>1225</v>
      </c>
      <c r="C324" s="177">
        <v>4</v>
      </c>
    </row>
    <row r="325" spans="1:3" ht="15.5" x14ac:dyDescent="0.35">
      <c r="A325" s="176" t="s">
        <v>1226</v>
      </c>
      <c r="B325" s="176" t="s">
        <v>1227</v>
      </c>
      <c r="C325" s="177">
        <v>5</v>
      </c>
    </row>
    <row r="326" spans="1:3" ht="15.5" x14ac:dyDescent="0.35">
      <c r="A326" s="176" t="s">
        <v>1228</v>
      </c>
      <c r="B326" s="176" t="s">
        <v>1229</v>
      </c>
      <c r="C326" s="177">
        <v>4</v>
      </c>
    </row>
    <row r="327" spans="1:3" ht="15.5" x14ac:dyDescent="0.35">
      <c r="A327" s="176" t="s">
        <v>1230</v>
      </c>
      <c r="B327" s="176" t="s">
        <v>1231</v>
      </c>
      <c r="C327" s="177">
        <v>5</v>
      </c>
    </row>
    <row r="328" spans="1:3" ht="15.5" x14ac:dyDescent="0.35">
      <c r="A328" s="176" t="s">
        <v>1232</v>
      </c>
      <c r="B328" s="176" t="s">
        <v>1233</v>
      </c>
      <c r="C328" s="177">
        <v>4</v>
      </c>
    </row>
    <row r="329" spans="1:3" ht="15.5" x14ac:dyDescent="0.35">
      <c r="A329" s="176" t="s">
        <v>1234</v>
      </c>
      <c r="B329" s="176" t="s">
        <v>1235</v>
      </c>
      <c r="C329" s="177">
        <v>4</v>
      </c>
    </row>
    <row r="330" spans="1:3" ht="15.5" x14ac:dyDescent="0.35">
      <c r="A330" s="176" t="s">
        <v>1236</v>
      </c>
      <c r="B330" s="176" t="s">
        <v>1237</v>
      </c>
      <c r="C330" s="177">
        <v>5</v>
      </c>
    </row>
    <row r="331" spans="1:3" ht="15.5" x14ac:dyDescent="0.35">
      <c r="A331" s="176" t="s">
        <v>1238</v>
      </c>
      <c r="B331" s="176" t="s">
        <v>1239</v>
      </c>
      <c r="C331" s="177">
        <v>6</v>
      </c>
    </row>
    <row r="332" spans="1:3" ht="15.5" x14ac:dyDescent="0.35">
      <c r="A332" s="176" t="s">
        <v>1240</v>
      </c>
      <c r="B332" s="176" t="s">
        <v>1241</v>
      </c>
      <c r="C332" s="177">
        <v>5</v>
      </c>
    </row>
    <row r="333" spans="1:3" ht="15.5" x14ac:dyDescent="0.35">
      <c r="A333" s="176" t="s">
        <v>1242</v>
      </c>
      <c r="B333" s="176" t="s">
        <v>1243</v>
      </c>
      <c r="C333" s="177">
        <v>5</v>
      </c>
    </row>
    <row r="334" spans="1:3" ht="15.5" x14ac:dyDescent="0.35">
      <c r="A334" s="176" t="s">
        <v>1244</v>
      </c>
      <c r="B334" s="176" t="s">
        <v>1245</v>
      </c>
      <c r="C334" s="177">
        <v>6</v>
      </c>
    </row>
    <row r="335" spans="1:3" ht="15.5" x14ac:dyDescent="0.35">
      <c r="A335" s="176" t="s">
        <v>1246</v>
      </c>
      <c r="B335" s="176" t="s">
        <v>1247</v>
      </c>
      <c r="C335" s="177">
        <v>5</v>
      </c>
    </row>
    <row r="336" spans="1:3" ht="15.5" x14ac:dyDescent="0.35">
      <c r="A336" s="176" t="s">
        <v>1248</v>
      </c>
      <c r="B336" s="176" t="s">
        <v>1249</v>
      </c>
      <c r="C336" s="177">
        <v>5</v>
      </c>
    </row>
    <row r="337" spans="1:3" ht="15.5" x14ac:dyDescent="0.35">
      <c r="A337" s="176" t="s">
        <v>1250</v>
      </c>
      <c r="B337" s="176" t="s">
        <v>1251</v>
      </c>
      <c r="C337" s="177">
        <v>6</v>
      </c>
    </row>
    <row r="338" spans="1:3" ht="15.5" x14ac:dyDescent="0.35">
      <c r="A338" s="176" t="s">
        <v>1252</v>
      </c>
      <c r="B338" s="176" t="s">
        <v>1253</v>
      </c>
      <c r="C338" s="177">
        <v>6</v>
      </c>
    </row>
    <row r="339" spans="1:3" ht="15.5" x14ac:dyDescent="0.35">
      <c r="A339" s="176" t="s">
        <v>424</v>
      </c>
      <c r="B339" s="176" t="s">
        <v>1254</v>
      </c>
      <c r="C339" s="177">
        <v>6</v>
      </c>
    </row>
    <row r="340" spans="1:3" ht="15.5" x14ac:dyDescent="0.35">
      <c r="A340" s="176" t="s">
        <v>1255</v>
      </c>
      <c r="B340" s="176" t="s">
        <v>1256</v>
      </c>
      <c r="C340" s="177">
        <v>6</v>
      </c>
    </row>
    <row r="341" spans="1:3" ht="15.5" x14ac:dyDescent="0.35">
      <c r="A341" s="176" t="s">
        <v>1257</v>
      </c>
      <c r="B341" s="176" t="s">
        <v>1258</v>
      </c>
      <c r="C341" s="177">
        <v>5</v>
      </c>
    </row>
    <row r="342" spans="1:3" ht="15.5" x14ac:dyDescent="0.35">
      <c r="A342" s="176" t="s">
        <v>1259</v>
      </c>
      <c r="B342" s="176" t="s">
        <v>1260</v>
      </c>
      <c r="C342" s="177">
        <v>4</v>
      </c>
    </row>
    <row r="343" spans="1:3" ht="15.5" x14ac:dyDescent="0.35">
      <c r="A343" s="176" t="s">
        <v>1261</v>
      </c>
      <c r="B343" s="176" t="s">
        <v>1262</v>
      </c>
      <c r="C343" s="177">
        <v>6</v>
      </c>
    </row>
    <row r="344" spans="1:3" ht="15.5" x14ac:dyDescent="0.35">
      <c r="A344" s="176" t="s">
        <v>1263</v>
      </c>
      <c r="B344" s="176" t="s">
        <v>1264</v>
      </c>
      <c r="C344" s="177">
        <v>5</v>
      </c>
    </row>
    <row r="345" spans="1:3" ht="15.5" x14ac:dyDescent="0.35">
      <c r="A345" s="176" t="s">
        <v>1265</v>
      </c>
      <c r="B345" s="176" t="s">
        <v>1266</v>
      </c>
      <c r="C345" s="177">
        <v>6</v>
      </c>
    </row>
    <row r="346" spans="1:3" ht="15.5" x14ac:dyDescent="0.35">
      <c r="A346" s="176" t="s">
        <v>1267</v>
      </c>
      <c r="B346" s="176" t="s">
        <v>1268</v>
      </c>
      <c r="C346" s="177">
        <v>6</v>
      </c>
    </row>
    <row r="347" spans="1:3" ht="15.5" x14ac:dyDescent="0.35">
      <c r="A347" s="176" t="s">
        <v>1269</v>
      </c>
      <c r="B347" s="176" t="s">
        <v>1270</v>
      </c>
      <c r="C347" s="177">
        <v>4</v>
      </c>
    </row>
    <row r="348" spans="1:3" ht="15.5" x14ac:dyDescent="0.35">
      <c r="A348" s="176" t="s">
        <v>1271</v>
      </c>
      <c r="B348" s="176" t="s">
        <v>1272</v>
      </c>
      <c r="C348" s="177">
        <v>5</v>
      </c>
    </row>
    <row r="349" spans="1:3" ht="15.5" x14ac:dyDescent="0.35">
      <c r="A349" s="176" t="s">
        <v>1273</v>
      </c>
      <c r="B349" s="176" t="s">
        <v>1274</v>
      </c>
      <c r="C349" s="177">
        <v>4</v>
      </c>
    </row>
    <row r="350" spans="1:3" ht="15.5" x14ac:dyDescent="0.35">
      <c r="A350" s="176" t="s">
        <v>1275</v>
      </c>
      <c r="B350" s="176" t="s">
        <v>1276</v>
      </c>
      <c r="C350" s="177">
        <v>3</v>
      </c>
    </row>
    <row r="351" spans="1:3" ht="15.5" x14ac:dyDescent="0.35">
      <c r="A351" s="176" t="s">
        <v>1277</v>
      </c>
      <c r="B351" s="176" t="s">
        <v>1278</v>
      </c>
      <c r="C351" s="177">
        <v>2</v>
      </c>
    </row>
    <row r="352" spans="1:3" ht="15.5" x14ac:dyDescent="0.35">
      <c r="A352" s="176" t="s">
        <v>1279</v>
      </c>
      <c r="B352" s="176" t="s">
        <v>1280</v>
      </c>
      <c r="C352" s="177">
        <v>3</v>
      </c>
    </row>
    <row r="353" spans="1:3" ht="15.5" x14ac:dyDescent="0.35">
      <c r="A353" s="176" t="s">
        <v>1281</v>
      </c>
      <c r="B353" s="176" t="s">
        <v>648</v>
      </c>
      <c r="C353" s="177">
        <v>2</v>
      </c>
    </row>
    <row r="354" spans="1:3" ht="15.5" x14ac:dyDescent="0.35">
      <c r="A354" s="176" t="s">
        <v>1282</v>
      </c>
      <c r="B354" s="176" t="s">
        <v>1283</v>
      </c>
      <c r="C354" s="177">
        <v>7</v>
      </c>
    </row>
    <row r="355" spans="1:3" ht="15.5" x14ac:dyDescent="0.35">
      <c r="A355" s="176" t="s">
        <v>1284</v>
      </c>
      <c r="B355" s="176" t="s">
        <v>1285</v>
      </c>
      <c r="C355" s="177">
        <v>6</v>
      </c>
    </row>
    <row r="356" spans="1:3" ht="15.5" x14ac:dyDescent="0.35">
      <c r="A356" s="176" t="s">
        <v>1286</v>
      </c>
      <c r="B356" s="176" t="s">
        <v>1287</v>
      </c>
      <c r="C356" s="177">
        <v>7</v>
      </c>
    </row>
    <row r="357" spans="1:3" ht="15.5" x14ac:dyDescent="0.35">
      <c r="A357" s="176" t="s">
        <v>1288</v>
      </c>
      <c r="B357" s="176" t="s">
        <v>1289</v>
      </c>
      <c r="C357" s="177">
        <v>5</v>
      </c>
    </row>
    <row r="358" spans="1:3" ht="15.5" x14ac:dyDescent="0.35">
      <c r="A358" s="176" t="s">
        <v>1290</v>
      </c>
      <c r="B358" s="176" t="s">
        <v>1291</v>
      </c>
      <c r="C358" s="177">
        <v>5</v>
      </c>
    </row>
    <row r="359" spans="1:3" ht="15.5" x14ac:dyDescent="0.35">
      <c r="A359" s="176" t="s">
        <v>1292</v>
      </c>
      <c r="B359" s="176" t="s">
        <v>1293</v>
      </c>
      <c r="C359" s="177">
        <v>6</v>
      </c>
    </row>
    <row r="360" spans="1:3" ht="15.5" x14ac:dyDescent="0.35">
      <c r="A360" s="176" t="s">
        <v>1294</v>
      </c>
      <c r="B360" s="176" t="s">
        <v>1295</v>
      </c>
      <c r="C360" s="177">
        <v>5</v>
      </c>
    </row>
    <row r="361" spans="1:3" ht="15.5" x14ac:dyDescent="0.35">
      <c r="A361" s="176" t="s">
        <v>1296</v>
      </c>
      <c r="B361" s="176" t="s">
        <v>1297</v>
      </c>
      <c r="C361" s="177">
        <v>4</v>
      </c>
    </row>
    <row r="362" spans="1:3" ht="15.5" x14ac:dyDescent="0.35">
      <c r="A362" s="176" t="s">
        <v>519</v>
      </c>
      <c r="B362" s="176" t="s">
        <v>1298</v>
      </c>
      <c r="C362" s="177">
        <v>2</v>
      </c>
    </row>
    <row r="363" spans="1:3" ht="15.5" x14ac:dyDescent="0.35">
      <c r="A363" s="176" t="s">
        <v>147</v>
      </c>
      <c r="B363" s="176" t="s">
        <v>1299</v>
      </c>
      <c r="C363" s="177">
        <v>4</v>
      </c>
    </row>
    <row r="364" spans="1:3" ht="15.5" x14ac:dyDescent="0.35">
      <c r="A364" s="176" t="s">
        <v>1300</v>
      </c>
      <c r="B364" s="176" t="s">
        <v>1301</v>
      </c>
      <c r="C364" s="177">
        <v>4</v>
      </c>
    </row>
    <row r="365" spans="1:3" ht="15.5" x14ac:dyDescent="0.35">
      <c r="A365" s="176" t="s">
        <v>1302</v>
      </c>
      <c r="B365" s="176" t="s">
        <v>1303</v>
      </c>
      <c r="C365" s="177">
        <v>5</v>
      </c>
    </row>
    <row r="366" spans="1:3" ht="15.5" x14ac:dyDescent="0.35">
      <c r="A366" s="176" t="s">
        <v>1304</v>
      </c>
      <c r="B366" s="176" t="s">
        <v>1305</v>
      </c>
      <c r="C366" s="177">
        <v>2</v>
      </c>
    </row>
    <row r="367" spans="1:3" ht="15.5" x14ac:dyDescent="0.35">
      <c r="A367" s="176" t="s">
        <v>1306</v>
      </c>
      <c r="B367" s="176" t="s">
        <v>1307</v>
      </c>
      <c r="C367" s="177">
        <v>4</v>
      </c>
    </row>
    <row r="368" spans="1:3" ht="15.5" x14ac:dyDescent="0.35">
      <c r="A368" s="176" t="s">
        <v>1308</v>
      </c>
      <c r="B368" s="176" t="s">
        <v>1309</v>
      </c>
      <c r="C368" s="177">
        <v>4</v>
      </c>
    </row>
    <row r="369" spans="1:3" ht="15.5" x14ac:dyDescent="0.35">
      <c r="A369" s="176" t="s">
        <v>1310</v>
      </c>
      <c r="B369" s="176" t="s">
        <v>1311</v>
      </c>
      <c r="C369" s="177">
        <v>5</v>
      </c>
    </row>
    <row r="370" spans="1:3" ht="15.5" x14ac:dyDescent="0.35">
      <c r="A370" s="176" t="s">
        <v>1312</v>
      </c>
      <c r="B370" s="176" t="s">
        <v>1313</v>
      </c>
      <c r="C370" s="177">
        <v>8</v>
      </c>
    </row>
    <row r="371" spans="1:3" ht="15.5" x14ac:dyDescent="0.35">
      <c r="A371" s="176" t="s">
        <v>1314</v>
      </c>
      <c r="B371" s="176" t="s">
        <v>1315</v>
      </c>
      <c r="C371" s="177">
        <v>3</v>
      </c>
    </row>
    <row r="372" spans="1:3" ht="15.5" x14ac:dyDescent="0.35">
      <c r="A372" s="176" t="s">
        <v>1316</v>
      </c>
      <c r="B372" s="176" t="s">
        <v>1317</v>
      </c>
      <c r="C372" s="177">
        <v>4</v>
      </c>
    </row>
    <row r="373" spans="1:3" ht="15.5" x14ac:dyDescent="0.35">
      <c r="A373" s="176" t="s">
        <v>1318</v>
      </c>
      <c r="B373" s="176" t="s">
        <v>1319</v>
      </c>
      <c r="C373" s="177">
        <v>4</v>
      </c>
    </row>
    <row r="374" spans="1:3" ht="31" x14ac:dyDescent="0.35">
      <c r="A374" s="176" t="s">
        <v>593</v>
      </c>
      <c r="B374" s="176" t="s">
        <v>1320</v>
      </c>
      <c r="C374" s="177">
        <v>4</v>
      </c>
    </row>
    <row r="375" spans="1:3" ht="15.5" x14ac:dyDescent="0.35">
      <c r="A375" s="176" t="s">
        <v>1321</v>
      </c>
      <c r="B375" s="176" t="s">
        <v>1322</v>
      </c>
      <c r="C375" s="177">
        <v>5</v>
      </c>
    </row>
    <row r="376" spans="1:3" ht="15.5" x14ac:dyDescent="0.35">
      <c r="A376" s="176" t="s">
        <v>1323</v>
      </c>
      <c r="B376" s="176" t="s">
        <v>1324</v>
      </c>
      <c r="C376" s="177">
        <v>5</v>
      </c>
    </row>
    <row r="377" spans="1:3" ht="15.5" x14ac:dyDescent="0.35">
      <c r="A377" s="176" t="s">
        <v>1325</v>
      </c>
      <c r="B377" s="176" t="s">
        <v>1326</v>
      </c>
      <c r="C377" s="177">
        <v>5</v>
      </c>
    </row>
    <row r="378" spans="1:3" ht="15.5" x14ac:dyDescent="0.35">
      <c r="A378" s="176" t="s">
        <v>1327</v>
      </c>
      <c r="B378" s="176" t="s">
        <v>1328</v>
      </c>
      <c r="C378" s="177">
        <v>4</v>
      </c>
    </row>
    <row r="379" spans="1:3" ht="15.5" x14ac:dyDescent="0.35">
      <c r="A379" s="176" t="s">
        <v>1329</v>
      </c>
      <c r="B379" s="176" t="s">
        <v>1330</v>
      </c>
      <c r="C379" s="177">
        <v>6</v>
      </c>
    </row>
    <row r="380" spans="1:3" ht="15.5" x14ac:dyDescent="0.35">
      <c r="A380" s="176" t="s">
        <v>1331</v>
      </c>
      <c r="B380" s="176" t="s">
        <v>1332</v>
      </c>
      <c r="C380" s="177">
        <v>4</v>
      </c>
    </row>
    <row r="381" spans="1:3" ht="15.5" x14ac:dyDescent="0.35">
      <c r="A381" s="176" t="s">
        <v>1333</v>
      </c>
      <c r="B381" s="176" t="s">
        <v>648</v>
      </c>
      <c r="C381" s="177">
        <v>2</v>
      </c>
    </row>
    <row r="382" spans="1:3" ht="15.5" x14ac:dyDescent="0.35">
      <c r="A382" s="176" t="s">
        <v>1334</v>
      </c>
      <c r="B382" s="176" t="s">
        <v>1335</v>
      </c>
      <c r="C382" s="177">
        <v>4</v>
      </c>
    </row>
    <row r="383" spans="1:3" ht="15.5" x14ac:dyDescent="0.35">
      <c r="A383" s="176" t="s">
        <v>1336</v>
      </c>
      <c r="B383" s="176" t="s">
        <v>1337</v>
      </c>
      <c r="C383" s="177">
        <v>1</v>
      </c>
    </row>
    <row r="384" spans="1:3" ht="15.5" x14ac:dyDescent="0.35">
      <c r="A384" s="176" t="s">
        <v>1338</v>
      </c>
      <c r="B384" s="176" t="s">
        <v>1339</v>
      </c>
      <c r="C384" s="177">
        <v>4</v>
      </c>
    </row>
    <row r="385" spans="1:3" ht="15.5" x14ac:dyDescent="0.35">
      <c r="A385" s="176" t="s">
        <v>1340</v>
      </c>
      <c r="B385" s="176" t="s">
        <v>1341</v>
      </c>
      <c r="C385" s="177">
        <v>3</v>
      </c>
    </row>
    <row r="386" spans="1:3" ht="15.5" x14ac:dyDescent="0.35">
      <c r="A386" s="176" t="s">
        <v>1342</v>
      </c>
      <c r="B386" s="176" t="s">
        <v>1343</v>
      </c>
      <c r="C386" s="177">
        <v>5</v>
      </c>
    </row>
    <row r="387" spans="1:3" ht="15.5" x14ac:dyDescent="0.35">
      <c r="A387" s="176" t="s">
        <v>1344</v>
      </c>
      <c r="B387" s="176" t="s">
        <v>1345</v>
      </c>
      <c r="C387" s="177">
        <v>4</v>
      </c>
    </row>
    <row r="388" spans="1:3" ht="15.5" x14ac:dyDescent="0.35">
      <c r="A388" s="176" t="s">
        <v>1346</v>
      </c>
      <c r="B388" s="176" t="s">
        <v>1347</v>
      </c>
      <c r="C388" s="177">
        <v>4</v>
      </c>
    </row>
    <row r="389" spans="1:3" ht="15.5" x14ac:dyDescent="0.35">
      <c r="A389" s="176" t="s">
        <v>1348</v>
      </c>
      <c r="B389" s="176" t="s">
        <v>1349</v>
      </c>
      <c r="C389" s="177">
        <v>5</v>
      </c>
    </row>
    <row r="390" spans="1:3" ht="15.5" x14ac:dyDescent="0.35">
      <c r="A390" s="176" t="s">
        <v>1350</v>
      </c>
      <c r="B390" s="176" t="s">
        <v>1351</v>
      </c>
      <c r="C390" s="177">
        <v>1</v>
      </c>
    </row>
    <row r="391" spans="1:3" ht="15.5" x14ac:dyDescent="0.35">
      <c r="A391" s="176" t="s">
        <v>1352</v>
      </c>
      <c r="B391" s="176" t="s">
        <v>1353</v>
      </c>
      <c r="C391" s="177">
        <v>1</v>
      </c>
    </row>
    <row r="392" spans="1:3" ht="15.5" x14ac:dyDescent="0.35">
      <c r="A392" s="176" t="s">
        <v>1354</v>
      </c>
      <c r="B392" s="176" t="s">
        <v>648</v>
      </c>
      <c r="C392" s="177">
        <v>2</v>
      </c>
    </row>
    <row r="393" spans="1:3" ht="15.5" x14ac:dyDescent="0.35">
      <c r="A393" s="176" t="s">
        <v>1355</v>
      </c>
      <c r="B393" s="176" t="s">
        <v>1356</v>
      </c>
      <c r="C393" s="177">
        <v>1</v>
      </c>
    </row>
    <row r="394" spans="1:3" ht="15.5" x14ac:dyDescent="0.35">
      <c r="A394" s="176" t="s">
        <v>1357</v>
      </c>
      <c r="B394" s="176" t="s">
        <v>1358</v>
      </c>
      <c r="C394" s="177">
        <v>1</v>
      </c>
    </row>
    <row r="395" spans="1:3" ht="15.5" x14ac:dyDescent="0.35">
      <c r="A395" s="176" t="s">
        <v>1359</v>
      </c>
      <c r="B395" s="176" t="s">
        <v>1360</v>
      </c>
      <c r="C395" s="177">
        <v>1</v>
      </c>
    </row>
    <row r="396" spans="1:3" ht="15.5" x14ac:dyDescent="0.35">
      <c r="A396" s="176" t="s">
        <v>1361</v>
      </c>
      <c r="B396" s="176" t="s">
        <v>1362</v>
      </c>
      <c r="C396" s="177">
        <v>1</v>
      </c>
    </row>
    <row r="397" spans="1:3" ht="15.5" x14ac:dyDescent="0.35">
      <c r="A397" s="176" t="s">
        <v>1363</v>
      </c>
      <c r="B397" s="176" t="s">
        <v>1364</v>
      </c>
      <c r="C397" s="177">
        <v>1</v>
      </c>
    </row>
    <row r="398" spans="1:3" ht="15.5" x14ac:dyDescent="0.35">
      <c r="A398" s="176" t="s">
        <v>1365</v>
      </c>
      <c r="B398" s="176" t="s">
        <v>1366</v>
      </c>
      <c r="C398" s="177">
        <v>1</v>
      </c>
    </row>
    <row r="399" spans="1:3" ht="15.5" x14ac:dyDescent="0.35">
      <c r="A399" s="176" t="s">
        <v>1367</v>
      </c>
      <c r="B399" s="176" t="s">
        <v>1368</v>
      </c>
      <c r="C399" s="177">
        <v>1</v>
      </c>
    </row>
    <row r="400" spans="1:3" ht="15.5" x14ac:dyDescent="0.35">
      <c r="A400" s="176" t="s">
        <v>1369</v>
      </c>
      <c r="B400" s="176" t="s">
        <v>1370</v>
      </c>
      <c r="C400" s="177">
        <v>1</v>
      </c>
    </row>
    <row r="401" spans="1:3" ht="15.5" x14ac:dyDescent="0.35">
      <c r="A401" s="176" t="s">
        <v>1371</v>
      </c>
      <c r="B401" s="176" t="s">
        <v>1372</v>
      </c>
      <c r="C401" s="177">
        <v>1</v>
      </c>
    </row>
    <row r="402" spans="1:3" ht="15.5" x14ac:dyDescent="0.35">
      <c r="A402" s="176" t="s">
        <v>1373</v>
      </c>
      <c r="B402" s="176" t="s">
        <v>1374</v>
      </c>
      <c r="C402" s="177">
        <v>1</v>
      </c>
    </row>
    <row r="403" spans="1:3" ht="15.5" x14ac:dyDescent="0.35">
      <c r="A403" s="176" t="s">
        <v>1375</v>
      </c>
      <c r="B403" s="176" t="s">
        <v>1376</v>
      </c>
      <c r="C403" s="177">
        <v>1</v>
      </c>
    </row>
    <row r="404" spans="1:3" ht="15.5" x14ac:dyDescent="0.35">
      <c r="A404" s="176" t="s">
        <v>1377</v>
      </c>
      <c r="B404" s="176" t="s">
        <v>1378</v>
      </c>
      <c r="C404" s="177">
        <v>1</v>
      </c>
    </row>
    <row r="405" spans="1:3" ht="15.5" x14ac:dyDescent="0.35">
      <c r="A405" s="176" t="s">
        <v>1379</v>
      </c>
      <c r="B405" s="176" t="s">
        <v>1380</v>
      </c>
      <c r="C405" s="177">
        <v>1</v>
      </c>
    </row>
    <row r="406" spans="1:3" ht="15.5" x14ac:dyDescent="0.35">
      <c r="A406" s="176" t="s">
        <v>1381</v>
      </c>
      <c r="B406" s="176" t="s">
        <v>1382</v>
      </c>
      <c r="C406" s="177">
        <v>1</v>
      </c>
    </row>
    <row r="407" spans="1:3" ht="15.5" x14ac:dyDescent="0.35">
      <c r="A407" s="176" t="s">
        <v>1383</v>
      </c>
      <c r="B407" s="176" t="s">
        <v>1384</v>
      </c>
      <c r="C407" s="177">
        <v>1</v>
      </c>
    </row>
    <row r="408" spans="1:3" ht="15.5" x14ac:dyDescent="0.35">
      <c r="A408" s="176" t="s">
        <v>1385</v>
      </c>
      <c r="B408" s="176" t="s">
        <v>1386</v>
      </c>
      <c r="C408" s="177">
        <v>1</v>
      </c>
    </row>
    <row r="409" spans="1:3" ht="15.5" x14ac:dyDescent="0.35">
      <c r="A409" s="176" t="s">
        <v>1387</v>
      </c>
      <c r="B409" s="176" t="s">
        <v>1388</v>
      </c>
      <c r="C409" s="177">
        <v>1</v>
      </c>
    </row>
    <row r="410" spans="1:3" ht="15.5" x14ac:dyDescent="0.35">
      <c r="A410" s="176" t="s">
        <v>1389</v>
      </c>
      <c r="B410" s="176" t="s">
        <v>1390</v>
      </c>
      <c r="C410" s="177">
        <v>1</v>
      </c>
    </row>
    <row r="411" spans="1:3" ht="15.5" x14ac:dyDescent="0.35">
      <c r="A411" s="176" t="s">
        <v>1391</v>
      </c>
      <c r="B411" s="176" t="s">
        <v>1392</v>
      </c>
      <c r="C411" s="177">
        <v>1</v>
      </c>
    </row>
    <row r="412" spans="1:3" ht="15.5" x14ac:dyDescent="0.35">
      <c r="A412" s="176" t="s">
        <v>1393</v>
      </c>
      <c r="B412" s="176" t="s">
        <v>1394</v>
      </c>
      <c r="C412" s="177">
        <v>1</v>
      </c>
    </row>
    <row r="413" spans="1:3" ht="15.5" x14ac:dyDescent="0.35">
      <c r="A413" s="176" t="s">
        <v>1395</v>
      </c>
      <c r="B413" s="176" t="s">
        <v>1396</v>
      </c>
      <c r="C413" s="177">
        <v>1</v>
      </c>
    </row>
    <row r="414" spans="1:3" ht="15.5" x14ac:dyDescent="0.35">
      <c r="A414" s="176" t="s">
        <v>1397</v>
      </c>
      <c r="B414" s="176" t="s">
        <v>1398</v>
      </c>
      <c r="C414" s="177">
        <v>1</v>
      </c>
    </row>
    <row r="415" spans="1:3" ht="15.5" x14ac:dyDescent="0.35">
      <c r="A415" s="176" t="s">
        <v>1399</v>
      </c>
      <c r="B415" s="176" t="s">
        <v>1400</v>
      </c>
      <c r="C415" s="177">
        <v>1</v>
      </c>
    </row>
    <row r="416" spans="1:3" ht="15.5" x14ac:dyDescent="0.35">
      <c r="A416" s="176" t="s">
        <v>1401</v>
      </c>
      <c r="B416" s="176" t="s">
        <v>1402</v>
      </c>
      <c r="C416" s="177">
        <v>1</v>
      </c>
    </row>
    <row r="417" spans="1:3" ht="15.5" x14ac:dyDescent="0.35">
      <c r="A417" s="176" t="s">
        <v>1403</v>
      </c>
      <c r="B417" s="176" t="s">
        <v>1404</v>
      </c>
      <c r="C417" s="177">
        <v>1</v>
      </c>
    </row>
    <row r="418" spans="1:3" ht="15.5" x14ac:dyDescent="0.35">
      <c r="A418" s="176" t="s">
        <v>1405</v>
      </c>
      <c r="B418" s="176" t="s">
        <v>1406</v>
      </c>
      <c r="C418" s="177">
        <v>1</v>
      </c>
    </row>
    <row r="419" spans="1:3" ht="15.5" x14ac:dyDescent="0.35">
      <c r="A419" s="176" t="s">
        <v>1407</v>
      </c>
      <c r="B419" s="176" t="s">
        <v>1408</v>
      </c>
      <c r="C419" s="177">
        <v>1</v>
      </c>
    </row>
    <row r="420" spans="1:3" ht="15.5" x14ac:dyDescent="0.35">
      <c r="A420" s="176" t="s">
        <v>1409</v>
      </c>
      <c r="B420" s="176" t="s">
        <v>1410</v>
      </c>
      <c r="C420" s="177">
        <v>1</v>
      </c>
    </row>
    <row r="421" spans="1:3" ht="15.5" x14ac:dyDescent="0.35">
      <c r="A421" s="176" t="s">
        <v>1411</v>
      </c>
      <c r="B421" s="176" t="s">
        <v>1412</v>
      </c>
      <c r="C421" s="177">
        <v>1</v>
      </c>
    </row>
    <row r="422" spans="1:3" ht="15.5" x14ac:dyDescent="0.35">
      <c r="A422" s="176" t="s">
        <v>1413</v>
      </c>
      <c r="B422" s="176" t="s">
        <v>1414</v>
      </c>
      <c r="C422" s="177">
        <v>1</v>
      </c>
    </row>
    <row r="423" spans="1:3" ht="15.5" x14ac:dyDescent="0.35">
      <c r="A423" s="176" t="s">
        <v>1415</v>
      </c>
      <c r="B423" s="176" t="s">
        <v>1416</v>
      </c>
      <c r="C423" s="177">
        <v>1</v>
      </c>
    </row>
    <row r="424" spans="1:3" ht="15.5" x14ac:dyDescent="0.35">
      <c r="A424" s="176" t="s">
        <v>1417</v>
      </c>
      <c r="B424" s="176" t="s">
        <v>1418</v>
      </c>
      <c r="C424" s="177">
        <v>1</v>
      </c>
    </row>
    <row r="425" spans="1:3" ht="15.5" x14ac:dyDescent="0.35">
      <c r="A425" s="176" t="s">
        <v>1419</v>
      </c>
      <c r="B425" s="176" t="s">
        <v>1420</v>
      </c>
      <c r="C425" s="177">
        <v>1</v>
      </c>
    </row>
    <row r="426" spans="1:3" ht="15.5" x14ac:dyDescent="0.35">
      <c r="A426" s="176" t="s">
        <v>1421</v>
      </c>
      <c r="B426" s="176" t="s">
        <v>1422</v>
      </c>
      <c r="C426" s="177">
        <v>1</v>
      </c>
    </row>
    <row r="427" spans="1:3" ht="15.5" x14ac:dyDescent="0.35">
      <c r="A427" s="176" t="s">
        <v>1423</v>
      </c>
      <c r="B427" s="176" t="s">
        <v>1424</v>
      </c>
      <c r="C427" s="177">
        <v>1</v>
      </c>
    </row>
    <row r="428" spans="1:3" ht="15.5" x14ac:dyDescent="0.35">
      <c r="A428" s="176" t="s">
        <v>1425</v>
      </c>
      <c r="B428" s="176" t="s">
        <v>1426</v>
      </c>
      <c r="C428" s="177">
        <v>1</v>
      </c>
    </row>
    <row r="429" spans="1:3" ht="15.5" x14ac:dyDescent="0.35">
      <c r="A429" s="176" t="s">
        <v>1427</v>
      </c>
      <c r="B429" s="176" t="s">
        <v>1414</v>
      </c>
      <c r="C429" s="177">
        <v>1</v>
      </c>
    </row>
    <row r="430" spans="1:3" ht="15.5" x14ac:dyDescent="0.35">
      <c r="A430" s="176" t="s">
        <v>1428</v>
      </c>
      <c r="B430" s="176" t="s">
        <v>1429</v>
      </c>
      <c r="C430" s="177">
        <v>1</v>
      </c>
    </row>
    <row r="431" spans="1:3" ht="15.5" x14ac:dyDescent="0.35">
      <c r="A431" s="176" t="s">
        <v>1430</v>
      </c>
      <c r="B431" s="176" t="s">
        <v>1431</v>
      </c>
      <c r="C431" s="177">
        <v>1</v>
      </c>
    </row>
    <row r="432" spans="1:3" ht="15.5" x14ac:dyDescent="0.35">
      <c r="A432" s="176" t="s">
        <v>1432</v>
      </c>
      <c r="B432" s="176" t="s">
        <v>1433</v>
      </c>
      <c r="C432" s="177">
        <v>1</v>
      </c>
    </row>
    <row r="433" spans="1:3" ht="15.5" x14ac:dyDescent="0.35">
      <c r="A433" s="176" t="s">
        <v>1434</v>
      </c>
      <c r="B433" s="176" t="s">
        <v>1435</v>
      </c>
      <c r="C433" s="177">
        <v>1</v>
      </c>
    </row>
    <row r="434" spans="1:3" ht="15.5" x14ac:dyDescent="0.35">
      <c r="A434" s="176" t="s">
        <v>1436</v>
      </c>
      <c r="B434" s="176" t="s">
        <v>1437</v>
      </c>
      <c r="C434" s="177">
        <v>1</v>
      </c>
    </row>
    <row r="435" spans="1:3" ht="15.5" x14ac:dyDescent="0.35">
      <c r="A435" s="176" t="s">
        <v>1438</v>
      </c>
      <c r="B435" s="176" t="s">
        <v>1439</v>
      </c>
      <c r="C435" s="177">
        <v>1</v>
      </c>
    </row>
    <row r="436" spans="1:3" ht="15.5" x14ac:dyDescent="0.35">
      <c r="A436" s="176" t="s">
        <v>1440</v>
      </c>
      <c r="B436" s="176" t="s">
        <v>1441</v>
      </c>
      <c r="C436" s="177">
        <v>1</v>
      </c>
    </row>
    <row r="437" spans="1:3" ht="15.5" x14ac:dyDescent="0.35">
      <c r="A437" s="176" t="s">
        <v>1442</v>
      </c>
      <c r="B437" s="176" t="s">
        <v>1443</v>
      </c>
      <c r="C437" s="177">
        <v>1</v>
      </c>
    </row>
    <row r="438" spans="1:3" ht="15.5" x14ac:dyDescent="0.35">
      <c r="A438" s="176" t="s">
        <v>1444</v>
      </c>
      <c r="B438" s="176" t="s">
        <v>1445</v>
      </c>
      <c r="C438" s="177">
        <v>1</v>
      </c>
    </row>
    <row r="439" spans="1:3" ht="15.5" x14ac:dyDescent="0.35">
      <c r="A439" s="176" t="s">
        <v>1446</v>
      </c>
      <c r="B439" s="176" t="s">
        <v>1447</v>
      </c>
      <c r="C439" s="177">
        <v>1</v>
      </c>
    </row>
    <row r="440" spans="1:3" ht="15.5" x14ac:dyDescent="0.35">
      <c r="A440" s="176" t="s">
        <v>1448</v>
      </c>
      <c r="B440" s="176" t="s">
        <v>1449</v>
      </c>
      <c r="C440" s="177">
        <v>1</v>
      </c>
    </row>
    <row r="441" spans="1:3" ht="15.5" x14ac:dyDescent="0.35">
      <c r="A441" s="176" t="s">
        <v>1450</v>
      </c>
      <c r="B441" s="176" t="s">
        <v>1451</v>
      </c>
      <c r="C441" s="177">
        <v>1</v>
      </c>
    </row>
    <row r="442" spans="1:3" ht="15.5" x14ac:dyDescent="0.35">
      <c r="A442" s="176" t="s">
        <v>1452</v>
      </c>
      <c r="B442" s="176" t="s">
        <v>1453</v>
      </c>
      <c r="C442" s="177">
        <v>1</v>
      </c>
    </row>
    <row r="443" spans="1:3" ht="15.5" x14ac:dyDescent="0.35">
      <c r="A443" s="176" t="s">
        <v>1454</v>
      </c>
      <c r="B443" s="176" t="s">
        <v>1455</v>
      </c>
      <c r="C443" s="177">
        <v>1</v>
      </c>
    </row>
    <row r="444" spans="1:3" ht="15.5" x14ac:dyDescent="0.35">
      <c r="A444" s="176" t="s">
        <v>1456</v>
      </c>
      <c r="B444" s="176" t="s">
        <v>1457</v>
      </c>
      <c r="C444" s="177">
        <v>1</v>
      </c>
    </row>
    <row r="445" spans="1:3" ht="15.5" x14ac:dyDescent="0.35">
      <c r="A445" s="176" t="s">
        <v>1458</v>
      </c>
      <c r="B445" s="176" t="s">
        <v>1459</v>
      </c>
      <c r="C445" s="177">
        <v>1</v>
      </c>
    </row>
    <row r="446" spans="1:3" ht="15.5" x14ac:dyDescent="0.35">
      <c r="A446" s="176" t="s">
        <v>1460</v>
      </c>
      <c r="B446" s="176" t="s">
        <v>1461</v>
      </c>
      <c r="C446" s="177">
        <v>1</v>
      </c>
    </row>
    <row r="447" spans="1:3" ht="15.5" x14ac:dyDescent="0.35">
      <c r="A447" s="176" t="s">
        <v>1462</v>
      </c>
      <c r="B447" s="176" t="s">
        <v>1463</v>
      </c>
      <c r="C447" s="177">
        <v>1</v>
      </c>
    </row>
    <row r="448" spans="1:3" ht="15.5" x14ac:dyDescent="0.35">
      <c r="A448" s="176" t="s">
        <v>1464</v>
      </c>
      <c r="B448" s="176" t="s">
        <v>1465</v>
      </c>
      <c r="C448" s="177">
        <v>1</v>
      </c>
    </row>
    <row r="449" spans="1:3" ht="15.5" x14ac:dyDescent="0.35">
      <c r="A449" s="176" t="s">
        <v>1466</v>
      </c>
      <c r="B449" s="176" t="s">
        <v>1467</v>
      </c>
      <c r="C449" s="177">
        <v>1</v>
      </c>
    </row>
    <row r="450" spans="1:3" ht="15.5" x14ac:dyDescent="0.35">
      <c r="A450" s="176" t="s">
        <v>1468</v>
      </c>
      <c r="B450" s="176" t="s">
        <v>1469</v>
      </c>
      <c r="C450" s="177">
        <v>1</v>
      </c>
    </row>
    <row r="451" spans="1:3" ht="15.5" x14ac:dyDescent="0.35">
      <c r="A451" s="176" t="s">
        <v>1470</v>
      </c>
      <c r="B451" s="176" t="s">
        <v>1471</v>
      </c>
      <c r="C451" s="177">
        <v>1</v>
      </c>
    </row>
    <row r="452" spans="1:3" ht="15.5" x14ac:dyDescent="0.35">
      <c r="A452" s="176" t="s">
        <v>1472</v>
      </c>
      <c r="B452" s="176" t="s">
        <v>1473</v>
      </c>
      <c r="C452" s="177">
        <v>1</v>
      </c>
    </row>
    <row r="453" spans="1:3" ht="15.5" x14ac:dyDescent="0.35">
      <c r="A453" s="176" t="s">
        <v>1474</v>
      </c>
      <c r="B453" s="176" t="s">
        <v>1475</v>
      </c>
      <c r="C453" s="177">
        <v>1</v>
      </c>
    </row>
    <row r="454" spans="1:3" ht="15.5" x14ac:dyDescent="0.35">
      <c r="A454" s="176" t="s">
        <v>1476</v>
      </c>
      <c r="B454" s="176" t="s">
        <v>1477</v>
      </c>
      <c r="C454" s="177">
        <v>1</v>
      </c>
    </row>
    <row r="455" spans="1:3" ht="15.5" x14ac:dyDescent="0.35">
      <c r="A455" s="176" t="s">
        <v>1478</v>
      </c>
      <c r="B455" s="176" t="s">
        <v>1479</v>
      </c>
      <c r="C455" s="177">
        <v>1</v>
      </c>
    </row>
    <row r="456" spans="1:3" ht="15.5" x14ac:dyDescent="0.35">
      <c r="A456" s="176" t="s">
        <v>1480</v>
      </c>
      <c r="B456" s="176" t="s">
        <v>1481</v>
      </c>
      <c r="C456" s="177">
        <v>1</v>
      </c>
    </row>
    <row r="457" spans="1:3" ht="15.5" x14ac:dyDescent="0.35">
      <c r="A457" s="176" t="s">
        <v>1482</v>
      </c>
      <c r="B457" s="176" t="s">
        <v>1483</v>
      </c>
      <c r="C457" s="177">
        <v>1</v>
      </c>
    </row>
    <row r="458" spans="1:3" ht="15.5" x14ac:dyDescent="0.35">
      <c r="A458" s="176" t="s">
        <v>1484</v>
      </c>
      <c r="B458" s="176" t="s">
        <v>1485</v>
      </c>
      <c r="C458" s="177">
        <v>1</v>
      </c>
    </row>
    <row r="459" spans="1:3" ht="15.5" x14ac:dyDescent="0.35">
      <c r="A459" s="176" t="s">
        <v>1486</v>
      </c>
      <c r="B459" s="176" t="s">
        <v>1487</v>
      </c>
      <c r="C459" s="177">
        <v>1</v>
      </c>
    </row>
    <row r="460" spans="1:3" ht="15.5" x14ac:dyDescent="0.35">
      <c r="A460" s="176" t="s">
        <v>1488</v>
      </c>
      <c r="B460" s="176" t="s">
        <v>1489</v>
      </c>
      <c r="C460" s="177">
        <v>1</v>
      </c>
    </row>
    <row r="461" spans="1:3" ht="15.5" x14ac:dyDescent="0.35">
      <c r="A461" s="176" t="s">
        <v>1490</v>
      </c>
      <c r="B461" s="176" t="s">
        <v>1491</v>
      </c>
      <c r="C461" s="177">
        <v>1</v>
      </c>
    </row>
    <row r="462" spans="1:3" ht="15.5" x14ac:dyDescent="0.35">
      <c r="A462" s="176" t="s">
        <v>1492</v>
      </c>
      <c r="B462" s="176" t="s">
        <v>1493</v>
      </c>
      <c r="C462" s="177">
        <v>1</v>
      </c>
    </row>
    <row r="463" spans="1:3" ht="15.5" x14ac:dyDescent="0.35">
      <c r="A463" s="176" t="s">
        <v>1494</v>
      </c>
      <c r="B463" s="176" t="s">
        <v>1495</v>
      </c>
      <c r="C463" s="177">
        <v>1</v>
      </c>
    </row>
    <row r="464" spans="1:3" ht="15.5" x14ac:dyDescent="0.35">
      <c r="A464" s="176" t="s">
        <v>1496</v>
      </c>
      <c r="B464" s="176" t="s">
        <v>1497</v>
      </c>
      <c r="C464" s="177">
        <v>1</v>
      </c>
    </row>
    <row r="465" spans="1:3" ht="15.5" x14ac:dyDescent="0.35">
      <c r="A465" s="176" t="s">
        <v>1498</v>
      </c>
      <c r="B465" s="176" t="s">
        <v>1499</v>
      </c>
      <c r="C465" s="177">
        <v>1</v>
      </c>
    </row>
    <row r="466" spans="1:3" ht="15.5" x14ac:dyDescent="0.35">
      <c r="A466" s="176" t="s">
        <v>1500</v>
      </c>
      <c r="B466" s="176" t="s">
        <v>1501</v>
      </c>
      <c r="C466" s="177">
        <v>1</v>
      </c>
    </row>
    <row r="467" spans="1:3" ht="15.5" x14ac:dyDescent="0.35">
      <c r="A467" s="176" t="s">
        <v>1502</v>
      </c>
      <c r="B467" s="176" t="s">
        <v>1503</v>
      </c>
      <c r="C467" s="177">
        <v>1</v>
      </c>
    </row>
    <row r="468" spans="1:3" ht="15.5" x14ac:dyDescent="0.35">
      <c r="A468" s="176" t="s">
        <v>1504</v>
      </c>
      <c r="B468" s="176" t="s">
        <v>1505</v>
      </c>
      <c r="C468" s="177">
        <v>1</v>
      </c>
    </row>
    <row r="469" spans="1:3" ht="15.5" x14ac:dyDescent="0.35">
      <c r="A469" s="176" t="s">
        <v>1506</v>
      </c>
      <c r="B469" s="176" t="s">
        <v>1507</v>
      </c>
      <c r="C469" s="177">
        <v>1</v>
      </c>
    </row>
    <row r="470" spans="1:3" ht="15.5" x14ac:dyDescent="0.35">
      <c r="A470" s="176" t="s">
        <v>1508</v>
      </c>
      <c r="B470" s="176" t="s">
        <v>1509</v>
      </c>
      <c r="C470" s="177">
        <v>1</v>
      </c>
    </row>
    <row r="471" spans="1:3" ht="15.5" x14ac:dyDescent="0.35">
      <c r="A471" s="176" t="s">
        <v>1510</v>
      </c>
      <c r="B471" s="176" t="s">
        <v>1511</v>
      </c>
      <c r="C471" s="177">
        <v>1</v>
      </c>
    </row>
    <row r="472" spans="1:3" ht="15.5" x14ac:dyDescent="0.35">
      <c r="A472" s="176" t="s">
        <v>1512</v>
      </c>
      <c r="B472" s="176" t="s">
        <v>1513</v>
      </c>
      <c r="C472" s="177">
        <v>1</v>
      </c>
    </row>
    <row r="473" spans="1:3" ht="15.5" x14ac:dyDescent="0.35">
      <c r="A473" s="176" t="s">
        <v>1514</v>
      </c>
      <c r="B473" s="176" t="s">
        <v>1515</v>
      </c>
      <c r="C473" s="177">
        <v>1</v>
      </c>
    </row>
    <row r="474" spans="1:3" ht="15.5" x14ac:dyDescent="0.35">
      <c r="A474" s="176" t="s">
        <v>1516</v>
      </c>
      <c r="B474" s="176" t="s">
        <v>1517</v>
      </c>
      <c r="C474" s="177">
        <v>1</v>
      </c>
    </row>
    <row r="475" spans="1:3" ht="15.5" x14ac:dyDescent="0.35">
      <c r="A475" s="176" t="s">
        <v>1518</v>
      </c>
      <c r="B475" s="176" t="s">
        <v>1519</v>
      </c>
      <c r="C475" s="177">
        <v>5</v>
      </c>
    </row>
    <row r="476" spans="1:3" ht="15.5" x14ac:dyDescent="0.35">
      <c r="A476" s="176" t="s">
        <v>1520</v>
      </c>
      <c r="B476" s="176" t="s">
        <v>1521</v>
      </c>
      <c r="C476" s="177">
        <v>4</v>
      </c>
    </row>
    <row r="477" spans="1:3" ht="15.5" x14ac:dyDescent="0.35">
      <c r="A477" s="176" t="s">
        <v>1522</v>
      </c>
      <c r="B477" s="176" t="s">
        <v>1523</v>
      </c>
      <c r="C477" s="177">
        <v>1</v>
      </c>
    </row>
    <row r="478" spans="1:3" ht="15.5" x14ac:dyDescent="0.35">
      <c r="A478" s="176" t="s">
        <v>1524</v>
      </c>
      <c r="B478" s="176" t="s">
        <v>1525</v>
      </c>
      <c r="C478" s="177">
        <v>1</v>
      </c>
    </row>
    <row r="479" spans="1:3" ht="15.5" x14ac:dyDescent="0.35">
      <c r="A479" s="176" t="s">
        <v>1526</v>
      </c>
      <c r="B479" s="176" t="s">
        <v>1527</v>
      </c>
      <c r="C479" s="177">
        <v>1</v>
      </c>
    </row>
    <row r="480" spans="1:3" ht="15.5" x14ac:dyDescent="0.35">
      <c r="A480" s="176" t="s">
        <v>1528</v>
      </c>
      <c r="B480" s="176" t="s">
        <v>1529</v>
      </c>
      <c r="C480" s="177">
        <v>1</v>
      </c>
    </row>
    <row r="481" spans="1:3" ht="15.5" x14ac:dyDescent="0.35">
      <c r="A481" s="176" t="s">
        <v>1530</v>
      </c>
      <c r="B481" s="176" t="s">
        <v>1531</v>
      </c>
      <c r="C481" s="177">
        <v>1</v>
      </c>
    </row>
    <row r="482" spans="1:3" ht="15.5" x14ac:dyDescent="0.35">
      <c r="A482" s="176" t="s">
        <v>1532</v>
      </c>
      <c r="B482" s="176" t="s">
        <v>1533</v>
      </c>
      <c r="C482" s="177">
        <v>1</v>
      </c>
    </row>
    <row r="483" spans="1:3" ht="15.5" x14ac:dyDescent="0.35">
      <c r="A483" s="176" t="s">
        <v>1534</v>
      </c>
      <c r="B483" s="176" t="s">
        <v>1535</v>
      </c>
      <c r="C483" s="177">
        <v>1</v>
      </c>
    </row>
    <row r="484" spans="1:3" ht="15.5" x14ac:dyDescent="0.35">
      <c r="A484" s="176" t="s">
        <v>1536</v>
      </c>
      <c r="B484" s="176" t="s">
        <v>1537</v>
      </c>
      <c r="C484" s="177">
        <v>1</v>
      </c>
    </row>
    <row r="485" spans="1:3" ht="15.5" x14ac:dyDescent="0.35">
      <c r="A485" s="176" t="s">
        <v>1538</v>
      </c>
      <c r="B485" s="176" t="s">
        <v>1539</v>
      </c>
      <c r="C485" s="177">
        <v>1</v>
      </c>
    </row>
    <row r="486" spans="1:3" ht="15.5" x14ac:dyDescent="0.35">
      <c r="A486" s="176" t="s">
        <v>1540</v>
      </c>
      <c r="B486" s="176" t="s">
        <v>1541</v>
      </c>
      <c r="C486" s="177">
        <v>1</v>
      </c>
    </row>
    <row r="487" spans="1:3" ht="15.5" x14ac:dyDescent="0.35">
      <c r="A487" s="176" t="s">
        <v>1542</v>
      </c>
      <c r="B487" s="176" t="s">
        <v>1543</v>
      </c>
      <c r="C487" s="177">
        <v>1</v>
      </c>
    </row>
    <row r="488" spans="1:3" ht="15.5" x14ac:dyDescent="0.35">
      <c r="A488" s="176" t="s">
        <v>1544</v>
      </c>
      <c r="B488" s="176" t="s">
        <v>1545</v>
      </c>
      <c r="C488" s="177">
        <v>1</v>
      </c>
    </row>
    <row r="489" spans="1:3" ht="15.5" x14ac:dyDescent="0.35">
      <c r="A489" s="176" t="s">
        <v>1546</v>
      </c>
      <c r="B489" s="176" t="s">
        <v>1547</v>
      </c>
      <c r="C489" s="177">
        <v>1</v>
      </c>
    </row>
    <row r="490" spans="1:3" ht="15.5" x14ac:dyDescent="0.35">
      <c r="A490" s="176" t="s">
        <v>1548</v>
      </c>
      <c r="B490" s="176" t="s">
        <v>1549</v>
      </c>
      <c r="C490" s="177">
        <v>8</v>
      </c>
    </row>
    <row r="491" spans="1:3" ht="15.5" x14ac:dyDescent="0.35">
      <c r="A491" s="176" t="s">
        <v>1550</v>
      </c>
      <c r="B491" s="176" t="s">
        <v>1551</v>
      </c>
      <c r="C491" s="177">
        <v>1</v>
      </c>
    </row>
    <row r="492" spans="1:3" ht="15.5" x14ac:dyDescent="0.35">
      <c r="A492" s="176" t="s">
        <v>1552</v>
      </c>
      <c r="B492" s="176" t="s">
        <v>1553</v>
      </c>
      <c r="C492" s="177">
        <v>1</v>
      </c>
    </row>
    <row r="493" spans="1:3" ht="15.5" x14ac:dyDescent="0.35">
      <c r="A493" s="176" t="s">
        <v>1554</v>
      </c>
      <c r="B493" s="176" t="s">
        <v>1555</v>
      </c>
      <c r="C493" s="177">
        <v>1</v>
      </c>
    </row>
    <row r="494" spans="1:3" ht="15.5" x14ac:dyDescent="0.35">
      <c r="A494" s="176" t="s">
        <v>1556</v>
      </c>
      <c r="B494" s="176" t="s">
        <v>1557</v>
      </c>
      <c r="C494" s="177">
        <v>1</v>
      </c>
    </row>
    <row r="495" spans="1:3" ht="15.5" x14ac:dyDescent="0.35">
      <c r="A495" s="176" t="s">
        <v>1558</v>
      </c>
      <c r="B495" s="176" t="s">
        <v>1559</v>
      </c>
      <c r="C495" s="177">
        <v>1</v>
      </c>
    </row>
    <row r="496" spans="1:3" ht="15.5" x14ac:dyDescent="0.35">
      <c r="A496" s="176" t="s">
        <v>1560</v>
      </c>
      <c r="B496" s="176" t="s">
        <v>1561</v>
      </c>
      <c r="C496" s="177">
        <v>1</v>
      </c>
    </row>
    <row r="497" spans="1:3" ht="15.5" x14ac:dyDescent="0.35">
      <c r="A497" s="176" t="s">
        <v>1562</v>
      </c>
      <c r="B497" s="176" t="s">
        <v>1563</v>
      </c>
      <c r="C497" s="177">
        <v>1</v>
      </c>
    </row>
    <row r="498" spans="1:3" ht="15.5" x14ac:dyDescent="0.35">
      <c r="A498" s="176" t="s">
        <v>1564</v>
      </c>
      <c r="B498" s="176" t="s">
        <v>1565</v>
      </c>
      <c r="C498" s="177">
        <v>1</v>
      </c>
    </row>
    <row r="499" spans="1:3" ht="15.5" x14ac:dyDescent="0.35">
      <c r="A499" s="176" t="s">
        <v>1566</v>
      </c>
      <c r="B499" s="176" t="s">
        <v>1567</v>
      </c>
      <c r="C499" s="177">
        <v>1</v>
      </c>
    </row>
    <row r="500" spans="1:3" ht="15.5" x14ac:dyDescent="0.35">
      <c r="A500" s="176" t="s">
        <v>1568</v>
      </c>
      <c r="B500" s="176" t="s">
        <v>1569</v>
      </c>
      <c r="C500" s="177">
        <v>1</v>
      </c>
    </row>
    <row r="501" spans="1:3" ht="15.5" x14ac:dyDescent="0.35">
      <c r="A501" s="176" t="s">
        <v>1570</v>
      </c>
      <c r="B501" s="176" t="s">
        <v>1571</v>
      </c>
      <c r="C501" s="177">
        <v>1</v>
      </c>
    </row>
    <row r="502" spans="1:3" ht="15.5" x14ac:dyDescent="0.35">
      <c r="A502" s="176" t="s">
        <v>1572</v>
      </c>
      <c r="B502" s="176" t="s">
        <v>1573</v>
      </c>
      <c r="C502" s="177">
        <v>1</v>
      </c>
    </row>
    <row r="503" spans="1:3" ht="15.5" x14ac:dyDescent="0.35">
      <c r="A503" s="176" t="s">
        <v>1574</v>
      </c>
      <c r="B503" s="176" t="s">
        <v>1575</v>
      </c>
      <c r="C503" s="177">
        <v>1</v>
      </c>
    </row>
    <row r="504" spans="1:3" ht="15.5" x14ac:dyDescent="0.35">
      <c r="A504" s="176" t="s">
        <v>1576</v>
      </c>
      <c r="B504" s="176" t="s">
        <v>1577</v>
      </c>
      <c r="C504" s="177">
        <v>1</v>
      </c>
    </row>
    <row r="505" spans="1:3" ht="15.5" x14ac:dyDescent="0.35">
      <c r="A505" s="176" t="s">
        <v>1578</v>
      </c>
      <c r="B505" s="176" t="s">
        <v>1579</v>
      </c>
      <c r="C505" s="177">
        <v>1</v>
      </c>
    </row>
    <row r="506" spans="1:3" ht="15.5" x14ac:dyDescent="0.35">
      <c r="A506" s="176" t="s">
        <v>1580</v>
      </c>
      <c r="B506" s="176" t="s">
        <v>1581</v>
      </c>
      <c r="C506" s="177">
        <v>1</v>
      </c>
    </row>
    <row r="507" spans="1:3" ht="15.5" x14ac:dyDescent="0.35">
      <c r="A507" s="176" t="s">
        <v>1582</v>
      </c>
      <c r="B507" s="176" t="s">
        <v>1583</v>
      </c>
      <c r="C507" s="177">
        <v>1</v>
      </c>
    </row>
    <row r="508" spans="1:3" ht="15.5" x14ac:dyDescent="0.35">
      <c r="A508" s="176" t="s">
        <v>1584</v>
      </c>
      <c r="B508" s="176" t="s">
        <v>1585</v>
      </c>
      <c r="C508" s="177">
        <v>1</v>
      </c>
    </row>
    <row r="509" spans="1:3" ht="15.5" x14ac:dyDescent="0.35">
      <c r="A509" s="176" t="s">
        <v>1586</v>
      </c>
      <c r="B509" s="176" t="s">
        <v>1587</v>
      </c>
      <c r="C509" s="177">
        <v>1</v>
      </c>
    </row>
    <row r="510" spans="1:3" ht="15.5" x14ac:dyDescent="0.35">
      <c r="A510" s="176" t="s">
        <v>1588</v>
      </c>
      <c r="B510" s="176" t="s">
        <v>1589</v>
      </c>
      <c r="C510" s="177">
        <v>1</v>
      </c>
    </row>
    <row r="511" spans="1:3" ht="15.5" x14ac:dyDescent="0.35">
      <c r="A511" s="176" t="s">
        <v>1590</v>
      </c>
      <c r="B511" s="176" t="s">
        <v>1591</v>
      </c>
      <c r="C511" s="177">
        <v>1</v>
      </c>
    </row>
    <row r="512" spans="1:3" ht="15.5" x14ac:dyDescent="0.35">
      <c r="A512" s="176" t="s">
        <v>1592</v>
      </c>
      <c r="B512" s="176" t="s">
        <v>1593</v>
      </c>
      <c r="C512" s="177">
        <v>1</v>
      </c>
    </row>
    <row r="513" spans="1:3" ht="15.5" x14ac:dyDescent="0.35">
      <c r="A513" s="176" t="s">
        <v>1594</v>
      </c>
      <c r="B513" s="176" t="s">
        <v>1595</v>
      </c>
      <c r="C513" s="177">
        <v>1</v>
      </c>
    </row>
    <row r="514" spans="1:3" ht="15.5" x14ac:dyDescent="0.35">
      <c r="A514" s="176" t="s">
        <v>1596</v>
      </c>
      <c r="B514" s="176" t="s">
        <v>1597</v>
      </c>
      <c r="C514" s="177">
        <v>1</v>
      </c>
    </row>
    <row r="515" spans="1:3" ht="15.5" x14ac:dyDescent="0.35">
      <c r="A515" s="176" t="s">
        <v>1598</v>
      </c>
      <c r="B515" s="176" t="s">
        <v>1599</v>
      </c>
      <c r="C515" s="177">
        <v>1</v>
      </c>
    </row>
    <row r="516" spans="1:3" ht="15.5" x14ac:dyDescent="0.35">
      <c r="A516" s="176" t="s">
        <v>1600</v>
      </c>
      <c r="B516" s="176" t="s">
        <v>1601</v>
      </c>
      <c r="C516" s="177">
        <v>1</v>
      </c>
    </row>
    <row r="517" spans="1:3" ht="15.5" x14ac:dyDescent="0.35">
      <c r="A517" s="176" t="s">
        <v>1602</v>
      </c>
      <c r="B517" s="176" t="s">
        <v>1603</v>
      </c>
      <c r="C517" s="177">
        <v>1</v>
      </c>
    </row>
    <row r="518" spans="1:3" ht="15.5" x14ac:dyDescent="0.35">
      <c r="A518" s="176" t="s">
        <v>1604</v>
      </c>
      <c r="B518" s="176" t="s">
        <v>1605</v>
      </c>
      <c r="C518" s="177">
        <v>1</v>
      </c>
    </row>
    <row r="519" spans="1:3" ht="15.5" x14ac:dyDescent="0.35">
      <c r="A519" s="176" t="s">
        <v>1606</v>
      </c>
      <c r="B519" s="176" t="s">
        <v>1607</v>
      </c>
      <c r="C519" s="177">
        <v>1</v>
      </c>
    </row>
    <row r="520" spans="1:3" ht="15.5" x14ac:dyDescent="0.35">
      <c r="A520" s="176" t="s">
        <v>1608</v>
      </c>
      <c r="B520" s="176" t="s">
        <v>1609</v>
      </c>
      <c r="C520" s="177">
        <v>1</v>
      </c>
    </row>
    <row r="521" spans="1:3" ht="15.5" x14ac:dyDescent="0.35">
      <c r="A521" s="176" t="s">
        <v>1610</v>
      </c>
      <c r="B521" s="176" t="s">
        <v>1611</v>
      </c>
      <c r="C521" s="177">
        <v>1</v>
      </c>
    </row>
    <row r="522" spans="1:3" ht="15.5" x14ac:dyDescent="0.35">
      <c r="A522" s="176" t="s">
        <v>1612</v>
      </c>
      <c r="B522" s="176" t="s">
        <v>1613</v>
      </c>
      <c r="C522" s="177">
        <v>1</v>
      </c>
    </row>
    <row r="523" spans="1:3" ht="15.5" x14ac:dyDescent="0.35">
      <c r="A523" s="176" t="s">
        <v>1614</v>
      </c>
      <c r="B523" s="176" t="s">
        <v>1615</v>
      </c>
      <c r="C523" s="177">
        <v>1</v>
      </c>
    </row>
    <row r="524" spans="1:3" ht="15.5" x14ac:dyDescent="0.35">
      <c r="A524" s="176" t="s">
        <v>1616</v>
      </c>
      <c r="B524" s="176" t="s">
        <v>1617</v>
      </c>
      <c r="C524" s="177">
        <v>1</v>
      </c>
    </row>
    <row r="525" spans="1:3" ht="15.5" x14ac:dyDescent="0.35">
      <c r="A525" s="176" t="s">
        <v>1618</v>
      </c>
      <c r="B525" s="176" t="s">
        <v>1619</v>
      </c>
      <c r="C525" s="177">
        <v>1</v>
      </c>
    </row>
    <row r="526" spans="1:3" ht="15.5" x14ac:dyDescent="0.35">
      <c r="A526" s="176" t="s">
        <v>1620</v>
      </c>
      <c r="B526" s="176" t="s">
        <v>1621</v>
      </c>
      <c r="C526" s="177">
        <v>1</v>
      </c>
    </row>
    <row r="527" spans="1:3" ht="15.5" x14ac:dyDescent="0.35">
      <c r="A527" s="176" t="s">
        <v>1622</v>
      </c>
      <c r="B527" s="176" t="s">
        <v>1623</v>
      </c>
      <c r="C527" s="177">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A1244F-2C5D-4744-B693-05BBF66457CE}">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94CC0EB8-B2C6-4EA9-9AB0-586481FCE3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468367-8C0F-42E3-93FC-CFD2E837C1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Dashboard</vt:lpstr>
      <vt:lpstr>Results</vt:lpstr>
      <vt:lpstr>Instructions</vt:lpstr>
      <vt:lpstr>Test Cases</vt:lpstr>
      <vt:lpstr>Change Log</vt:lpstr>
      <vt:lpstr>Issue Code Table</vt:lpstr>
      <vt:lpstr>'Change Log'!Print_Area</vt:lpstr>
      <vt:lpstr>Dashboard!Print_Area</vt:lpstr>
      <vt:lpstr>Instructions!Print_Area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Hamilton;Jon McPhail</dc:creator>
  <cp:keywords>usgcb, stig, pub1075</cp:keywords>
  <dc:description/>
  <cp:lastModifiedBy>Taylor Jared V</cp:lastModifiedBy>
  <cp:revision/>
  <dcterms:created xsi:type="dcterms:W3CDTF">2012-09-21T14:43:24Z</dcterms:created>
  <dcterms:modified xsi:type="dcterms:W3CDTF">2022-09-19T20:42:49Z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ies>
</file>