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C:\Users\P8RMB\Documents\SBU Data\Disclosure\DETAIL Data Services\1 PPS NEW JOB 2024-2025\IRS.gov\2025\KERR SCEM 05-01\"/>
    </mc:Choice>
  </mc:AlternateContent>
  <xr:revisionPtr revIDLastSave="0" documentId="8_{89861B08-6AC1-46A9-B88E-E6597CAFFA87}" xr6:coauthVersionLast="47" xr6:coauthVersionMax="47" xr10:uidLastSave="{00000000-0000-0000-0000-000000000000}"/>
  <bookViews>
    <workbookView xWindow="-110" yWindow="-110" windowWidth="19420" windowHeight="10300" xr2:uid="{3BC34D68-A44B-49E6-BE33-12FA39C6CB22}"/>
  </bookViews>
  <sheets>
    <sheet name="Dashboard" sheetId="2" r:id="rId1"/>
    <sheet name="Results" sheetId="3" r:id="rId2"/>
    <sheet name="Instructions" sheetId="4" r:id="rId3"/>
    <sheet name="Check Point Test Cases" sheetId="1" r:id="rId4"/>
    <sheet name="Change Log" sheetId="5" r:id="rId5"/>
    <sheet name="New Release Changes" sheetId="6" r:id="rId6"/>
    <sheet name="Issue Code Table" sheetId="7" r:id="rId7"/>
  </sheets>
  <definedNames>
    <definedName name="_xlnm._FilterDatabase" localSheetId="3" hidden="1">'Check Point Test Cases'!$A$2:$AB$95</definedName>
    <definedName name="_xlnm._FilterDatabase" localSheetId="6" hidden="1">'Issue Code Table'!$A$1:$T$1</definedName>
    <definedName name="_xlnm._FilterDatabase" localSheetId="5" hidden="1">'New Release Changes'!$A$2:$D$95</definedName>
    <definedName name="_xlnm.Print_Area" localSheetId="5">'New Release Changes'!$A$1:$D$2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12" i="3" l="1"/>
  <c r="M12" i="3"/>
  <c r="AA57" i="1"/>
  <c r="AA58" i="1"/>
  <c r="AA59" i="1"/>
  <c r="AA60" i="1"/>
  <c r="AA61" i="1"/>
  <c r="AA62" i="1"/>
  <c r="AA63" i="1"/>
  <c r="AA64" i="1"/>
  <c r="AA65" i="1"/>
  <c r="AA66" i="1"/>
  <c r="AA67" i="1"/>
  <c r="AA68" i="1"/>
  <c r="AA54" i="1"/>
  <c r="AA55" i="1"/>
  <c r="AA69" i="1"/>
  <c r="AA70" i="1"/>
  <c r="AA71" i="1"/>
  <c r="AA72" i="1"/>
  <c r="AA73" i="1"/>
  <c r="AA74" i="1"/>
  <c r="AA75" i="1"/>
  <c r="AA76" i="1"/>
  <c r="AA77" i="1"/>
  <c r="AA78" i="1"/>
  <c r="AA79" i="1"/>
  <c r="AA80" i="1"/>
  <c r="AA81" i="1"/>
  <c r="AA82" i="1"/>
  <c r="AA83" i="1"/>
  <c r="AA84" i="1"/>
  <c r="AA85" i="1"/>
  <c r="AA86" i="1"/>
  <c r="AA87" i="1"/>
  <c r="AA88" i="1"/>
  <c r="AA89" i="1"/>
  <c r="AA90" i="1"/>
  <c r="AA91" i="1"/>
  <c r="AA92" i="1"/>
  <c r="AA93" i="1"/>
  <c r="AA94" i="1"/>
  <c r="AA95" i="1"/>
  <c r="AA3" i="1"/>
  <c r="AA4" i="1"/>
  <c r="AA5" i="1"/>
  <c r="AA7" i="1"/>
  <c r="AA8" i="1"/>
  <c r="AA9" i="1"/>
  <c r="AA10" i="1"/>
  <c r="AA11" i="1"/>
  <c r="AA12" i="1"/>
  <c r="AA13" i="1"/>
  <c r="AA14" i="1"/>
  <c r="AA15" i="1"/>
  <c r="AA16" i="1"/>
  <c r="AA17" i="1"/>
  <c r="AA18" i="1"/>
  <c r="AA19" i="1"/>
  <c r="AA20" i="1"/>
  <c r="AA21" i="1"/>
  <c r="AA22" i="1"/>
  <c r="AA23" i="1"/>
  <c r="AA24" i="1"/>
  <c r="AA25" i="1"/>
  <c r="AA26" i="1"/>
  <c r="AA27" i="1"/>
  <c r="AA28" i="1"/>
  <c r="AA29" i="1"/>
  <c r="AA30" i="1"/>
  <c r="AA31" i="1"/>
  <c r="AA32" i="1"/>
  <c r="AA33" i="1"/>
  <c r="AA34" i="1"/>
  <c r="AA35" i="1"/>
  <c r="AA36" i="1"/>
  <c r="AA37" i="1"/>
  <c r="AA38" i="1"/>
  <c r="AA39" i="1"/>
  <c r="AA40" i="1"/>
  <c r="AA41" i="1"/>
  <c r="AA42" i="1"/>
  <c r="AA43" i="1"/>
  <c r="AA44" i="1"/>
  <c r="AA45" i="1"/>
  <c r="AA46" i="1"/>
  <c r="AA47" i="1"/>
  <c r="AA48" i="1"/>
  <c r="AA49" i="1"/>
  <c r="AA50" i="1"/>
  <c r="AA51" i="1"/>
  <c r="AA52" i="1"/>
  <c r="AA53" i="1"/>
  <c r="AA6" i="1"/>
  <c r="AA56" i="1"/>
  <c r="D19" i="3" l="1"/>
  <c r="F17" i="3"/>
  <c r="D18" i="3"/>
  <c r="E18" i="3"/>
  <c r="F18" i="3"/>
  <c r="E19" i="3"/>
  <c r="F19" i="3"/>
  <c r="D20" i="3"/>
  <c r="E20" i="3"/>
  <c r="F20" i="3"/>
  <c r="D21" i="3"/>
  <c r="E21" i="3"/>
  <c r="F21" i="3"/>
  <c r="D22" i="3"/>
  <c r="E22" i="3"/>
  <c r="F22" i="3"/>
  <c r="D23" i="3"/>
  <c r="E23" i="3"/>
  <c r="F23" i="3"/>
  <c r="D16" i="3"/>
  <c r="E16" i="3"/>
  <c r="F16" i="3"/>
  <c r="D17" i="3"/>
  <c r="E17" i="3"/>
  <c r="C17" i="3"/>
  <c r="C18" i="3"/>
  <c r="C19" i="3"/>
  <c r="C20" i="3"/>
  <c r="C21" i="3"/>
  <c r="C22" i="3"/>
  <c r="C23" i="3"/>
  <c r="C16" i="3"/>
  <c r="E12" i="3" l="1"/>
  <c r="D12" i="3"/>
  <c r="C12" i="3"/>
  <c r="B12" i="3"/>
  <c r="I23" i="3"/>
  <c r="H23" i="3"/>
  <c r="H22" i="3"/>
  <c r="I22" i="3"/>
  <c r="I21" i="3"/>
  <c r="H21" i="3"/>
  <c r="H20" i="3"/>
  <c r="I20" i="3"/>
  <c r="I19" i="3"/>
  <c r="H19" i="3"/>
  <c r="H18" i="3"/>
  <c r="I18" i="3"/>
  <c r="I17" i="3"/>
  <c r="H17" i="3"/>
  <c r="H16" i="3"/>
  <c r="I16" i="3"/>
  <c r="N12" i="3" l="1"/>
  <c r="F12" i="3"/>
  <c r="D24" i="3"/>
  <c r="G12" i="3" s="1"/>
</calcChain>
</file>

<file path=xl/sharedStrings.xml><?xml version="1.0" encoding="utf-8"?>
<sst xmlns="http://schemas.openxmlformats.org/spreadsheetml/2006/main" count="2879" uniqueCount="2280">
  <si>
    <t>Internal Revenue Service</t>
  </si>
  <si>
    <t>Office of Safeguards</t>
  </si>
  <si>
    <t xml:space="preserve"> ▪ SCSEM Subject: Check Point Firewall</t>
  </si>
  <si>
    <t xml:space="preserve"> ▪ SCSEM Version: 1.0</t>
  </si>
  <si>
    <t xml:space="preserve"> ▪ SCSEM Release Date: 2/28/2025</t>
  </si>
  <si>
    <t>NOTICE:</t>
  </si>
  <si>
    <t>The IRS strongly recommends agencies test all Safeguard Computer Security Evaluation Matrix (SCSEM) settings in a development or test</t>
  </si>
  <si>
    <t>environment prior to deployment in production. In some cases a security setting may impact a system’s functionality and usability. Consequently,</t>
  </si>
  <si>
    <t>it is important to perform testing to determine the impact on system security, functionality, and usability. Ideally, the test system configuration</t>
  </si>
  <si>
    <t>should match the production system configuration. Prior to making changes to the production system, agencies should back up all critical data</t>
  </si>
  <si>
    <t>files on the system and if possible, make a full backup of the system to ensure it can be restored to its pre-SCSEM state if necessary.</t>
  </si>
  <si>
    <t>General Testing Information</t>
  </si>
  <si>
    <t>Agency Name:</t>
  </si>
  <si>
    <t>Agency Code:</t>
  </si>
  <si>
    <t>Test Location:</t>
  </si>
  <si>
    <t>Test Date:</t>
  </si>
  <si>
    <t>Closing Date:</t>
  </si>
  <si>
    <t>Shared Agencies:</t>
  </si>
  <si>
    <t>Name of Tester:</t>
  </si>
  <si>
    <t>Device Name:</t>
  </si>
  <si>
    <t>OS/App Version:</t>
  </si>
  <si>
    <t>Network Location:</t>
  </si>
  <si>
    <t xml:space="preserve">Device Function: </t>
  </si>
  <si>
    <t>Agency Representatives and Contact Information</t>
  </si>
  <si>
    <t>Name:</t>
  </si>
  <si>
    <t>Org:</t>
  </si>
  <si>
    <t>Title:</t>
  </si>
  <si>
    <t>Phone:</t>
  </si>
  <si>
    <t>E-mail:</t>
  </si>
  <si>
    <t>This SCSEM was designed to comply with Section 508 of the Rehabilitation Act</t>
  </si>
  <si>
    <t>Please submit SCSEM feedback and suggestions to SafeguardReports@IRS.gov</t>
  </si>
  <si>
    <t>Obtain SCSEM updates online at http://www.irs.gov/uac/Safeguards-Program</t>
  </si>
  <si>
    <t>Internal</t>
  </si>
  <si>
    <t>External</t>
  </si>
  <si>
    <t>Stand-alone</t>
  </si>
  <si>
    <t>Testing Results</t>
  </si>
  <si>
    <t>INSTRUCTIONS:</t>
  </si>
  <si>
    <t>Sections below are automatically calculated.</t>
  </si>
  <si>
    <t>The 'Info' status is provided for use by the tester during test execution to indicate more information is needed to complete the test.</t>
  </si>
  <si>
    <t>It is not an acceptable final test status, all test cases should be Pass, Fail or N/A at the conclusion of testing.</t>
  </si>
  <si>
    <t>Check Point Firewall SCSEM Test Results</t>
  </si>
  <si>
    <t>Final Test Results</t>
  </si>
  <si>
    <t>Overall SCSEM Statistics</t>
  </si>
  <si>
    <t>Passed</t>
  </si>
  <si>
    <t>Failed</t>
  </si>
  <si>
    <t>Additional Information Requested</t>
  </si>
  <si>
    <t>N/A</t>
  </si>
  <si>
    <t>Total Number of Tests Performed</t>
  </si>
  <si>
    <t>Weighted Pass Rate</t>
  </si>
  <si>
    <t>All SCSEM Tests</t>
  </si>
  <si>
    <t>Complete</t>
  </si>
  <si>
    <t>Blank</t>
  </si>
  <si>
    <t>Available</t>
  </si>
  <si>
    <t>Totals</t>
  </si>
  <si>
    <t>Weighted Score</t>
  </si>
  <si>
    <t>Risk Rating</t>
  </si>
  <si>
    <t>Test Cases</t>
  </si>
  <si>
    <t>Pass</t>
  </si>
  <si>
    <t>Fail</t>
  </si>
  <si>
    <t>Weight</t>
  </si>
  <si>
    <t>Possible</t>
  </si>
  <si>
    <t>Actual</t>
  </si>
  <si>
    <t>Device Weighted Score:</t>
  </si>
  <si>
    <t>Instructions</t>
  </si>
  <si>
    <t>Introduction and Purpose:</t>
  </si>
  <si>
    <t>This SCSEM is used by the IRS Office of Safeguards to evaluate compliance with IRS Publication 1075 for agencies that have implemented network security systems (e.g., firewalls) that control incoming and outgoing network traffic based on an applied rule set for all systems that receive, store or process or transmit Federal Tax Information (FTI). 
Agencies should use this SCSEM to prepare for an upcoming Safeguards review. It is also an effective tool for agency use as part of internal periodic 
security assessments or internal inspections to ensure continued compliance in the years when a Safeguards review is not scheduled.  The agency 
can also use the SCSEM to identify the types of policies and procedures required to ensure continued compliance with IRS Publication 1075.
This SCSEM was created for the IRS Office of Safeguards based on the following resources:
▪ IRS Publication 1075, Tax Information Security Guidelines for Federal, State and Local Agencies (Rev. 11-2021) 
▪ NIST SP 800-53 Rev. 5, Recommended Security Controls for Federal Information Systems and Organizations</t>
  </si>
  <si>
    <t>Test Cases Legend:</t>
  </si>
  <si>
    <t>▪ Test ID</t>
  </si>
  <si>
    <t xml:space="preserve">Pre-populated number to uniquely identify SCSEM test cases. The ID format  includes the platform, platform version </t>
  </si>
  <si>
    <t>and a unique number (01-XX) and can therefore be easily identified after the test has been executed.</t>
  </si>
  <si>
    <t>▪ NIST ID</t>
  </si>
  <si>
    <t>Mapping of test case requirements to one or more NIST SP 800-53 control identifiers for reporting purposes.</t>
  </si>
  <si>
    <t>▪ NIST Control Name</t>
  </si>
  <si>
    <t>Full name which describes the NIST ID.</t>
  </si>
  <si>
    <t>▪ Test Method</t>
  </si>
  <si>
    <t>Automated and Manual indicators are added to the Test method to indicate whether the test can be accomplished through the Automated Assessment tool.</t>
  </si>
  <si>
    <t>▪ Section Title</t>
  </si>
  <si>
    <t>Section title conveys the intent of the recommendation.</t>
  </si>
  <si>
    <t>▪ Test Objective</t>
  </si>
  <si>
    <t xml:space="preserve">Description of specifically what the test is designed to accomplish. The objective should be a summary of the </t>
  </si>
  <si>
    <t>test case and expected results.</t>
  </si>
  <si>
    <t>▪ Test Procedures</t>
  </si>
  <si>
    <t xml:space="preserve">A detailed description of the step-by-step instructions to be followed by the tester. The test procedures should be </t>
  </si>
  <si>
    <t>executed using the applicable NIST 800-53A test method (Interview, Examine).</t>
  </si>
  <si>
    <t>▪ Expected Results</t>
  </si>
  <si>
    <t>Provides a description of the acceptable conditions allowed as a result of the test procedure execution.</t>
  </si>
  <si>
    <t>▪ Actual Results</t>
  </si>
  <si>
    <t>The tester shall provide appropriate detail describing the outcome of the test. The tester is responsible for identifying</t>
  </si>
  <si>
    <t>Interviewees and Evidence to validate the results in this field or the separate Notes/Evidence field.</t>
  </si>
  <si>
    <t>▪ Status</t>
  </si>
  <si>
    <t xml:space="preserve">The tester indicates the status for the test results (Pass, Fail, Info, N/A). "Pass" indicates that the expected results </t>
  </si>
  <si>
    <t>were met. "Fail" indicates the expected results were not met.  "Info" is temporary and indicates that the test execution</t>
  </si>
  <si>
    <t xml:space="preserve">is not completed and additional information is required to determine a Pass/Fail status. "N/A" indicates that the </t>
  </si>
  <si>
    <t xml:space="preserve">test subject is not capable of implementing the expected results and doing so does not impact security.  The tester </t>
  </si>
  <si>
    <t>must determine the appropriateness of the "N/A" status.</t>
  </si>
  <si>
    <t>▪ Notes/Evidence</t>
  </si>
  <si>
    <t xml:space="preserve">As determined appropriate to the tester or as required by the test method, procedures or expected results, the tester </t>
  </si>
  <si>
    <t>may need to provide additional information pertaining to the test execution (Interviewee, Documentation, etc.)</t>
  </si>
  <si>
    <t>▪ Criticality</t>
  </si>
  <si>
    <t xml:space="preserve">The risk category has been pre-populated next to each control based on Safeguard’s definition of control criticality and to assist agencies in establishing priorities for corrective action. The reviewer may recommend a change to the prioritization to the SRT Chief in order to accurately reflect the risk and the overall security posture based on environment specific testing.
 </t>
  </si>
  <si>
    <t>▪ Issue Codes</t>
  </si>
  <si>
    <t>A single issue code must be selected for each test case to calculate the weighted risk score. This determination must be made for all test cases in order to determine the complete weighted score.</t>
  </si>
  <si>
    <t>▪ CIS Benchmark Section #</t>
  </si>
  <si>
    <t>Mapping of test case requirements to the CIS Benchmark section number.</t>
  </si>
  <si>
    <t>▪ Recommendation #</t>
  </si>
  <si>
    <t>Mapping of test case requirements to the CIS Benchmark recommendation number.</t>
  </si>
  <si>
    <t>▪ Rationale Statement</t>
  </si>
  <si>
    <t>The Rationale section conveys the security benefits of the recommended configuration. This section also details where the risks, threats, and vulnerabilities associated with a configuration posture.</t>
  </si>
  <si>
    <t>▪ Remediation Procedure</t>
  </si>
  <si>
    <t>Remediation content for implementing and assessing benchmark guidance. The content allows you to apply the recommended settings for a particular benchmark.</t>
  </si>
  <si>
    <t>A single issue code must be selected for each test case to calculate the weighted risk score. The tester must perform this activity when executing each test.</t>
  </si>
  <si>
    <t>Test ID</t>
  </si>
  <si>
    <t>NIST ID</t>
  </si>
  <si>
    <t>NIST Control Name</t>
  </si>
  <si>
    <t>Test Method</t>
  </si>
  <si>
    <t>Section Title</t>
  </si>
  <si>
    <t>Description</t>
  </si>
  <si>
    <t>Test Procedures</t>
  </si>
  <si>
    <t>Expected Results</t>
  </si>
  <si>
    <t>Actual Results</t>
  </si>
  <si>
    <t>Status</t>
  </si>
  <si>
    <t>Finding Statement (Internal Use Only)</t>
  </si>
  <si>
    <t>Notes/Evidence</t>
  </si>
  <si>
    <t>Criticality</t>
  </si>
  <si>
    <t>Issue Code</t>
  </si>
  <si>
    <r>
      <t xml:space="preserve">Issue Code Mapping (Select </t>
    </r>
    <r>
      <rPr>
        <b/>
        <u/>
        <sz val="10"/>
        <color theme="0"/>
        <rFont val="Arial"/>
        <family val="2"/>
      </rPr>
      <t>one</t>
    </r>
    <r>
      <rPr>
        <b/>
        <sz val="10"/>
        <color theme="0"/>
        <rFont val="Arial"/>
        <family val="2"/>
      </rPr>
      <t xml:space="preserve"> to enter in column N)</t>
    </r>
  </si>
  <si>
    <t>CIS Benchmark Section #</t>
  </si>
  <si>
    <t>CIS recommendation #</t>
  </si>
  <si>
    <t>Rationale Statement</t>
  </si>
  <si>
    <t>Impact Statement</t>
  </si>
  <si>
    <t>Remediation Procedure</t>
  </si>
  <si>
    <t xml:space="preserve">Remediation Statement (Internal Use Only)     </t>
  </si>
  <si>
    <t>CAP Request Statement (Internal Use Only)</t>
  </si>
  <si>
    <t>Criticality Rating (Do Not Edit)</t>
  </si>
  <si>
    <t>CheckPoint-43</t>
  </si>
  <si>
    <t>SA-22</t>
  </si>
  <si>
    <t>Unsupported System Components</t>
  </si>
  <si>
    <t>Test (Manual)</t>
  </si>
  <si>
    <t>Vendor Support</t>
  </si>
  <si>
    <t>Verify that the firewall is supported by the vendor. 
Each organization shall ensure that unsupported software is removed or upgraded to a supported version, prior to a vendor dropping support.</t>
  </si>
  <si>
    <t>1. Interview the SA (System Administrator) to determine if maintenance is readily available for the firewall's inter-network operating system (IOS). Vendor support must include security updates or hot fixes that address any new security vulnerabilities. 
2. Examine configuration
Non-ASA
Examine the firewall OS version/build with the SA.
ASA 
The following command will show the current software version.
hostname#show ver | include Version
Compare results with the vendors support website to verify that support has not expired.</t>
  </si>
  <si>
    <t>The firewall is currently under support by the vendor. Security updates or hot fixes are available to address any security flaws discovered.</t>
  </si>
  <si>
    <t>The system is not under current vendor support.</t>
  </si>
  <si>
    <t>Check to determine the software is fully supported: https://www.checkpoint.com/support-services/support-life-cycle-policy/</t>
  </si>
  <si>
    <t>Critical</t>
  </si>
  <si>
    <t>HSA7
HSA8
HSA9</t>
  </si>
  <si>
    <t>HSA7: The external facing system is no longer supported by the vendor
HSA8: The internally hosted operating system's major release is no longer supported by the vendor
HSA9: The internally hosted operating system's minor release is no longer supported by the vendor</t>
  </si>
  <si>
    <t>Upgrade the firewall to a vendor-supported version. Once deployed, harden the upgraded system in accordance with IRS standards using the corresponding SCSEM for the firewall.</t>
  </si>
  <si>
    <t>Upgrade to a supported version of Check Point, apply the latest security patches/updates/hotfixes and then apply the latest security configuration recommendations outlined in the SCSEM.</t>
  </si>
  <si>
    <t xml:space="preserve"> To close this finding, please provide a screenshot that includes the hostname, operating system or firmware version and patch level of the upgraded system. If new hardware is required, please provide a signed certification from the agency's Chief Information Security Officer (CISO) stating that the legacy Check Point Firewall has been decommissioned and properly sanitized in accordance with IRS Publication 1075, with the agency's Corrective Action Plan (CAP).</t>
  </si>
  <si>
    <t>CheckPoint-44</t>
  </si>
  <si>
    <t>SI-2</t>
  </si>
  <si>
    <t>Flaw Remediation</t>
  </si>
  <si>
    <t>Install updates, patches, and additional security software</t>
  </si>
  <si>
    <t>Verify that system patch levels are up-to-date to address new vulnerabilities.</t>
  </si>
  <si>
    <t>1. Refer to the vendors support website and cross reference the latest security patch update with the systems current patch level. Check to ensure that known vulnerabilities (i.e., Heartbleed) vulnerabilities have been remediated. 
Note: This test requires the tester to research the current vendor supplied patch level. All critical patches must be applied.
Verify if any High or critical Common Vulnerabilities and Exposures (CVEs) exist. Navigate to https://nvd.nist.gov/vuln/search and search for the firewall type. If found to affect the running version, select HSI27</t>
  </si>
  <si>
    <t>The latest security patches are installed.</t>
  </si>
  <si>
    <t>The system is not regularly patched from the vendor. The system is running %INCLUDE UPDATE LEVEL/PATCH LEVEL AND IF THERE ARE HIGH OR CRITICAL CVEs%".</t>
  </si>
  <si>
    <t>Significant</t>
  </si>
  <si>
    <t>HSI2
HSI27</t>
  </si>
  <si>
    <t>HSI2: System patch level is insufficient
HSI27: Critical security patches have not been applied</t>
  </si>
  <si>
    <t xml:space="preserve">Obtain and install the latest firewall security patches for Security-relevant software updates to include patches, service packs, hot fixes and antivirus signatures. 	</t>
  </si>
  <si>
    <t>Upgrade the Check Point Firewall firmware to a vendor-supported version.</t>
  </si>
  <si>
    <t>To close this finding, please provide a screenshot of the updated Firewall firmware version and its patch level with the agency's CAP.</t>
  </si>
  <si>
    <t>CheckPoint-45</t>
  </si>
  <si>
    <t>IA-2</t>
  </si>
  <si>
    <t>Identification and Authentication (Organizational Users)</t>
  </si>
  <si>
    <t>Ensure multi-factor authentication (MFA)mechanisms are employed for all local access to the network for all privileged and non-privileged users.</t>
  </si>
  <si>
    <t>The agency employs sufficient MFA mechanisms for all local access to the network for all privileged and non-privileged users.</t>
  </si>
  <si>
    <t>1. Interview agency personnel to determine if the agency requires MFA for local access, unless the terminal is in a restricted area per Publication 1075 requirements.
2. Examine procedures to determine how MFA is implemented for all local machine and network access. If a personal identification number (PIN) is used as an authenticator for MFA, ensure the following is enforced:
a, Minimum length of 8 digits or maximum length allowable by the device
b. Enforce complex sequences (e.g., 73961548 – no repeating digits and no sequential digits);
c. Do not store with the Smartcard
d. Do not share.
Note: If step 1 / MFA is fully implemented, but the complexity/length requirements in step 2 are not met, this finding may be downgraded to moderate.</t>
  </si>
  <si>
    <t>1. The agency requires MFA for local access to the network and information systems that receive, process, store or transmit FTI.
2. The MFA mechanism is sufficient and implemented for all local access to the network.
3. Minimum requirements are met as outlined in test case if a PIN is used.</t>
  </si>
  <si>
    <t>MFA is not required for internal privileged and non-privileged access.</t>
  </si>
  <si>
    <t xml:space="preserve">Note - This is applicable to all workstations, servers, hypervisors, network devices, etc. within the FTI scope.
MFA requires the user to provide two or more of the three authentication factors: a knowledge factor (something only known by the user such as a password), a possession factor ("something only the user has"), and an inherence factor ("something only the user is").
</t>
  </si>
  <si>
    <t>HAC64
HAC65	
HAC66
HRM20
HPW12</t>
  </si>
  <si>
    <t xml:space="preserve">HAC64: MFA is not required for internal privileged and non-privileged access
HAC65: MFA is not required for internal privileged access
HAC66: MFA is not required for internal non-privileged access
HRM20: MFA is not properly configured for external or remote access
HPW12: Passwords do not meet complexity requirements
</t>
  </si>
  <si>
    <t>Employs sufficient MFA mechanisms for all local access to the network for all privileged and non-privileged users. If an identification number (PIN) is used as an authenticator for MFA, ensure the following is enforced:
1) Minimum length of 8 digits or maximum length allowable by the device
2) Enforce complex sequences (e.g., 73961548 – no repeating digits and no sequential digits)
3) Do not store with the Smartcard; and
4) Do not share."</t>
  </si>
  <si>
    <t>Employs sufficient MFA mechanisms for all local access to the network for all privileged and non-privileged . If an identification number (PIN) is used as an authenticator for MFA, ensure the following is enforced:
1) Minimum length of 8 digits or maximum length allowable by the device
2) Enforce complex sequences (e.g., 73961548 – no repeating digits and no sequential digits);
3) Do not store with the Smartcard; and
4) Do not share.</t>
  </si>
  <si>
    <t>To close this finding, please provide a screenshot showing MFA is employed for all local access to the network with the agency's CAP.</t>
  </si>
  <si>
    <t>CheckPoint-93</t>
  </si>
  <si>
    <t>IA-5(1)</t>
  </si>
  <si>
    <t>Authenticator Management | Password-based Authentication</t>
  </si>
  <si>
    <t>Commonly used, expected, or compromised passwords</t>
  </si>
  <si>
    <t>The agency employs mechanisms to ensure passwords aren’t used that are commonly used, expected, or compromised passwords.</t>
  </si>
  <si>
    <t xml:space="preserve">1. Interview agency personnel to determine if there is password policy for checking for commonly used, expected, or compromised passwords.
2. Examine the technical implementation of the policy to ensure the following requirements are met:
a. A list of prohibited passwords is referenced that may include:
 • Passwords obtained from previous breach corpuses.
 • Dictionary words.
 • Repetitive or sequential characters (e.g., ‘aaaaaa’, ‘1234abcd’.)
 • Context specific words, such as the name of the service, the username, and derivatives thereof. 
b. The list must be updated at least annually.
c. On creation/update passwords are checked to ensure they’re not on the list
d. Annually, existing passwords are checked to ensure they’re not on the list
</t>
  </si>
  <si>
    <t>The agency maintains a list of compromised or weak passwords and a solution is implemented to identify and prevent use compromised or weak passwords.</t>
  </si>
  <si>
    <t>The agency does not conduct checks to ensure passwords aren’t on an annually-updated list of commonly-used, expected or compromised passwords.</t>
  </si>
  <si>
    <t xml:space="preserve">This test case is N/A, if the MFA is utilized with a PIN (not password) and there are no local accounts with passwords.
This finding may be downgraded to Moderate if the following mitigations are in place for systems that do not check that passwords are not commonly used, expected, or compromised passwords:
•	Enforce password lifetime restrictions of one (1) day minimum and 90 days maximum. (for non-Service accounts)
•	Password History/Reuse: 
o	For all systems: 24 generations. 
o	For systems unable to implement history/reuse restriction by generations but are able to restrict history/reuse for a specified time period, passwords shall not be reusable for a period of six (6) months. </t>
  </si>
  <si>
    <t>HPW19</t>
  </si>
  <si>
    <t>HPW19: More than one Publication 1075 password requirement is not met</t>
  </si>
  <si>
    <t>Develop/update password policy to include maintaining and checking for commonly used, expected, or compromised passwords.
Enforce the policy, ensuring technical implementation of the policy to ensure the following requirements are met:
 a. A list of prohibited passwords is referenced that may include:
 • Passwords obtained from previous breach corpuses.
 • Dictionary words.
 • Repetitive or sequential characters (e.g., ‘aaaaaa’, ‘1234abcd’.)
 • Context-specific words, such as the name of the service, the username, and derivatives thereof. 
 b. The list must be updated at least annually.
 c. On creation/update passwords are checked to ensure they’re not on the list
 d. Annually, existing passwords are checked to ensure they’re not on the list</t>
  </si>
  <si>
    <t>Maintain a list of compromised or weak passwords and/or implement a solution maintaining the list and preventing the use of commonly used, expected, or compromised passwords.</t>
  </si>
  <si>
    <t>To close this finding, please provide a screenshot showing use of a solution employed for preventing the use of commonly used, expected, or compromised passwords with the agency's CAP.</t>
  </si>
  <si>
    <t>CheckPoint-46</t>
  </si>
  <si>
    <t>AC-2</t>
  </si>
  <si>
    <t>Account Management</t>
  </si>
  <si>
    <t>An account management process has been implemented for user access</t>
  </si>
  <si>
    <t>An approval process is in place for granting access to firewalls (authentication server and/or local accounts).</t>
  </si>
  <si>
    <t xml:space="preserve">1. Interview the firewall administrator and verify that account management procedures have been implemented for user account creation, termination and expiration.
2. Examine account management system workflow and/or completed user access request and approvals for end users and administrators.
</t>
  </si>
  <si>
    <t>1-2. Firewall administrator can demonstrate that an account management process has been implemented for user access.</t>
  </si>
  <si>
    <t>Account management procedures are not implemented.</t>
  </si>
  <si>
    <t>HAC37</t>
  </si>
  <si>
    <t>HAC37: Account management procedures are not implemented</t>
  </si>
  <si>
    <t>Develop a written procedure to describe the account management processes. Implement working procedures such that all firewall account requests are approved by agency management, all updates or changes to account permissions are properly vetted and tracked, and that the expiration and termination of accounts are performed timely.</t>
  </si>
  <si>
    <t>To close this finding, please provide a copy of the Policy with the agency's CAP.</t>
  </si>
  <si>
    <t>CheckPoint-47</t>
  </si>
  <si>
    <t>Accounts are reviewed periodically for proper privileges and removed or suspended when no longer necessary</t>
  </si>
  <si>
    <t>Ensure accounts that are no longer required are immediately removed from the authentication server or firewall (authentication server or local accounts).
Verify privileged accounts are reviewed at least semi-annually for compliance with agency account management requirements.</t>
  </si>
  <si>
    <t xml:space="preserve">1. Discuss the process (e.g. management notification, ticket creation, email, etc.) for removing user accounts with the system admin for local and network (e.g. authentication server such as RADIUS, TACACS, etc.) accounts.
2. Interview firewall administrator or security administrator and determine how often users accounts are reviewed.
3. For each authentication method in use, confirm that there is a process in place to identify unused accounts and they are disabled or deleted immediately when they are no longer needed.
</t>
  </si>
  <si>
    <t>1-2. A process should be in place to enforce proper account management. Firewall accounts are reviewed at least semi-annually for compliance with account management requirements, and users accounts are disabled or removed immediately from the system when they are no longer needed.</t>
  </si>
  <si>
    <t>Accounts are not reviewed periodically for proper privileges,and/or accounts are not removed or suspended when no longer necessary.</t>
  </si>
  <si>
    <t>HAC41
HAC8</t>
  </si>
  <si>
    <t>HAC41: Accounts are not removed or suspended when no longer necessary
HAC8: Accounts are not reviewed periodically for proper privileges</t>
  </si>
  <si>
    <t xml:space="preserve">Implement working procedures to review account periodically for proper privileges, and suspend, disable, or remove unneeded accounts immediately, once they are no longer needed. </t>
  </si>
  <si>
    <t>Develop a written procedure to describe account management processes. Implement working procedures to ensure that agency management approves all firewall account requests, that updates or changes to account permissions are properly vetted and tracked, and that account expiration and termination are performed in a timely manner.</t>
  </si>
  <si>
    <t>To close this finding, please provide a copy of the procedures with the agency's CAP.</t>
  </si>
  <si>
    <t>CheckPoint-48</t>
  </si>
  <si>
    <t>Authentication server is used for device administration.</t>
  </si>
  <si>
    <t>Verify an authentication server (e.g., Active Directory, Radius, etc.) is used to identify and authenticate administrators to the firewall.
Ensure that when an authentication server is used for administrative access to the firewall, only one account is defined locally for use in an emergency (i.e., authentication server or connection to the server is down).</t>
  </si>
  <si>
    <t>1. Interview the firewall administrator and verify an authentication server is used to identify and authenticate administrators for management of the device.
2.Review the running configuration and verify that only one local account has been defined. An example of a local account is shown in the example below:
Username xxxxxxx password 7 xxxxxxxxxxxx</t>
  </si>
  <si>
    <t>1. An authentication server is used to identify and authenticate firewall administrators.
2. Only one local account should be defined on the firewall when an authentication server is used.</t>
  </si>
  <si>
    <t>Authentication server is not used for device administration.</t>
  </si>
  <si>
    <t>HIA4
HAC11</t>
  </si>
  <si>
    <t>HIA4: Authentication server is not used for device administration
HAC11: User access was not established with concept of least privilege</t>
  </si>
  <si>
    <t xml:space="preserve">Implement a process to ensure all authentication is managed using an authentication server (e.g., Terminal Access Controller Access-Control System (TACACS) and Active Directory). Create only one break glass local account on the chassis that will be used only for emergencies or if the authentication server is down. </t>
  </si>
  <si>
    <t>To close this finding, please provide a screenshot of the configuration showing that an authentication server has been implemented with the agency's CAP.</t>
  </si>
  <si>
    <t>CheckPoint-49</t>
  </si>
  <si>
    <t>IA-5</t>
  </si>
  <si>
    <t>Authenticator Management</t>
  </si>
  <si>
    <t>Passwords are not allowed to be stored unencrypted in configuration files</t>
  </si>
  <si>
    <t>Ensure that unencrypted firewall passwords are not stored in an offline configuration file.</t>
  </si>
  <si>
    <t>1. Review the stored firewall configuration files to ensure passwords are not stored in plain-text format.</t>
  </si>
  <si>
    <t>1. Unencrypted passwords are not stored in an offline configuration file.</t>
  </si>
  <si>
    <t>Passwords are allowed to be stored unencrypted in configuration files.</t>
  </si>
  <si>
    <t>HPW21</t>
  </si>
  <si>
    <t>HPW21: Passwords are allowed to be stored unencrypted in config files</t>
  </si>
  <si>
    <t xml:space="preserve">Ensure unencrypted firewall passwords are not stored in configuration files. </t>
  </si>
  <si>
    <t xml:space="preserve">Ensure unencrypted firewall passwords are not stored in any configuration files. </t>
  </si>
  <si>
    <t>To close this finding, please provide a an attestation that a review of all configuration files do not contain any unencrypted passwords with the agency's CAP.</t>
  </si>
  <si>
    <t>CheckPoint-50</t>
  </si>
  <si>
    <t>Configure password settings to comply with IRS Publication 1075 requirements</t>
  </si>
  <si>
    <t>Ensure all password parameters (authentication server or local accounts) meet IRS Publication 1075 requirements (e.g., password complexity, aging, history, etc.)</t>
  </si>
  <si>
    <t>1. Verify that the systems password parameters (authentication server and/or local accounts) meet the following requirements:
a) Passwords must contain at least one number or special character, and a combination of at least one lower and uppercase letter
b) Maximum password age of 90 days for standard user accounts, 60 days for Administrators
c) Minimum password age of 1 day
d) Password history for the previous 24 passwords 
e) Users are forced to change their initial password during their first logon</t>
  </si>
  <si>
    <t>1. Password requirements meet all IRS Publication 1075 requirements listed in the test procedure.</t>
  </si>
  <si>
    <t>Password requirements do not meet all IRS Publication 1075 requirements.</t>
  </si>
  <si>
    <t>If test case CheckPoint-93 is pass, then this is N/A.</t>
  </si>
  <si>
    <t>HPW2
HPW3
HPW4
HPW6
HPW12
HPW19
HPW20</t>
  </si>
  <si>
    <t>HPW2: Password does not expire timely
HPW3: Minimum password length is too short
HPW4: Minimum password age does not exist
HPW6: Password history is insufficient
HPW12: Passwords do not meet complexity requirements
HPW19: More than one Publication 1075 password requirement is not met
HPW20: User is not required to change password upon first use</t>
  </si>
  <si>
    <t xml:space="preserve">Configure password settings to comply with IRS Publication 1075, requirements. Update the agency's authenticator management requirements and implement the following password-based authentication settings on all systems:(i) at least one numeric and one special character, (ii) mixture of at least one upper and one lower case letter, (iii) storage and transmission of passwords only when encrypted, (iv) password minimum lifetime is one day, (v) standard account passwords to be changed at least every 90 days, (vi) privileged account passwords to be changed at least every 60 days, and (viii) prevention of password reuse for 24 generations. </t>
  </si>
  <si>
    <t xml:space="preserve">Configure password settings to comply with IRS Publication 1075 requirements. Update the agency's authenticator management requirements and implement the following password-based authentication settings on all systems: (i) minimum password length is at least eight characters, (ii) at least one numeric and one special character, (iii) mixture of at least one upper and one lower case letter, (iv) storage and transmission of passwords only when encrypted, (v) password minimum lifetime is one day, (vi) standard account passwords to be changed at least every 90 days, (vii) privileged account passwords to be changed at least every 60 days and (viii) prevention of password reuse for 24 generations. </t>
  </si>
  <si>
    <t>To close this finding, please provide a screenshot of system password parameters showing that the parameters have been brought into compliance with IRS Publication 1075 standards with the agency's CAP.</t>
  </si>
  <si>
    <t>CheckPoint-51</t>
  </si>
  <si>
    <t>Individual user accounts have been created for each authorized user, and no shared accounts are used</t>
  </si>
  <si>
    <t>Ensure each user accessing the device has their own account with username and password.</t>
  </si>
  <si>
    <t>1. Review firewall configurations for authentication mechanism used. If local accounts are defined on the firewall, verify that each user has their own unique ID. Groups, user accounts without passwords, or duplicate accounts should not exist. 
Note: If an authentication server is being used such as TACACS, RADIUS, etc.) ensure that there is no more than one local account to be used in the event of failure or emergency.</t>
  </si>
  <si>
    <t>1. Individual user accounts have been created for each authorized user. Groups, user accounts without passwords, or duplicate accounts do not exist.
No shared accounts are used other than when operationally required (e.g., root accounts).</t>
  </si>
  <si>
    <t>Agency shares administrative account inappropriately.</t>
  </si>
  <si>
    <t>HAC21
HAC20</t>
  </si>
  <si>
    <t>HAC21: Agency shares administrative account inappropriately
HAC20: Agency duplicates usernames</t>
  </si>
  <si>
    <t xml:space="preserve">Establish unique administrator accounts for all daily management activities; and remove all local accounts except for one local account to be used in the event of failure or emergency. </t>
  </si>
  <si>
    <t>To close this finding, please provide an attestation that all local accounts have been removed from the Firewalls with the agency's CAP.</t>
  </si>
  <si>
    <t>CheckPoint-52</t>
  </si>
  <si>
    <t>AC-7</t>
  </si>
  <si>
    <t>Unsuccessful Logon Attempts</t>
  </si>
  <si>
    <t>Configure the system to lock accounts after three consecutive failed authentication attempts</t>
  </si>
  <si>
    <t>The system locks administrator accounts after no more than three unsuccessful attempts to logon with an invalid password.</t>
  </si>
  <si>
    <t>Check to determine if the agency limits consecutive invalid attempts to three (3) by a user within a 120 minute period.
1. Review the system configuration to ensure that authentication retry is set for 3.</t>
  </si>
  <si>
    <t>1. Maximum number of unsuccessful SSH login attempts is set to three (3) within a 120 minute period.</t>
  </si>
  <si>
    <t xml:space="preserve">The firewall admin interface is not currently configured to lockout a user after three consecutive failed attempts. </t>
  </si>
  <si>
    <t>HAC15</t>
  </si>
  <si>
    <t>HAC15: User accounts not locked out after three unsuccessful login attempts</t>
  </si>
  <si>
    <t xml:space="preserve">Configure the system to lock accounts after three consecutive failed authentication attempts. </t>
  </si>
  <si>
    <t xml:space="preserve">From the Firewall Graphical User Interface (GUI) go to setup&gt;Management&gt;Authentication Settings and set the system to lock accounts after three consecutive failed authentication attempts. </t>
  </si>
  <si>
    <t>To close this finding, please provide a screenshot of the GUI showing that the setting has been with the agency's CAP.</t>
  </si>
  <si>
    <t>CheckPoint-53</t>
  </si>
  <si>
    <t>AC-4</t>
  </si>
  <si>
    <t xml:space="preserve">Information Flow Enforcement </t>
  </si>
  <si>
    <t>Configure the firewall to use filters that use packet headers and packet attributes, including source and destination IP addresses and ports, to prevent the flow of unauthorized or suspicious traffic between interconnected networks with different security policies (including perimeter firewalls and server VLANs).</t>
  </si>
  <si>
    <t>Information flow control regulates where information is allowed to travel within a network and between interconnected networks. Blocking or restricting detected harmful or suspicious communications between interconnected networks enforces approved authorizations for controlling the flow of traffic.
The firewall that filters traffic outbound to interconnected networks with different security policies must be configured with filters (i.e., rules, access control lists [ACLs], screens, and policies) that permit, restrict, or block traffic based on organization-defined traffic authorizations. Filtering must include packet header and packet attribute information, such as IP addresses and port numbers.
Configure filters to perform certain actions when packets match specified attributes, including the following actions:
- Apply a policy
- Accept, reject, or discard the packets
- Classify the packets based on their source address
- Evaluate the next term in the filter
- Increment a packet counter
- Set the packets€™ loss priority
- Specify an IPsec SA (if IPsec is used in the implementation)
- Specify the forwarding path
- Write an alert or message to the system log</t>
  </si>
  <si>
    <t>Verify the firewall is configured to use filters to restrict or block information system services based on best practices, known threats for boundary crossing for ports, protocols, and services.
If the firewall cannot be configured with filters that employ packet header and packet attributes, including source and destination IP addresses and ports, to prevent the flow of unauthorized or suspicious traffic between interconnected networks with different security policies, this is a finding.</t>
  </si>
  <si>
    <t>The firewall is configured to use filters to restrict or block information system services based on best practices.</t>
  </si>
  <si>
    <t>The firewall is not configured to use filters to restrict or block information system services based on best practices.</t>
  </si>
  <si>
    <t>HSC19</t>
  </si>
  <si>
    <t>HSC19: Network perimeter devices do not properly restrict traffic</t>
  </si>
  <si>
    <t>Configure filters in the firewall to examine characteristics of incoming and outgoing packets, including but not limited to the following:
Bit fields in the packet header, including IP fragmentation flags, IP options, and Transmission Control Protocol (TCP) flags
IP version 4 (IPv4) numeric range, including destination port, DiffServ code point (DSCP) value, fragment offset, Internet Control Message Protocol (ICMP) code, ICMP packet type, interface group, IP precedence, packet length, protocol, and TCP and User Datagram Protocol (UDP) source and destination port
IP version 6 (IPv6) numeric range, including class of service (CoS) priority, destination address, destination port, ICMP code, ICMP packet type, interface group, IP address, next header, packet length, source address, source port, and TCP and UDP source and destination port.
Source and destination address and prefix list</t>
  </si>
  <si>
    <t>Configure filters in the firewall to examine characteristics of incoming and outgoing packets, including but not limited to the following:
Bit fields in the packet header, including IP fragmentation flags, IP options, and TCP flags
IP version 4 (IPv4) numeric range, including destination port, DiffServ code point (DSCP) value, fragment offset, Internet Control Message Protocol (ICMP) code, ICMP packet type, interface group, IP precedence, packet length, protocol, and TCP and UDP source and destination port
IP version 6 (IPv6) numeric range, including class of service (CoS) priority, destination address, destination port, ICMP code, ICMP packet type, interface group, IP address, next header, packet length, source address, source port, and TCP and UDP source and destination port
Source and destination address and prefix list</t>
  </si>
  <si>
    <t>To close this finding, please provide a screenshot of the GUI showing that the filters have been implemented with the agency's CAP.</t>
  </si>
  <si>
    <t>CheckPoint-54</t>
  </si>
  <si>
    <t>SC-7</t>
  </si>
  <si>
    <t>Boundary Protection</t>
  </si>
  <si>
    <t>Employ firewall filters that prevent or limit the effects of all types of commonly known denial-of-service (DoS) attacks, including flooding, packet sweeps, and unauthorized port scanning.</t>
  </si>
  <si>
    <t>Not configuring a key boundary security protection device such as the firewall against commonly known attacks is an immediate threat to the protected enclave because they are easily implemented by those with little skill. Directions for the attack are obtainable on the Internet and in hacker groups. Without filtering enabled for these attacks, the firewall will allow these attacks beyond the protected boundary.
Configure the perimeter and internal boundary firewall to guard against the three general methods of well-known DoS attacks: flooding attacks, protocol sweeping attacks, and unauthorized port scanning.
Flood attacks occur when the host receives too much traffic to buffer and slows down or crashes. Popular flood attacks include ICMP flood and SYN flood. A TCP flood attack of SYN packets initiating connection requests can overwhelm the device until it can no longer process legitimate connection requests, resulting in denial of service. An ICMP flood can overload the device with so many echo requests (ping requests) that it expends all its resources responding and can no longer process valid network traffic, also resulting in denial of service. An attacker might use session table floods and SYN-ACK-ACK proxy floods to fill up the session table of a host.
In an IP address sweep attack, an attacker sends ICMP echo requests (pings) to multiple destination addresses. If a target host replies, the reply reveals the targets IP address to the attacker. In a TCP sweep attack, an attacker sends TCP SYN packets to the target device as part of the TCP handshake. If the device responds to those packets, the attacker gets an indication that a port in the target device is open, which makes the port vulnerable to attack. In a UDP sweep attack, an attacker sends UDP packets to the target device. If the device responds to those packets, the attacker gets an indication that a port in the target device is open, which makes the port vulnerable to attack.
In a port scanning attack, an unauthorized application is used to scan the host devices for available services and open ports for subsequent use in an attack. This type of scanning can be used as a DoS attack when the probing packets are sent excessively.</t>
  </si>
  <si>
    <t>View the security filters for each interface or security zone.
Verify DoS filters are configured to detect and prevent known DoS attacks such as IP sweeps, TCP sweeps, buffer overflows, unauthorized port scanning, SYN floods, UDP floods, and UDP sweeps.
If filters are not configured or if the security zone is not configured with filters that guard against common DoS attacks, this is a finding.</t>
  </si>
  <si>
    <t>Filters or security zones are configured with filters that guard against common DoS attacks.</t>
  </si>
  <si>
    <t>Filters or security zones are not configured with filters that guard against common DoS attacks.</t>
  </si>
  <si>
    <t>Configure the firewall to detect and prevent DoS attacks. Implement filters with thresholds that are customized for the specific environment where applicable. DoS filters are based on NIST 800-53 requirements and vendor recommendations.
The following sample commands show filters that implement this requirement (these are examples only):
set filter1 icmp ip-sweep threshold 1000
set filter2 tcp port-scan threshold 1000
set filter3 tcp syn-flood alarm-threshold 1000
set filter3 tcp syn-flood attack-threshold 1100
set filter4 tcp syn-flood source-threshold 100
set filter5 tcp syn-flood destination-threshold 2048
set filter6 tcp syn-flood timeout 20
set filter7 tcp tcp-sweep threshold 1000
set filter8 udp flood threshold 5000
set filter9 udp udp-sweep threshold 1000</t>
  </si>
  <si>
    <t xml:space="preserve">Implement the DoS Protection policy rules based on your network configuration.
</t>
  </si>
  <si>
    <t>To close this finding, please provide a screenshot of the GUI showing that the DoS Protection policy rules have been implemented with the agency's CAP.</t>
  </si>
  <si>
    <t>CheckPoint-55</t>
  </si>
  <si>
    <t>Configure the firewall deny network communications traffic by default and allow network communications traffic by exception (i.e., deny all, permit by exception).</t>
  </si>
  <si>
    <t xml:space="preserve">To prevent malicious or accidental leakage of traffic, organizations must implement a deny-by-default security posture at the network perimeter. Such rulesets prevent many malicious exploits or accidental leakage by restricting the traffic to only known sources and only those ports, protocols, or services that are permitted and operationally necessary.
As a managed boundary interface, the firewall must block all inbound and outbound network traffic unless a filter is installed to explicitly allow it. </t>
  </si>
  <si>
    <t>Determine the default security policies on the firewall for traffic from one zone to another zone (inter-zone). 
The default policy must be a "Deny" policy that blocks all inter-zone traffic by default. Ensure no policy that circumvents the default "Deny" inter-zone policy is allowed. Traffic through the firewall is filtered so that only the specific traffic that is approved for the enclave. Verify rules or access control statements containing "any" for either the host, destination, protocol, or port are not used.
If the firewall does not deny all network communications traffic by default and allow network communications traffic by exception (i.e., deny all, permit by exception), this is a finding.</t>
  </si>
  <si>
    <t xml:space="preserve">The firewall does deny all network communications traffic by default and allow network communications traffic by exception (i.e., deny all, permit by exception). </t>
  </si>
  <si>
    <t xml:space="preserve">The firewall does not deny all network communications traffic by default and allow network communications traffic by exception (i.e., deny all, permit by exception). </t>
  </si>
  <si>
    <t>Configure the firewall with a "Deny" inter-zone policy which, by default, blocks traffic between zones and allows network communications traffic by exception (i.e., deny all, permit by exception) for the enclave.</t>
  </si>
  <si>
    <t>Configure the firewall with a "Deny" inter-zone policy which, by default, blocks traffic between zones and allows network communications traffic by exception (i.e., deny all, permit by exception).</t>
  </si>
  <si>
    <t>To close this finding, please provide a screenshot of the GUI showing that the "Deny" policy rules have been implemented with the agency's CAP.</t>
  </si>
  <si>
    <t>CheckPoint-56</t>
  </si>
  <si>
    <t>AU-3</t>
  </si>
  <si>
    <t>Content of Audit Records</t>
  </si>
  <si>
    <t>Configure the firewall to generate traffic log entries containing information to establish the source of the events, such as the source IP address at a minimum.</t>
  </si>
  <si>
    <t>Without establishing the source of the event, it is impossible to establish, correlate, and investigate the events leading up to an outage or attack. In order to compile an accurate risk assessment and provide forensic analysis, security personnel need to know the source of the event.
In addition to logging where events occur within the network, the traffic log events must also identify sources of events, such as IP addresses, processes, and node or device names.</t>
  </si>
  <si>
    <t>Examine the traffic log configuration on the firewall or view several alert events on the organization's central audit server.
Verify the entries sent to the traffic log include sufficient information to ascertain the source of the events (e.g., IP address, session, or packet ID).
If the traffic log entries do not include sufficient information to ascertain the source of the events, this is a finding.</t>
  </si>
  <si>
    <t xml:space="preserve">The traffic log entries do include sufficient information to ascertain the source of the events. </t>
  </si>
  <si>
    <t xml:space="preserve">The traffic log entries do not include sufficient information to ascertain the source of the events. </t>
  </si>
  <si>
    <t>Moderate</t>
  </si>
  <si>
    <t>HAU22</t>
  </si>
  <si>
    <t>HAU22: Content of audit records is not sufficient</t>
  </si>
  <si>
    <t>Configure the firewall implementation to ensure entries sent to the traffic log include sufficient information to ascertain the source of each event (e.g., IP address, session, or packet ID).</t>
  </si>
  <si>
    <t>CheckPoint-57</t>
  </si>
  <si>
    <t>SI-4</t>
  </si>
  <si>
    <t xml:space="preserve">Information System Monitoring </t>
  </si>
  <si>
    <t>Configure the firewall to generate an alert that can be forwarded to, at a minimum, the ISSO and ISSM when denial-of-service (DoS) incidents are detected.</t>
  </si>
  <si>
    <t>Without an alert, security personnel may be unaware of major detection incidents that require immediate action, and this delay may result in the loss or compromise of information.
The firewall generates an alert that notifies designated personnel of the Indicators of Compromise (IOCs), which require real-time alerts. These messages should include a severity level indicator or code as an indicator of the criticality of the incident. These indicators reflect the occurrence of a compromise or a potential compromise.
Since these incidents require immediate action, these messages are assigned a critical or level 1 priority/severity, depending on the system's priority schema.
Alerts may be transmitted, for example, telephonically, by electronic mail messages, or by text messaging. The firewall must either send the alert to a management console that is actively monitored by authorized personnel or use a messaging capability to send the alert directly to designated personnel.</t>
  </si>
  <si>
    <t>If a network device such as the events, network management, or SNMP server is configured to send an alert when DoS incidents are detected, this is not a finding.
Verify the firewall is configured to send an alert via instant message, email, SNMP, or another authorized method to the ISSO, ISSM, and other identified personnel when DoS incidents are detected.
If the firewall is not configured to send an alert via an approved and immediate method when DoS incidents are detected, this is a finding.</t>
  </si>
  <si>
    <t xml:space="preserve">The firewall is configured to send an alert via an approved and immediate method when DoS incidents are detected. </t>
  </si>
  <si>
    <t>The firewall is not configured to send an alert via an approved and immediate method when DoS incidents are detected.</t>
  </si>
  <si>
    <t>HSI20</t>
  </si>
  <si>
    <t xml:space="preserve">HSI20: Agency does not receive security alerts, advisories, or directives </t>
  </si>
  <si>
    <t>Configure the firewall (or another network device) to send an alert via instant message, email, or another authorized method to the ISSO and ISSM and other identified personnel when DoS incidents are detected.</t>
  </si>
  <si>
    <t>CheckPoint-58</t>
  </si>
  <si>
    <t>Configure the firewall to generate traffic log entries containing information to establish the outcome of the events, such as, at a minimum, the success or failure of the application of the firewall rule.</t>
  </si>
  <si>
    <t>Without information about the outcome of events, security personnel cannot make an accurate assessment as to whether an attack was successful or if changes were made to the security state of the network.
Event outcomes can include indicators of event success or failure and event-specific results. They also provide a means to measure the impact of an event and help authorized personnel to determine the appropriate response.</t>
  </si>
  <si>
    <t>Examine the traffic log configuration on the firewall or view several alert events on the organization's central audit server.
Verify the entries sent to the traffic log include sufficient information to ascertain the outcome of the firewall rules. Verify that, at a minimum, the success or failure of the event is evented.
If the traffic log entries do not include sufficient information to ascertain the outcome of the application of the firewall rules, this is a finding.
If the traffic log entries do not include the success or failure of the application of the firewall rules, this is a finding.</t>
  </si>
  <si>
    <t>The traffic log entries do include the success or failure of the application of the firewall rules.</t>
  </si>
  <si>
    <t>The traffic log entries do not include the success or failure of the application of the firewall rules.</t>
  </si>
  <si>
    <t>CheckPoint-59</t>
  </si>
  <si>
    <t>AU-5</t>
  </si>
  <si>
    <t xml:space="preserve">Response to Audit Processing Failure </t>
  </si>
  <si>
    <t>Configure the firewall to generate a real-time alert to, at a minimum, to the SCA and ISSO, if communication with the central audit server is lost.</t>
  </si>
  <si>
    <t>Without a real-time alert (less than a second), security personnel may be unaware of an impending failure of the audit functions and system operation may be adversely impacted. Alerts provide organizations with urgent messages. Automated alerts can be conveyed in a variety of ways, including via a regularly monitored console, telephonically, via electronic mail, via text message, or via websites.
Log processing failures include software/hardware errors, failures in the log capturing mechanisms, and log storage capacity being reached or exceeded. Most firewalls use UDP to send audit records to the server and cannot tell if the server has received the transmission, thus the site should either implement a connection-oriented communications solution (e.g., TCP) or implement a heartbeat with the central audit server and send an alert if it is unreachable.</t>
  </si>
  <si>
    <t>If a network device such as the Events Server, Network Management Server, or SNMP server is configured to send an alert when communication is lost with the central audit server, this is not a finding.
Verify the firewall is configured to send an alert via instant message, email, SNMP, or another authorized method to the SCA, ISSO, and other identified personnel when communication is lost with the central audit server.
If the firewall is not configured to send an immediate alert via an approved method when communication is lost with the central audit server, this is a finding.</t>
  </si>
  <si>
    <t xml:space="preserve">The firewall is configured to send an immediate alert via an approved method when communication is lost with the central audit server. </t>
  </si>
  <si>
    <t xml:space="preserve">The firewall is not configured to send an immediate alert via an approved method when communication is lost with the central audit server. </t>
  </si>
  <si>
    <t>HAU25</t>
  </si>
  <si>
    <t>HAU25: Audit processing failures are not properly reported and responded to</t>
  </si>
  <si>
    <t>Configure the firewall (or another network device) to send an alert via instant message, email, or another authorized method to the SCA, ISSO, and other identified personnel for any log failure event where the filtering functions are unable to write events to the central audit server.</t>
  </si>
  <si>
    <t>CheckPoint-60</t>
  </si>
  <si>
    <t>Configure the firewall to send traffic log entries to a central audit server for management and configuration of the traffic log entries.</t>
  </si>
  <si>
    <t>Without the ability to centrally manage the content captured in the traffic log entries, identification, troubleshooting, and correlation of suspicious behavior would be difficult and could lead to a delayed or incomplete analysis of an ongoing attack.
Ensure at least one syslog server is configured on the firewall.
If the product inherently has the ability to store log records locally, the local log must also be secured. However, this requirement is not met since it calls for a use of a central audit server.</t>
  </si>
  <si>
    <t>Examine the traffic log configuration on the firewall.
Verify the firewall is configured to send traffic log entries to the organization's central audit server. 
If the firewall is not configured to send traffic log entries to the organization's central audit server, this is a finding.</t>
  </si>
  <si>
    <t xml:space="preserve">The firewall is configured to send traffic log entries to the organization's central audit server. </t>
  </si>
  <si>
    <t xml:space="preserve">The firewall is not configured to send traffic log entries to the organization's central audit server. </t>
  </si>
  <si>
    <t>HAU16</t>
  </si>
  <si>
    <t>HAU16: A centralized automated audit log analysis solution is not implemented</t>
  </si>
  <si>
    <t>Configure the firewall to ensure traffic log entries are transmitted to the organization's central audit server (e.g., syslog server).</t>
  </si>
  <si>
    <t>To close this finding, please provide a screenshot of the GUI showing that the filtering setting has been with the agency's CAP.</t>
  </si>
  <si>
    <t>CheckPoint-61</t>
  </si>
  <si>
    <t>AC-17</t>
  </si>
  <si>
    <t>Remote Access</t>
  </si>
  <si>
    <t>Configure firewall that filters traffic from the VPN access points with organization-defined filtering rules that apply to the monitoring of remote access traffic.</t>
  </si>
  <si>
    <t>Remote access devices (such as those providing remote access to network devices and information systems) that lack automated capabilities increase risk and make remote user access management difficult at best.
Automated monitoring of remote access sessions allows organizations to detect cyber attacks and also ensure ongoing compliance with remote access policies by auditing connection activities of remote access capabilities from a variety of information system components (e.g., servers, workstations, notebook computers, smart phones, and tablets).</t>
  </si>
  <si>
    <t>Review the firewall configuration statements used to create a group policy with filtering rules for remote clients accessing the network using a VPN.
Verify both ingress and egress traffic on this interface is subject to the remote access policy and filtering rules required by the organization. 
If the firewall is used to filter traffic from the VPN access points but is not configured with filtering rules that apply to the monitoring of remote access traffic, this is a finding.</t>
  </si>
  <si>
    <t>The firewall that filters traffic from the VPN access points is configured with organization-defined filtering rules that apply to the monitoring of remote access traffic.</t>
  </si>
  <si>
    <t>The firewall that filters traffic from the VPN access points is not configured with organization-defined filtering rules that apply to the monitoring of remote access traffic.</t>
  </si>
  <si>
    <t>HAC62</t>
  </si>
  <si>
    <t>HAC62: Host-based firewall is not configured according to industry standard best practice</t>
  </si>
  <si>
    <t>Configure a group policy for remote clients and apply to the interface that is connected to allow ingress and egress to the VPN access points.</t>
  </si>
  <si>
    <t>Configure The VPN access points with organization-defined filtering rules that apply to monitoring remote access traffic.</t>
  </si>
  <si>
    <t>CheckPoint-62</t>
  </si>
  <si>
    <t>Configure the firewall to apply ingress filters to traffic that is inbound to the network through any active external interface.</t>
  </si>
  <si>
    <t>Unrestricted traffic to the trusted networks may contain malicious traffic that poses a threat to an enclave or to other connected networks. Additionally, unrestricted traffic may transit a network, which uses bandwidth and other resources.
Firewall filters control the flow of network traffic, ensure the flow of traffic is only allowed from authorized sources to authorized destinations. Networks with different levels of trust (e.g., the Internet) must be kept separated.</t>
  </si>
  <si>
    <t>Obtain and review the list of authorized sources and destinations. This information is typically included in the System Design Specification, Accreditation or Authorization Package, and documentation detailing the network communication requirements, such as the necessary ports, protocols, and services.
If the list of authorized sources and destinations is not available, this is a finding.
Review the firewall configuration for each of the configured inbound zones and interfaces.
Verify an ingress filter (e.g., Access Control List) is applied to each inbound zone/interface, including the management interface.
Verify ingress filters for the management interface to block all transit traffic (i.e., any traffic not destined to the firewall itself). Verify that traffic accessing the firewall originates from the Network Operations Center (NOC).
If an ingress filter is not configured for each active inbound zone or interface, this is a finding.</t>
  </si>
  <si>
    <t>An ingress filter is configured for each active inbound zone or interface.</t>
  </si>
  <si>
    <t>An ingress filter is not configured for each active inbound zone or interface.</t>
  </si>
  <si>
    <t>HSC27</t>
  </si>
  <si>
    <t>HSC27: Traffic inspection is not sufficient</t>
  </si>
  <si>
    <t>Configure a security policy to each inbound zone and/or interface to implement continuous filtering of outbound traffic.
Apply security policy zones/interfaces through which inbound traffic flows from untrusted external networks or subnetworks. 
Configure the ingress filters for the management interface to block all transit traffic (i.e., any traffic not destined to the firewall itself) and so that traffic accessing the firewall originates from the NOC.</t>
  </si>
  <si>
    <t>Configure a security policy to each inbound zone and/or interface to implement continuous filtering of outbound traffic. Apply security policy zones/interfaces through which inbound traffic flows from untrusted external networks or subnetworks. Configure the ingress filters for the management interface to block all transit traffic (i.e., any traffic not destined to the firewall itself) and so that traffic accessing the firewall originates from only defined management systems.</t>
  </si>
  <si>
    <t>CheckPoint-63</t>
  </si>
  <si>
    <t>Configure the firewall to immediately use updates made to policy enforcement mechanisms such as firewall rules, security policies, and security zones.</t>
  </si>
  <si>
    <t>Information flow policies regarding dynamic information flow control include, for example, allowing or disallowing information flows based on changes to the Ports, Protocols, Services, vulnerability assessments, or mission conditions. Changing conditions include changes in the threat environment and detection of potentially harmful or adverse events.</t>
  </si>
  <si>
    <t>Verify the firewall immediately uses updates made to policy enforcement mechanisms such as firewall rules, security policies, and security zones. For example, there is no need to reinitialize or reboot or the action to commit the changes is prompted.
If the firewall does not immediately use updates made to policy enforcement mechanisms such as firewall rules, security policies, and security zones, this is a finding.</t>
  </si>
  <si>
    <t xml:space="preserve">The firewall immediately uses updates made to policy enforcement mechanisms such as firewall rules, security policies, and security zones. </t>
  </si>
  <si>
    <t>The firewall is not configured to immediately use updates made to policy enforcement mechanisms such as firewall rules, security policies, and security zones.</t>
  </si>
  <si>
    <t>HCM19</t>
  </si>
  <si>
    <t>HCM19: Firewall rules are not reviewed or removed when no longer necessary</t>
  </si>
  <si>
    <t>Require system administrators to commit and test changes upon configuration of the firewall.</t>
  </si>
  <si>
    <t>Implement processes that requires system administrators to commit and test changes upon configuration of the firewall.</t>
  </si>
  <si>
    <t>To close this finding, please provide a screenshot of the configuration or attestation of the firewall's design indicating that the firewall commits changes without reboot.</t>
  </si>
  <si>
    <t>CheckPoint-64</t>
  </si>
  <si>
    <t>Configure the firewall implementation to manage excess bandwidth to limit the effects of packet flooding types of denial-of-service (DoS) attacks.</t>
  </si>
  <si>
    <t>A firewall experiencing a DoS attack will not be able to handle production traffic load. The high utilization and CPU caused by a DoS attack will also have an effect on control keep-alive and timers used for neighbor peering resulting in route flapping and will eventually black hole production traffic.
The device must be configured to contain and limit a DoS attack's effect on the device's resource utilization. The use of redundant components and load balancing are examples of mitigating "flood-type" DoS attacks through increased capacity.</t>
  </si>
  <si>
    <t>Use the "show" command to verify that all inbound interfaces have a stateless firewall filter to set rate limits based on a destination.
If the firewall does not have a stateless firewall filter that sets rate limits based on a destination, this is a finding.</t>
  </si>
  <si>
    <t>All inbound interfaces have a stateless firewall filter to set rate limits based on a destination.</t>
  </si>
  <si>
    <t>The firewall does not have a stateless firewall filter that sets rate limits based on a destination.</t>
  </si>
  <si>
    <t>Configure a stateless firewall filter to set rate limits based on a destination of the packets. Apply the stateless firewall filter to all inbound interfaces.</t>
  </si>
  <si>
    <t>CheckPoint-65</t>
  </si>
  <si>
    <t>CM-7</t>
  </si>
  <si>
    <t>Least Functionality</t>
  </si>
  <si>
    <t>Disable or remove the firewall unnecessary network services and functions that are not used as part of its role in the architecture.</t>
  </si>
  <si>
    <t>Network devices are capable of providing a wide variety of functions (capabilities or processes) and services. Some of these functions and services are installed and enabled by default. The organization must determine which functions and services are required to perform the content filtering and other necessary core functionality for each component of the firewall. These unnecessary capabilities or services are often overlooked and therefore may remain unsecured. They increase the risk to the platform by providing additional attack vectors.
Some services may be security related but, based on the firewall€™s role in the architecture, must not be installed on the same hardware. For example, the device may serve as a router, VPN, or other perimeter services. However, if these functions are not part of the documented role of the firewall in the enterprise or branch architecture, the software and licenses should not be installed on the device. This mitigates the risk of exploitation of unconfigured services or services that are not kept updated with security fixes. If left unsecured, these services may provide a threat vector.
Some services are not authorized for combination with the firewall and individual policy must be in place to instruct the administrator to remove these services. Examples of these services are Network Time Protocol (NTP), domain name server (DNS), email server, FTP server, web server, and Dynamic Host Configuration Protocol (DHCP). 
Only remove unauthorized services. This control is not intended to restrict the use of firewalls with multiple authorized roles.</t>
  </si>
  <si>
    <t>Review the documentation and architecture for the device or check the system-installed licenses or services.
Determine what services and functions are installed on the firewall. Compare installed services and functions to the documentation showing the approved services.
If unneeded services and functions are installed on the device but are not part of the documented role of the device, this is a finding.</t>
  </si>
  <si>
    <t>Unneeded services and functions are not installed on the device but are not part of the documented role of the device</t>
  </si>
  <si>
    <t>Unneeded services and functions are installed on the device but are not part of the documented role of the device.</t>
  </si>
  <si>
    <t>Display and remove unnecessary licenses, services, and functions from the firewall. Examples include NTP, DNS, and DHCP.
Note: Only remove unauthorized services. This control is not intended to restrict the use of network devices with multiple authorized roles.</t>
  </si>
  <si>
    <t>To close this finding, please provide attestation that all unnecessary services have been disabled or removed with the agency's CAP.</t>
  </si>
  <si>
    <t>CheckPoint-66</t>
  </si>
  <si>
    <t>CM-6</t>
  </si>
  <si>
    <t>Configuration Settings</t>
  </si>
  <si>
    <t>The firewall must fail to a secure state upon the failure of the following: system initialization, shutdown, or system abort.</t>
  </si>
  <si>
    <t xml:space="preserve">Failure to a known safe state helps prevent systems from failing to a state that may cause loss of data or unauthorized access to system resources. Network elements that fail suddenly and with no incorporated failure state planning may leave the hosting system available but with a reduced security protection capability. Preserving the information system state information also facilitates system restart and return to the operational mode of the organization with less disruption to mission-essential processes. </t>
  </si>
  <si>
    <t xml:space="preserve">Verify the firewall stops forwarding traffic or maintains the configured security policies upon the failure of the following: system initialization, shutdown, or system abort.
If the firewall does not stop forwarding traffic or maintain the configured security policies upon the failure of system initialization, shutdown, or system abort, this is a finding.
</t>
  </si>
  <si>
    <t>The firewall does stop forwarding traffic or maintain the configured security policies upon the failure of system initialization, shutdown, or system abort.</t>
  </si>
  <si>
    <t>The firewall does not stop forwarding traffic or maintain the configured security policies upon the failure of system initialization, shutdown, or system abort.</t>
  </si>
  <si>
    <t>HSI35</t>
  </si>
  <si>
    <t>HSI35: Failover is not properly configured</t>
  </si>
  <si>
    <t>Configure the firewall to stop forwarding traffic or maintain the configured security policies upon the failure of the following actions: system initialization, shutdown, or system abort.</t>
  </si>
  <si>
    <t>Configure the firewall to stop forwarding traffic or maintain the configured security policies upon the failure of the following actions: 
• system initialization
• shutdown
• system abort</t>
  </si>
  <si>
    <t>CheckPoint-67</t>
  </si>
  <si>
    <t>In the event of a system failure of the firewall function, the firewall must be configured to save diagnostic information, log system messages, and load the most current security policies, rules, and signatures when restarted.</t>
  </si>
  <si>
    <t>Failure to a secure state can address safety or security in accordance with the mission needs of the organization. Failure to a secure state helps prevent a loss of confidentiality, integrity, or availability in the event of a failure of the information system or a component of the system. Preserving state information helps to facilitate the restart of the firewall application and a return to the operational mode with less disruption.
This requirement applies to a failure of the firewall function rather than the device or operating system as a whole.
Since it is usually not possible to test this functionality in a production environment, systems should be validated either in a testing environment or prior to installation. This requirement is usually a function of the design of the firewall. Compliance can be verified by acceptance/validation processes or vendor attestation.</t>
  </si>
  <si>
    <t>View the firewall failover configuration or system documentation.
Verify that in the event of a system failure of the firewall function, the firewall saves diagnostic information, logs system messages, and loads the most current security policies, rules, and signatures. Testing of this functionality in a production environment is not recommended.
If in the event of a system failure of the firewall function the firewall does not save diagnostic information, log system messages, and load the most current security policies, rules, and signatures when restarted, this is a finding.</t>
  </si>
  <si>
    <t>The event of a system failure of the firewall function the firewall does save diagnostic information, log system messages, and load the most current security policies, rules, and signatures when restarted.</t>
  </si>
  <si>
    <t>The event of a system failure of the firewall function does not save diagnostic information, log system messages, and load the most current security policies, rules, and signatures when restarted.</t>
  </si>
  <si>
    <t>Configure the firewall to fail securely in the event of a transiently corrupt state or failure condition.
When the system restarts, the system boot process must not succeed without passing all self-tests for cryptographic algorithms, random number generator (RNG) tests, and software integrity tests.</t>
  </si>
  <si>
    <t>Configure the firewall to fail securely in the event of a transiently corrupt state or failure condition. Ensure that when the system restarts, the system boot process must not succeed without passing all self-tests for cryptographic algorithms, RNG tests, and software integrity tests.</t>
  </si>
  <si>
    <t>CheckPoint-68</t>
  </si>
  <si>
    <t>The firewall must generate traffic log records when traffic is denied, restricted or discarded.</t>
  </si>
  <si>
    <t>Without generating log records that log usage of objects by subjects and other objects, it would be difficult to establish, correlate, and investigate the events relating to an incident or identify those responsible for one.
Security objects are data objects that are controlled by security policy and bound to security attributes.
The firewall must not forward traffic unless it is explicitly permitted via security policy. Logging for firewall security-related sources such as screens and security policies must be configured separately. To ensure security objects such as firewall filters (i.e., rules, access control lists [ACLs], screens, and policies) send events to a syslog server and local logs, security logging must be configured one each firewall term.</t>
  </si>
  <si>
    <t>View the configuration of the firewall or the central audit server log records.
Verify the firewall generates traffic log records when traffic is denied, restricted, or discarded.
If the firewall does not generate traffic log records for events when traffic is denied, restricted, or discarded, this is a finding.</t>
  </si>
  <si>
    <t>The firewall generates traffic log entries containing information to establish what type of events occurred.</t>
  </si>
  <si>
    <t>The firewall does not generate traffic log entries containing information to establish what type of events occurred.</t>
  </si>
  <si>
    <t>HAU17</t>
  </si>
  <si>
    <t>HAU17: Audit logs do not capture sufficient auditable events</t>
  </si>
  <si>
    <t>Configure the firewall central audit server stanza to generate traffic log records for events when traffic is denied, restricted, or discarded.</t>
  </si>
  <si>
    <t>To close this finding, please provide screenshots of the firewall GUI showing the logging events for traffic that is denied, restricted, or discarded with the agency's CAP.</t>
  </si>
  <si>
    <t>CheckPoint-69</t>
  </si>
  <si>
    <t>AU-9</t>
  </si>
  <si>
    <t>Protection of Audit Information</t>
  </si>
  <si>
    <t>The firewall must protect the traffic log from unauthorized modification of local log records.</t>
  </si>
  <si>
    <t>If audit data were to become compromised, forensic analysis and discovery of the true source of potentially malicious system activity would be impossible to achieve.
To ensure the veracity of audit data, the information system and/or the application must protect audit information from unauthorized modification. This can be achieved through multiple methods, which will depend on system architecture and design. Some commonly employed methods include ensuring log files receive the proper file system permissions and limiting log data locations.
Audit information includes all information (e.g., audit records, audit settings, and audit reports) needed to successfully audit information system activity.
This does not apply to traffic logs generated on behalf of the device itself (management).</t>
  </si>
  <si>
    <t>Verify the firewall's fine-grained permissions are configured to prevent unauthorized modification of local log records.
If the firewall does not protect traffic log records from unauthorized modification while stored locally, this is a finding.</t>
  </si>
  <si>
    <t>The firewall's fine-grained permissions are configured to prevent unauthorized modification of local log records.</t>
  </si>
  <si>
    <t>The firewall does not protect traffic log records from unauthorized modification while stored locally.</t>
  </si>
  <si>
    <t>Validate the firewall includes a baseline cryptographic module that provides confidentiality and integrity services for authentication and for protecting communications with adjacent systems.
Configure role-based, fine-grained permissions management for controlling commands needed to modify log records.</t>
  </si>
  <si>
    <t>Configure the firewall with a baseline cryptographic module that provides confidentiality and integrity services for authentication and for protecting communications with adjacent systems.
Implement role-based, fine-grained permissions management for controlling commands that modify log records.</t>
  </si>
  <si>
    <t>To close this finding, please provide screenshots of the firewall GUI or system documentation that shows the cryptographic module(s) being used
and a listing of the roles and permissions of who can modify log records with the agency's CAP.</t>
  </si>
  <si>
    <t>CheckPoint-70</t>
  </si>
  <si>
    <t>In the event that communication with the central audit server is lost, the firewall must continue to queue traffic log records locally.</t>
  </si>
  <si>
    <t>It is critical that when the network element is at risk of failing to process traffic logs as required, it takes action to mitigate the failure. Audit processing failures include software/hardware errors, failures in the audit capturing mechanisms, and audit storage capacity being reached or exceeded. Responses to audit failure depend on the nature of the failure mode.
If the central audit server uses User Datagram Protocol (UDP) communications instead of a connection oriented protocol such as TCP, a method for detecting a lost connection must be implemented.</t>
  </si>
  <si>
    <t>Verify logging has been enabled and configured for local queuing of the traffic log.
If a local log file (or files) is not configured to capture events locally if communication with the central audit server is lost, this is a finding.</t>
  </si>
  <si>
    <t>Logging is enabled and configured for local queuing of the traffic log.</t>
  </si>
  <si>
    <t>The local log file (or files) is not configured to capture events locally if communication with the central audit server is lost.</t>
  </si>
  <si>
    <t>Configure local backup events files to capture IRS-defined auditable events either consistently or, if possible, in the event communication with the central audit server is lost.</t>
  </si>
  <si>
    <t>Configure local backup events files to capture auditable events either consistently or, if possible, in the event communication with the central audit server is lost.</t>
  </si>
  <si>
    <t>CheckPoint-71</t>
  </si>
  <si>
    <t>The firewall must be configured to use TCP when sending log records to the central audit server.</t>
  </si>
  <si>
    <t>If the default UDP protocol is used for communication between the hosts and devices to the Central Log Server, then log records that do not reach the log server are not detected as a data loss. The use of TCP to transport log records to the log servers improves delivery reliability.</t>
  </si>
  <si>
    <t>Review the firewall configuration and verify that it is configured to use TCP.
If the firewall is not configured to use TCP when sending log records to the central audit server, this is a finding.</t>
  </si>
  <si>
    <t>The firewall is configured to use TCP.</t>
  </si>
  <si>
    <t>The firewall is not configured to use TCP when sending log records to the central audit server.</t>
  </si>
  <si>
    <t>HAC43</t>
  </si>
  <si>
    <t>HAC43: Management sessions are not properly restricted by ACL</t>
  </si>
  <si>
    <t xml:space="preserve">Configure the firewall to use TCP when sending log records to the central audit server.
</t>
  </si>
  <si>
    <t>To close this finding, please provide screenshots of the firewall GUI showing that all log data sent to the central audit server only uses TCP network traffic with the agency's CAP.</t>
  </si>
  <si>
    <t>CheckPoint-72</t>
  </si>
  <si>
    <t>The firewall must protect the traffic log from unauthorized deletion of local log files and log records.</t>
  </si>
  <si>
    <t>If audit data were to become compromised, forensic analysis and discovery of the true source of potentially malicious system activity would be impossible to achieve.
To ensure the veracity of audit data, the information system and/or the application must protect audit information from unauthorized modification. This can be achieved through multiple methods, which will depend on system architecture and design. Some commonly employed methods include ensuring log files receive the proper file system permissions and limiting log data locations.
Audit information includes all information (e.g., audit records, audit settings and audit reports) needed to successfully audit information system activity.
This requirement does not apply to traffic logs generated on behalf of the device itself (device management).</t>
  </si>
  <si>
    <t>Verify the firewall's fine-grained permissions are configured to prevent unauthorized deletion of local log files or log records.
If the firewall does not protect traffic log records and log files from unauthorized deletion while stored locally, this is a finding.</t>
  </si>
  <si>
    <t>The firewall's fine-grained permissions are configured to prevent unauthorized deletion of local log files or log records.</t>
  </si>
  <si>
    <t>The firewall does not protect traffic log records and log files from unauthorized deletion while stored locally.</t>
  </si>
  <si>
    <t>HAU10</t>
  </si>
  <si>
    <t>Audit logs are not properly protected</t>
  </si>
  <si>
    <t>Validate the firewall includes a baseline cryptographic module that provides confidentiality and integrity services for authentication and for protecting communications with adjacent systems.
Configure role-based, fine-grained permissions management for controlling commands needed to delete log files and records.</t>
  </si>
  <si>
    <t xml:space="preserve">Configure the firewall's permissions to prevent the deletion of unauthorized local log files or records.
</t>
  </si>
  <si>
    <t>CheckPoint-73</t>
  </si>
  <si>
    <t>AU-8</t>
  </si>
  <si>
    <t>Time Stamps</t>
  </si>
  <si>
    <t>The firewall must generate traffic log entries containing information to establish when (date and time) the events occurred.</t>
  </si>
  <si>
    <t>Without establishing when events occurred, it is impossible to establish, correlate, and investigate the events leading up to an outage or attack.
In order to compile an accurate risk assessment, and provide forensic analysis of network traffic patterns, it is essential for security personnel to know when flow control events occurred (date and time) within the infrastructure.
Associating event types with detected events in the network traffic logs provides a means of investigating an attack, recognizing resource utilization or capacity thresholds, or identifying an improperly configured network element.</t>
  </si>
  <si>
    <t>Examine the traffic log configuration on the firewall or view several alert events on the organization's central audit server.
Verify the entries sent to the traffic log include the date and time of each event.
If the traffic log entries do not include the date and time the event occurred, this is a finding.</t>
  </si>
  <si>
    <t>The traffic log entries do include the date and time the event occurred.</t>
  </si>
  <si>
    <t>The traffic log entries do not include the date and time the event occurred.</t>
  </si>
  <si>
    <t>HAU12</t>
  </si>
  <si>
    <t>HAU12: Audit records are not timestamped</t>
  </si>
  <si>
    <t>Configure the firewall to ensure entries sent to the traffic log include the date and time of the event.</t>
  </si>
  <si>
    <t>To close this finding, please provide screenshots of the firewall GUI showing that all log data includes time and date stamps with the agency's CAP.</t>
  </si>
  <si>
    <t>CheckPoint-74</t>
  </si>
  <si>
    <t>Configure the firewall to generate traffic log entries containing information to establish what type of events occurred.</t>
  </si>
  <si>
    <t>Without establishing what type of event occurred, it would be difficult to establish, correlate, and investigate the events leading up to an outage or attack.
Audit event content that may be necessary to satisfy this requirement includes, for example, time stamps, source and destination addresses, user/process identifiers, event descriptions, success/fail indications, filenames involved and access control or flow control rules invoked.
Associating event types with detected events in the network element logs provides a means of investigating an attack, recognizing resource utilization or capacity thresholds, or identifying an improperly configured network element.</t>
  </si>
  <si>
    <t>Examine the traffic log configuration on the firewall or view several alert events on the organization's central audit server.
Verify the entries sent to the traffic log include sufficient information to determine the type or category for each event in the traffic log.
If the traffic log entries do not include enough information to determine what type of event occurred, this is a finding.</t>
  </si>
  <si>
    <t>The firewall traffic log entries sent to the traffic log do include the location of each event (e.g., network name, network subnet, port, or network segment).</t>
  </si>
  <si>
    <t>The firewall is not configured to generate traffic log entries containing information to establish what type of events occurred.</t>
  </si>
  <si>
    <t>Configure the firewall to ensure entries sent to the traffic log include sufficient information to determine the type or category for each event in the traffic log.</t>
  </si>
  <si>
    <t>CheckPoint-75</t>
  </si>
  <si>
    <t>AU-12</t>
  </si>
  <si>
    <t xml:space="preserve">Audit Generation </t>
  </si>
  <si>
    <t>Configure the firewall to generate traffic log records when attempts are made to send packets between security zones that are not authorized to communicate.</t>
  </si>
  <si>
    <t>Without generating log records that are specific to the security and mission needs of the organization, it would be difficult to establish, correlate, and investigate the events relating to an incident or identify those responsible for one.
Access for different security levels maintains separation between resources (particularly stored data) of different security domains.
The firewall can be configured to use security zones that are configured with different security policies based on risk and trust levels. These zones can be leveraged to prevent traffic from one zone from sending packets to another zone. For example, information from certain IP sources will be rejected if the destination matches specified security zones that are not authorized.</t>
  </si>
  <si>
    <t>View the configuration of the firewall or the central audit server log records.
Verify the firewall generates traffic log records when attempts are made to send packets between security zones that are not authorized to communicate.
If the firewall does not generate traffic log records when attempts are made to send packets between security zones that are not authorized to communicate, this is a finding.</t>
  </si>
  <si>
    <t>The firewall generates traffic log records when attempts are made to send packets between security zones that are not authorized to communicate.</t>
  </si>
  <si>
    <t>The firewall is not configured to generate traffic log records when attempts are made to send packets between security zones that are not authorized to communicate.</t>
  </si>
  <si>
    <t>Configure the firewall central audit server stanza to generate traffic log records when attempts are made to send packets between security zones that are not authorized to communicate.</t>
  </si>
  <si>
    <t>CheckPoint-76</t>
  </si>
  <si>
    <t>Configure the firewall to block outbound traffic containing denial-of-service (DoS) attacks to protect against the use of internal information systems to launch any DoS attacks against other networks or endpoints.</t>
  </si>
  <si>
    <t>DoS attacks can take multiple forms but have the common objective of overloading or blocking a network or host to deny or seriously degrade performance. If the network does not provide safeguards against DoS attacks, network resources will be unavailable to users.
Installation of a firewall at key boundaries in the architecture mitigates the risk of DoS attacks. These attacks can be detected by matching observed communications traffic with patterns of known attacks and monitoring for anomalies in traffic volume/type.
The firewall must include protection against DoS attacks that originate from inside the enclave that can affect either internal or external systems. These attacks may use legitimate or rogue endpoints from inside the enclave. These attacks can be simple "floods" of traffic to saturate circuits or devices, malware that consumes CPU and memory on a device or causes it to crash, or a configuration issue that disables or impairs the proper function of a device. For example, an accidental or deliberate misconfiguration of a routing table can misdirect traffic for multiple networks.</t>
  </si>
  <si>
    <t>Obtain and review the list of outbound interfaces and zones from site personnel.
Review each of the configured outbound interfaces and zones. Verify zones that communicate outbound have been configured with the DoS firewall filter (i.e., rules, access control lists [ACLs], screens, or policies) such as IP sweeps, TCP sweeps, buffer overflows, unauthorized port scanning, SYN floods, UDP floods and UDP sweeps.
If all outbound interfaces are not configured to block DoS attacks, this is a finding.</t>
  </si>
  <si>
    <t>All outbound interfaces are configured to block DoS attacks.</t>
  </si>
  <si>
    <t>Outbound interfaces are not configured to block DoS attacks.</t>
  </si>
  <si>
    <t>Associate a properly configured DoS firewall filter (e.g., rules, access control lists [ACLs], screens, or policies) to outbound interfaces and security zones.
Apply a firewall filter to each outbound interface example:
set security zones security-zone untrust interfaces &lt;OUTBOUND-INTERFACE&gt;
set security zones security-zone trust screen untrust-screen</t>
  </si>
  <si>
    <t>Configure a properly configured DoS firewall filter (e.g., rules, access control lists [ACLs], screens, or policies) to outbound interfaces and security zones.</t>
  </si>
  <si>
    <t>To close this finding, please provide screenshots of the firewall GUI showing DoS firewall filters are in place on egress interfaces with the agency's CAP.</t>
  </si>
  <si>
    <t>CheckPoint-77</t>
  </si>
  <si>
    <t>Configure the firewall to restrict it from accepting outbound packets that contain an illegitimate address in the source address field via an egress filter or by enabling Unicast Reverse Path Forwarding (uRPF).</t>
  </si>
  <si>
    <t>A compromised host in an enclave can be used by a malicious platform to launch cyberattacks on third parties. This is a common practice in "botnets", which are a collection of compromised computers using malware to attack other computers or networks. Denial-of-Service attacks frequently leverage IP source address spoofing to send packets to multiple hosts that, in turn, will then send return traffic to the hosts with the IP addresses that were forged. This can generate significant amounts of traffic. Therefore, protection measures to counteract IP source address spoofing must be taken. When uRPF is enabled in strict mode, the packet must be received on the interface that the device would use to forward the return packet, thereby mitigating IP source address spoofing.</t>
  </si>
  <si>
    <t xml:space="preserve">Review the firewall configuration to verify uRPF or an egress filter has been configured on all internal interfaces to restrict the firewall from accepting outbound packets that contain an illegitimate address in the source address field.
If uRPF or an egress Access Control List (ACL) to restrict the firewall from accepting outbound IP packets that contain an illegitimate address in the source address field has not been configured on all internal interfaces, this is a finding.
</t>
  </si>
  <si>
    <t>uRPF or an egress ACL to restrict the firewall from accepting outbound IP packets that contain an illegitimate address in the source address field has been configured on all internal interfaces.</t>
  </si>
  <si>
    <t>uRPF or an egress ACL to restrict the firewall from accepting outbound IP packets that contain an illegitimate address in the source address field has not been configured on all internal interfaces.</t>
  </si>
  <si>
    <t>Configure the firewall with an egress filter or uRPF on all internal interfaces to restrict the firewall from accepting any outbound packet that contains an illegitimate address in the source field.</t>
  </si>
  <si>
    <t>CheckPoint-78</t>
  </si>
  <si>
    <t>Configure the firewall to apply egress filters to traffic that is outbound from the network through any internal interface.</t>
  </si>
  <si>
    <t>If outbound communications traffic is not filtered, hostile activity intended to harm other networks or packets from networks destined to unauthorized networks may not be detected and prevented.
Access control policies and access control lists implemented on devices, such as firewalls, that control the flow of network traffic ensure the flow of traffic is only allowed from authorized sources to authorized destinations. Networks with different levels of trust (e.g., the Internet) must be kept separated.
This requirement addresses the binding of the egress filter to the interface/zone rather than the content of the egress filter.</t>
  </si>
  <si>
    <t>Obtain and review the list of authorized sources and destinations. This information is typically included in the System Design Specification, Accreditation or Authorization Package, and documentation detailing the network communication requirements, such as the necessary ports, protocols, and services.
If the list of authorized sources and destinations is not available, this is a finding. 
Review the firewall configuration for each of the configured outbound zones and interfaces.
Verify a security policy is applied to each outbound zone/interface, including the management interface.
If an egress filter is not configured for each active outbound zone or interface, this is a finding.</t>
  </si>
  <si>
    <t>An egress filter is configured for each active outbound zone or interface.</t>
  </si>
  <si>
    <t>An egress filter is not configured for each active outbound zone or interface.</t>
  </si>
  <si>
    <t>Configure a security policy to each outbound zone and/or interface to implement continuous filtering of outbound traffic.
Apply security policy zones/interfaces (including the management interface) through which outbound traffic flows to untrusted external networks or subnetworks.</t>
  </si>
  <si>
    <t>Configure a security policy to each outbound zone and/or interface to implement continuous filtering of outbound traffic. Apply security policy zones/interfaces (including the management interface) through which outbound traffic flows to untrusted external networks or subnetworks.</t>
  </si>
  <si>
    <t>CheckPoint-79</t>
  </si>
  <si>
    <t>Configure the firewall to inspect all inbound and outbound IPv6 traffic for unknown or out-of-order extension headers.</t>
  </si>
  <si>
    <t>IPv6 packets with unknown extension headers as well as out-of-order headers can create Denial-of-Service attacks for other networking components as well as host devices. IPv6 inspection can check conformance to RFC 2460 enforcing the order extension headers. While routers only need to examine the IPv6 destination address and the Hop-by-Hop Options header, firewalls must recognize and parse through all existing extension headers since the upper-layer protocol information resides in the last header. An attacker is able to chain many extension headers in order to pass firewall and intrusion detections. An attacker can cause a denial of service if an intermediary device or destination host is not capable of processing an extensive or out-of-order chain of extension headers. Hence, it is imperative the firewall is configured to drop packets with unknown or out-of-order headers.</t>
  </si>
  <si>
    <t xml:space="preserve">Review the firewall configuration to verify that IPv6 inspection is being performed on all interfaces.
If the firewall is not configured to inspect all inbound and outbound IPv6 traffic for unknown or out-of-order extension headers, this is a finding.
</t>
  </si>
  <si>
    <t>The firewall is configured to inspect all inbound and outbound IPv6 traffic for unknown or out-of-order extension headers.</t>
  </si>
  <si>
    <t>The firewall is not configured to inspect all inbound and outbound IPv6 traffic for unknown or out-of-order extension headers.</t>
  </si>
  <si>
    <t>CheckPoint-80</t>
  </si>
  <si>
    <t>Configure the premise firewall (located behind the premise router) to block all outbound management traffic.</t>
  </si>
  <si>
    <t>The management network must still have its own subnet in order to enforce control and access boundaries provided by Layer 3 network nodes such as routers and firewalls. Management traffic between the managed network elements and the management network is routed via the same links and nodes as that used for production or operational traffic. 
Safeguards must be implemented to ensure that the management traffic does not leak past the managed network's premise equipment. If a firewall is located behind the premise router, all management traffic must be blocked at that point, with the exception of management traffic destined to premise equipment.</t>
  </si>
  <si>
    <t>Review the firewall configuration to verify that it is blocking all outbound management traffic.
If the firewall is not blocking management network from leaking to outside networks, this is a finding.</t>
  </si>
  <si>
    <t>The firewall is blocking management network from leaking to outside networks.</t>
  </si>
  <si>
    <t>The firewall is not blocking management network from leaking to outside networks.</t>
  </si>
  <si>
    <t>With the exception of management traffic destined to perimeter equipment, configure a firewall located behind the premise router to block all outbound management traffic.</t>
  </si>
  <si>
    <t>CheckPoint-81</t>
  </si>
  <si>
    <t>Configure the firewall to inspect all inbound and outbound traffic at the application layer.</t>
  </si>
  <si>
    <t xml:space="preserve">Application inspection enables the firewall to control traffic based on different parameters that exist within the packets such as enforcing application-specific message and field length. Inspection provides improved protection against application-based attacks by restricting the types of commands allowed for the applications. Application inspection all enforces conformance against published RFCs.
Some applications embed an IP address in the packet that needs to match the source address that is normally translated when it goes through the firewall. Enabling application inspection for a service that embeds IP addresses, the firewall translates embedded addresses and updates any checksum or other fields that are affected by the translation. Enabling application inspection for a service that uses dynamically assigned ports, the firewall monitors sessions to identify the dynamic port assignments, and permits data exchange on these ports for the duration of the specific session. 
</t>
  </si>
  <si>
    <t xml:space="preserve">Review the firewall configuration to verify that inspection for applications deployed within the network is being performed on all interfaces.
If the firewall is not configured to inspect all inbound and outbound traffic at the application layer, this is a finding.
</t>
  </si>
  <si>
    <t>The firewall is not configured to inspect all inbound and outbound traffic at the application layer.</t>
  </si>
  <si>
    <t xml:space="preserve">Configure the firewall to inspect all inbound and outbound traffic at the application layer.
</t>
  </si>
  <si>
    <t>CheckPoint-82</t>
  </si>
  <si>
    <t>Configure the firewall to generate traffic log entries containing information to establish the location on the network where the events occurred.</t>
  </si>
  <si>
    <t>Without establishing where events occurred, it is impossible to establish, correlate, and investigate the events leading up to an outage or attack.
In order to compile an accurate risk assessment and provide forensic analysis, it is essential for security personnel to know where events occurred, such as network element components, modules, device identifiers, node names, and functionality. 
Associating information about where the event occurred within the network provides a means of investigating an attack, recognizing resource utilization or capacity thresholds, or identifying an improperly configured network element.</t>
  </si>
  <si>
    <t>Examine the traffic log configuration on the firewall or view several alert events on the organization's central audit server.
Verify the entries sent to the traffic log include the location of each event (e.g., network name, network subnet, port, or network segment).
If the traffic log entries do not include the event location, this is a finding.</t>
  </si>
  <si>
    <t>The traffic log entries sent to the traffic log include sufficient information to determine the type or category for each event in the traffic log.</t>
  </si>
  <si>
    <t>The traffic log entries do not collect sufficient information to determine the type or category for each event in the traffic log.</t>
  </si>
  <si>
    <t>Configure the firewall to ensure entries sent to the traffic log include the location of each event (e.g., network name, network subnet, network segment, or port).</t>
  </si>
  <si>
    <t>CheckPoint-83</t>
  </si>
  <si>
    <t>Configure the firewall to restrict traffic entering the VPN tunnels to the management network to only the authorized management packets based on destination address.</t>
  </si>
  <si>
    <t>Protect the management network with a filtering firewall configured to block unauthorized traffic. This requirement is similar to the out-of-band management (OOBM) model, when the production network is managed in-band. The management network could also be housed at a Network Operations Center (NOC) that is located locally or remotely at a single or multiple interconnected sites. 
NOC interconnectivity, as well as connectivity between the NOC and the managed networks€™ premise routers, would be enabled using either provisioned circuits or VPN technologies such as IPsec tunnels or MPLS VPN services.</t>
  </si>
  <si>
    <t>Inspect the architecture diagrams. Inspect the NOC and the managed network. Note that the IPsec tunnel endpoints may be configured on the premise or gateway router, the VPN gateway firewall, or a VPN concentrator. 
Verify that all traffic between the managed network and management network and vice-versa is secured via IPsec encapsulation.
If the firewall does not restrict traffic entering the VPN tunnels to the management network to only the authorized management packets based on destination address, this is a finding.</t>
  </si>
  <si>
    <t>The firewall is restricting traffic entering the VPN.</t>
  </si>
  <si>
    <t>The firewall does not restrict traffic entering the VPN tunnels to the management network to only the authorized management packets based on destination address.</t>
  </si>
  <si>
    <t>Where IPsec technology is deployed to connect the managed network to the NOC, restrict the traffic entering the tunnels so that only the authorized management packets with authorized destination addresses are permitted.</t>
  </si>
  <si>
    <t>Where IPsec technology is deployed to connect the managed network, restrict the traffic entering the tunnels so that only the authorized management packets with authorized destination addresses are permitted.</t>
  </si>
  <si>
    <t>CheckPoint-84</t>
  </si>
  <si>
    <t>Configure the perimeter firewall to filter traffic destined to the internal enclave in accordance with the specific traffic that is approved for the enclave.</t>
  </si>
  <si>
    <t>The enclave's internal network contains the servers where mission-critical data and applications reside. Malicious traffic can enter from an external boundary or originate from a compromised host internally.
Vulnerability assessments must be reviewed by the SA and protocols must be approved by the IA staff before entering the enclave. 
Firewall filters (e.g., rules, access control lists [ACLs], screens, and policies) are the first line of defense in a layered security approach. They permit authorized packets and deny unauthorized packets based on port or service type. They enhance the posture of the network by not allowing packets to even reach a potential target within the security domain. The filters provided are highly susceptible ports and services that should be blocked or limited as much as possible without adversely affecting customer requirements. Auditing packets attempting to penetrate the network but stopped by the firewall filters will allow network administrators to broaden their protective ring and more tightly define the scope of operation. 
If the perimeter is in a Deny-by-Default posture and what is allowed by exception, and if the permit rule is explicitly defined with explicit ports and protocols allowed, then all requirements related to the database being blocked would be satisfied.</t>
  </si>
  <si>
    <t xml:space="preserve">Review the perimeter firewall to verify it filters traffic destined to the internal enclave is in a Deny-by-Default posture and what is allowed id by exception.
</t>
  </si>
  <si>
    <t>The perimeter firewall filters traffic destined to the internal enclave is in a Deny-by-Default posture and what is allowed is by exception.</t>
  </si>
  <si>
    <t>The perimeter firewall does not filter traffic destined to the internal enclave in a Deny-by-Default posture and what's allowed is not by exception.</t>
  </si>
  <si>
    <t>Configure the perimeter firewall to filter traffic destined to the internal enclave in a Deny-by-Default posture and what's allowed is by exception.</t>
  </si>
  <si>
    <t>CheckPoint-85</t>
  </si>
  <si>
    <t>Configured firewall to allow authorized users to record a packet capture based IP, traffic type (TCP, UDP, or ICMP), or protocol.</t>
  </si>
  <si>
    <t>Without the ability to capture, record, and log content related to a user session, investigations into suspicious user activity would be hampered.
This configuration ensures the ability to select specific sessions to capture in order to support general auditing/incident investigation or to validate suspected misuse.</t>
  </si>
  <si>
    <t>View the documented process for packet capture.
Verify the firewall allows authorized users to perform a packet capture based on IP, traffic type (TCP, UDP, or ICMP), or protocol.
If the firewall is not configured to allow authorized users to capture, record, and log all content related to a user session, this is a finding.</t>
  </si>
  <si>
    <t>The firewall allows authorized users to perform a packet capture based on IP, traffic type (TCP, UDP, or ICMP), or protocol.</t>
  </si>
  <si>
    <t>The firewall is not configured to allow authorized users to capture, record and log all content related to a user session.</t>
  </si>
  <si>
    <t>Document a process for authorized users to capture, record, and log all content based on IP, traffic type (TCP, UDP, or ICMP), or protocol.</t>
  </si>
  <si>
    <t>Document a process for authorized users to capture, record, and log all content related to a user session.</t>
  </si>
  <si>
    <t>CheckPoint-86</t>
  </si>
  <si>
    <t>AU-2</t>
  </si>
  <si>
    <t>Audit Events</t>
  </si>
  <si>
    <t>The system audits sufficient events and actions.</t>
  </si>
  <si>
    <t>Ensure the system audits sufficient events and actions.</t>
  </si>
  <si>
    <t>1. Obtain and review device audit logs that document security-related events. This must include:
-all unsuccessful login and authorization attempts.
-all identification and authentication attempts.
-all actions, connections and requests performed by privileged users 
-all actions, connections and requests performed by privileged functions.
-all changes to logical access control authorities
-all system changes with the potential to compromise the integrity of security policy configurations 
-the creation, modification and deletion of objects including files, directories and user accounts.
-the creation, modification and deletion of user accounts and group accounts.
-the creation, modification and deletion of user account and group account privileges.
-system startup and shutdown functions.
Note: If this is an ASA device it will be covered by automated scan and should be N/A.</t>
  </si>
  <si>
    <t>1. Administrative actions are logged.</t>
  </si>
  <si>
    <t>No auditing is being performed on the system.</t>
  </si>
  <si>
    <t>HAU2
HAU6
HAU17
HAU21</t>
  </si>
  <si>
    <t>HAU2: No auditing is being performed on the system
HAU6: System does not audit changes to access control settings
HAU17: Audit logs do not capture sufficient auditable events
HAU21: System does not audit all attempts to gain access</t>
  </si>
  <si>
    <t xml:space="preserve">Configure audit logs to meet IRS Publication 1075 requirements and capture the following security-related events:
a) all unsuccessful login and authorization attempts
b) all identification and authentication attempts
c) all actions, connections and requests performed by privileged users
d) all actions, connections and requests performed by privileged functions
e) all changes to logical access control authorities
f) all system changes with the potential to compromise the integrity of security policy configurations
g) the creation, modification and deletion of objects including files, directories and user accounts
h) the creation, modification and deletion of user accounts and group accounts
i) the creation, modification and deletion of user account and group account privileges
j) system startup and shutdown functions </t>
  </si>
  <si>
    <t>CheckPoint-87</t>
  </si>
  <si>
    <t>Content of audit records is sufficient.</t>
  </si>
  <si>
    <t>Checks to see if sufficient security relevant data is captured in system logs.</t>
  </si>
  <si>
    <t xml:space="preserve">1. Review the logging mechanism to see what elements are recorded. The following elements are selected to be recorded in the logs: 
1. Service timestamps and/or log datetime
2. User ID (if available), but do not log password used
3. Action/request attempted (particularly: interface status changes, changes to the system configuration, access list matches and/or failures)
4. Success or failure of the action; 
5. Date/time stamp of the event and Source address of the request. 
6. Disabling of audit features or failures
7. Clearing of audit log files
</t>
  </si>
  <si>
    <t>1. Sufficient security relevant data is captured in system logs.</t>
  </si>
  <si>
    <t>Content of audit records is not sufficient.</t>
  </si>
  <si>
    <t>Ensure sufficient security relevant data is captured in system logs. The following elements are selected to be recorded in the logs: 
1) Service timestamps and/or log datetime
2) User ID (if available), but do not log password used
3) Action/request attempted (particularly: interface status changes, changes to the system configuration, access list matches and/or failures)
4) Success or failure of the action; 
5) Date/time stamp of the event and Source address of the request. 
6) Disabling of audit features or failures
7) Clearing of audit log files</t>
  </si>
  <si>
    <t>CheckPoint-88</t>
  </si>
  <si>
    <t>AU-4</t>
  </si>
  <si>
    <t>Audit Storage Capacity</t>
  </si>
  <si>
    <t>Administrators are notified when audit storage threshold is reached.</t>
  </si>
  <si>
    <t>Ensure storage mechanisms send alerts upon audit logs approaching maximum storage capacity.</t>
  </si>
  <si>
    <t>1. Interview the firewall administrator and confirm the agency has defined a storage capacity limit for their audit logs.
2. Examine firewall configuration settings and ensure audit log mechanisms are in place to alert an SA when a storage device nears capacity.</t>
  </si>
  <si>
    <t>1-2. The firewall or IDS will immediately alert the SA by displaying a message at the remote administrative console, generate an alarm or alert, and page or send an electronic message if the nears storage capacity.</t>
  </si>
  <si>
    <t>Audit storage capacity threshold has not been defined, or Administrators are not notified when audit storage threshold is reached.</t>
  </si>
  <si>
    <t>Limited</t>
  </si>
  <si>
    <t>HAU23
HAU24</t>
  </si>
  <si>
    <t>HAU23: Audit storage capacity threshold has not been defined
HAU24: Administrators are not notified when audit storage threshold is reached</t>
  </si>
  <si>
    <t xml:space="preserve">Configure alerts or electronic messages to notify administrators if audit logs approach maximum storage capacity. </t>
  </si>
  <si>
    <t>CheckPoint-89</t>
  </si>
  <si>
    <t>AU-6</t>
  </si>
  <si>
    <t>Audit Review, Analysis, and Reporting</t>
  </si>
  <si>
    <t>Audit logs are reviewed per Pub 1075 requirements.</t>
  </si>
  <si>
    <t>Firewall audit logs are reviewed on a weekly basis for anomalies.</t>
  </si>
  <si>
    <t>1. Verify that logs are reviewed and analyzed on a weekly basis, and that the results of each review are documented and given to management.
Audit trails and/or system logs should be reviewed:
- Excessive logon attempt failures by single or multiple users
- Logons at unusual/non-duty hours
- Unusual or unauthorized activity by System Administrators
- Command-line activity by a user that should not have that capability
- System failures or errors
- Unusual or suspicious patterns of activity
Verify that security-related events are recorded in the logs and are available to Security and Telecomm Management staff members. This must include unsuccessful attempts to access firewalls (ACL violations and logon failures) 
Verify that gaps in log data are treated as a possible sign of logging being disabled. Steps need to be taken to ensure that logging is enabled and functioning properly.
Note: If device audit logs (firewall event logs and administrator logs) are correlated and reviewed at the enterprise-level (e.g., through the implementation of a SIEM tool), this test case will be N/A and will be evaluated in the agency's Network Assessment.</t>
  </si>
  <si>
    <t>1. Firewall logs are reviewed on at least a weekly basis.
Security-related events are recorded in the logs and are available to the management staff.
Any gaps in the log data are identified and updated accordingly.</t>
  </si>
  <si>
    <t>Audit logs are reviewed, but not per Publication 1075 requirements.</t>
  </si>
  <si>
    <t>HAU3
HAU18
HAU19</t>
  </si>
  <si>
    <t>HAU3: Audit logs are not being reviewed
HAU18: Audit logs are reviewed, but not per Pub 1075 requirements
HAU19: Audit log anomalies or findings are not reported and tracked</t>
  </si>
  <si>
    <t>Document and implement audit logs to be reviewed at least on a weekly basis for anomalies.</t>
  </si>
  <si>
    <t>To close this finding, please provide the results of a log review (with redaction of any sensitive information) with the agency's CAP.</t>
  </si>
  <si>
    <t>CheckPoint-90</t>
  </si>
  <si>
    <t>NTP is properly implemented.</t>
  </si>
  <si>
    <t>Check to validate the system is synchronized with the agency's authoritative time server.</t>
  </si>
  <si>
    <t xml:space="preserve">1. Interview firewall administrator to ensure the system is synchronized with the agency's authoritative time server.
 2. Examine configuration file(s) to verify NTP has been properly configured to synchronize with the agency's internal authoritative time server. 
ASA
Please run the following commands to determine NTP time source:
hostname#show run ntp
</t>
  </si>
  <si>
    <t>1-2. The firewall is configured to synchronize type with an internal authoritative time source.</t>
  </si>
  <si>
    <t>NTP is not properly implemented.</t>
  </si>
  <si>
    <t>HAU11</t>
  </si>
  <si>
    <t>HAU11: NTP is not properly implemented</t>
  </si>
  <si>
    <t>Configure the firewall to synchronize with an internal authoritative time source.</t>
  </si>
  <si>
    <t>From the GUI, navigate to 'device &gt; Setup &gt; Services' and select the NTP tab.
- In the NTP Server Address field, enter the IP address or hostname of a NTP server.
- In the Authentication Type field, select one of the following:
- None (default). This option disables NTP authentication.
- Symmetric Key. This option uses symmetric key exchange, which are shared secrets. Enter the key ID, algorithm, authentication key, and confirm the authentication key.
- Autokey. This option uses auto key, or public key cryptography.
Commit.</t>
  </si>
  <si>
    <t>CheckPoint-91</t>
  </si>
  <si>
    <t>A centralized automated audit log analysis solution is implemented.</t>
  </si>
  <si>
    <t>The audit trail shall be protected from unauthorized access, use, deletion or modification.
The audit trail shall be restricted to personnel routinely responsible for performing security audit functions.</t>
  </si>
  <si>
    <t>1. Interview the SA if measures are taken to restrict the use of auditing tools and protect their output so that they can only be read by users with appropriate privileges, and cannot be deleted or modified.
2. Examine if all audit logs (firewall event and administrator logs) are sent to a SIEM for review and analysis by security personnel. Ensure personnel who review and clear audit logs are separate from personnel that perform non-audit administration.</t>
  </si>
  <si>
    <t>1. Audit information is made available only to users that have the appropriate privileges. Audit information is protected such that the audit trail cannot be altered by the firewall administration team.
2. The agency implements a SIEM tool or other automated analysis mechanism to centrally review firewall logs for suspicious activity.</t>
  </si>
  <si>
    <t>A centralized automated audit log analysis solution is not implemented.</t>
  </si>
  <si>
    <t>HAU10
HAU16</t>
  </si>
  <si>
    <t>HAU10: Audit logs are not properly protected
HAU16: A centralized automated audit log analysis solution is not implemented</t>
  </si>
  <si>
    <t>Configure permissions on the log files on the appliance itself or Kiwi / syslog server to prevent firewall administrators from modifying files.</t>
  </si>
  <si>
    <t>Provide documentation of the permissions of the log files demonstrating that firewall administrators cannot modify files.</t>
  </si>
  <si>
    <t>CheckPoint-92</t>
  </si>
  <si>
    <t>AU-11</t>
  </si>
  <si>
    <t>Audit Record Retention</t>
  </si>
  <si>
    <t>Audit records are retained per Pub 1075.</t>
  </si>
  <si>
    <t xml:space="preserve">Verify that audit data is archived and maintained.
IRS practice has been to retain archived audit logs/trails for the remainder of the year they were made plus six years. Logs must be retained for a total of 7 years. </t>
  </si>
  <si>
    <t>1. Interview the SA to determine if audit data is captured, backed up, and maintained. IRS practice has been to retain archived audit logs/trails for the remainder of the year they were made plus six years for a total of 7 years.
Note: If device audit logs (firewall event and administrator logs) are correlated and reviewed at the enterprise-level (e.g., through the implementation of a SIEM tool), this test case will be N/A and will be evaluated in the agency's Network Assessment.</t>
  </si>
  <si>
    <t>1. Audit data is captured, backed up, and maintained. IRS requires agencies to retain archived audit logs/trails for the remainder of the year they were made plus six years for a total of 7 years.</t>
  </si>
  <si>
    <t>Audit records are not retained per Publication 1075.</t>
  </si>
  <si>
    <t>HAU7</t>
  </si>
  <si>
    <t>HAU7: Audit records are not retained per Publication 1075</t>
  </si>
  <si>
    <t xml:space="preserve">Provision sufficient storage and/or backup media for the logs generated and kept between log rotation intervals. Ensure logs are backed up, archived off of the system and retained for a minimum period of seven years per IRS Publication 1075 requirements. </t>
  </si>
  <si>
    <t>CheckPoint-14</t>
  </si>
  <si>
    <t>AC-8</t>
  </si>
  <si>
    <t>System Use Notification</t>
  </si>
  <si>
    <t>Ensure 'Login Banner' is set</t>
  </si>
  <si>
    <t>Configure a login banner, ideally approved by the organization’s legal team. This banner should, at minimum, prohibit unauthorized access, provide notice of logging or monitoring, and avoid using the word “welcome” or similar words of invitation.</t>
  </si>
  <si>
    <t>Perform an automated test using the current Nessus Profile provided by the IRS Office of Safeguards website or run the following command to verify the Minimum Password Length. to verify the Banner configured on the device and it's status.
CLI:
Hostname&gt;show configuration message
set message banner on
set message banner on line msgvalue "Organization defined Banner"
GUI:
Navigate to System Management -&gt; Messages -&gt; Banner message
Ensure Banner Message should be checked and "Organization defined Banner" should be set.</t>
  </si>
  <si>
    <t>The warning banner is compliant with IRS guidelines and contains the following 4 elements:
- the system contains US government information
- users actions are monitored and audited
- unauthorized use of the system is prohibited 
- unauthorized use of the system is subject to criminal and civil penalties</t>
  </si>
  <si>
    <t>Warning banner does not exist, or warning banner is insufficient.</t>
  </si>
  <si>
    <t>HAC14
HAC38</t>
  </si>
  <si>
    <t>HAC14: Warning banner is insufficient
HAC38: Warning banner does not exist</t>
  </si>
  <si>
    <t>2.1.1</t>
  </si>
  <si>
    <t>Through a properly stated login banner, the risk of unintentional access to the device by unauthorized users is reduced. Should legal action take place against a person accessing the device without authorization, the login banner greatly diminishes a defendant’s claim of ignorance.</t>
  </si>
  <si>
    <t>Run the following command to enable and set the Banner. CLI: Hostname&gt;set message banner on msgvalue "Organization_Banner"
GUI: Navigate to System Management &gt; Messages Checked the Banner message and configured the organization defined banner.</t>
  </si>
  <si>
    <t>Enable and set the Banner. One method to accomplish the recommended state is to execute the following command(s):
CLI:
Hostname&gt;set message banner on msgvalue "Organization_Banner"
GUI: 
Navigate to System Management &gt; Messages
Checked the Banner message and configured the organization defined banner. Configure an IRS compliant warning banner to be presented upon access and include the following four elements:
(1) The system contains US government information.
(2) Users' actions are monitored and audited.
(3) Unauthorized use of the system is prohibited. 
(4) Unauthorized use of the system is subject to criminal and civil penalties.
Please refer to the IRS Publication 1075, Exhibit 8 for examples.</t>
  </si>
  <si>
    <t>CheckPoint-15</t>
  </si>
  <si>
    <t>Ensure 'Message Of The Day' (MOTD) is set</t>
  </si>
  <si>
    <t>Sets the MOTD message.</t>
  </si>
  <si>
    <t>Perform an automated test using the current Nessus Profile provided by the IRS Office of Safeguards website or run the following command to verify the Minimum Password Length. to verify the MOTD Banner is configured on the device and it's status.
CLI:
Hostname&gt;show configuration message
set message motd on
set message motd on line msgvalue "MOTD BANNER"
GUI:
Navigate to System Management -&gt; Messages -&gt; Message of the day
Ensure Message of the day should be checked and "MOTD" Banner should be set.</t>
  </si>
  <si>
    <t>MOTD is set.</t>
  </si>
  <si>
    <t>Message of The Day (MOTD) is not set.</t>
  </si>
  <si>
    <t>HSI30</t>
  </si>
  <si>
    <t>HSI30: System output is not secured in accordance with Publication 1075</t>
  </si>
  <si>
    <t>2.1.2</t>
  </si>
  <si>
    <t>Network banners are electronic messages that provide notice of legal rights to users of computer networks. From a legal standpoint, banners have four primary functions.
•
First, banners may be used to generate consent to real-time monitoring under Title III.
•
Second, banners may be used to generate consent to the retrieval of stored files and records pursuant to ECPA.
•
Third, in the case of government networks, banners may eliminate any Fourth Amendment "reasonable expectation of privacy" that government employees or other users might otherwise retain in their use of the government's network under O'Connor v.</t>
  </si>
  <si>
    <t>Run the following command to enable and configured the MOTD setting. CLI: Hostname&gt; set message motd on msgvalue "MOTD BANNER"
GUI: Navigate to System Management -&gt; Messages -&gt; Message of the day Checked the Message of the day and add "MOTD Banner".</t>
  </si>
  <si>
    <t xml:space="preserve">Enable and configured the MOTD setting. One method to accomplish the recommended state is to execute the following command(s):
CLI:
Hostname&gt; set message motd on msgvalue "MOTD BANNER"
GUI:
Navigate to System Management -&gt; Messages -&gt; Message of the day
Checked the Message of the day and add "MOTD Banner". </t>
  </si>
  <si>
    <t>CheckPoint-01</t>
  </si>
  <si>
    <t>Test (Automated)</t>
  </si>
  <si>
    <t>Ensure 'Minimum Password Length' is set to 14 or higher</t>
  </si>
  <si>
    <t>Defines the minimum length a password can be. The minimum number of characters of a password that is to be allowed for users or SNMP users. Does not apply to passwords that have already been set.</t>
  </si>
  <si>
    <t>Perform an automated test using the current Nessus Profile provided by the IRS Office of Safeguards website or run the following command to verify the Minimum Password Length. to verify the Minimum Password Length.
CLI:
Hostname&gt;show password-controls min-password-length
Minimum Password Length 14
GUI: 
Navigate to User Management &gt; Password Policy
Ensure Minimum Password Length is set to 14 or higher.</t>
  </si>
  <si>
    <t>Minimum Password Length is set to 14 or higher.</t>
  </si>
  <si>
    <t>Minimum Password Length is not set to 14 or higher.</t>
  </si>
  <si>
    <t>HPW3</t>
  </si>
  <si>
    <t>HPW3: Minimum password length is too short</t>
  </si>
  <si>
    <t>Password length has been found to be a primary factor in characterizing password strength. Passwords that are too short yield to brute force attacks as well as to dictionary attacks using words and commonly chosen passwords.</t>
  </si>
  <si>
    <t>Run the following command to set the min-password-length setting. CLI: Hostname&gt;set password-controls min-password-length 14
GUI: Navigate to User Management &gt; Password Policy Ensure 'Minimum Password Length' is set to 14 or higher.</t>
  </si>
  <si>
    <t>Set Minimum Password Length to 14 or higher. One method to accomplish the recommended state is to execute the following command(s):
CLI:
Hostname&gt;set password-controls min-password-length 14
GUI: 
Navigate to User Management &gt; Password Policy
Ensure 'Minimum Password Length' is set to 14 or higher.</t>
  </si>
  <si>
    <t>To close this finding, please provide a screenshot showing minimum password Length to 8 or higher with the agency's CAP.</t>
  </si>
  <si>
    <t>CheckPoint-02</t>
  </si>
  <si>
    <t>Ensure 'Disallow Palindromes' is selected</t>
  </si>
  <si>
    <t>A palindrome is a sequence of letters, numbers, or characters that can be read the same in each direction. racecar, bob, and noon are some of the famous examples of Palindrome.</t>
  </si>
  <si>
    <t>Perform an automated test using the current Nessus Profile provided by the IRS Office of Safeguards website or run the following command to verify the Minimum Password Length. to verify the Disallow Palindrome setting.
CLI:
Hostname&gt; show password-controls palindrome-check
Password Palindrome Check on
GUI: 
Navigate to User Management &gt; Password Policy
Ensure Disallow Palindrome setting is checked.</t>
  </si>
  <si>
    <t xml:space="preserve">Disallow Palindromes is selected. </t>
  </si>
  <si>
    <t xml:space="preserve">Disallow Palindromes is not selected. </t>
  </si>
  <si>
    <t>HPW12</t>
  </si>
  <si>
    <t>HPW12: Passwords do not meet complexity requirements</t>
  </si>
  <si>
    <t>The Palindrome words are high on wordlists which are used before any brute-force attacks, and it's simpler to crack using the password cracking tools.</t>
  </si>
  <si>
    <t>Run the following command to set the palindrome-check setting. CLI: Hostname&gt;set password-controls palindrome-check on
GUI: Navigate to User Management &gt; Password Policy Ensure 'Disallow Palindrome' is checked.</t>
  </si>
  <si>
    <t>Set the palindrome-check setting. One method to accomplish the recommended state is to execute the following command(s):
CLI:
Hostname&gt;set password-controls palindrome-check on
GUI: 
Navigate to User Management &gt; Password Policy
Ensure 'Disallow Palindrome' is checked.</t>
  </si>
  <si>
    <t>CheckPoint-03</t>
  </si>
  <si>
    <t>Ensure 'Password Complexity' is set to 3</t>
  </si>
  <si>
    <t>This checks all new passwords to ensure that they meet basic requirements for strong passwords. The required number of character types are: Upper case alphabetic (A-Z), Lower case alphabetic (a-z), Digits (0-9), Other (everything else). A value of "1" effectively disables this check. Changes to this setting do not affect existing passwords.</t>
  </si>
  <si>
    <t>Perform an automated test using the current Nessus Profile provided by the IRS Office of Safeguards website or run the following command to verify the Minimum Password Length. to verify the Password Complexity.
CLI:
Hostname&gt; show password-controls complexity
Password Complexity 4
GUI: 
Navigate to User Management &gt; Password Policy &gt; Password Complexity:
Ensure '4 - Require three character types' checked.</t>
  </si>
  <si>
    <t>Password Complexity is set to 4.</t>
  </si>
  <si>
    <t>Password Complexity from 3 to 4
If test case CheckPoint-93 is pass, then this is N/A.</t>
  </si>
  <si>
    <t>Password complexity recommendations are derived from the USGCB (United States Government Configuration Baseline), Common Weakness Enumeration, and benchmarks published by the CIS (Center for Internet Security). Password complexity adds entropy to a password, in comparison to a simple password of the same length. A complex password is more difficult to attack, either directly against administrative interfaces or cryptographically, against captured password hashes. However, making a password of greater length will generally have a greater impact in this regard, in comparison to making a shorter password more complex.</t>
  </si>
  <si>
    <t>Run the following command to set the password-controls complexity setting. CLI: Hostname&gt;set password-controls complexity 3
GUI: Navigate to User Management &gt; Password Policy &gt; Password Complexity: checked the 4 setting.</t>
  </si>
  <si>
    <t>Set Password Complexity to 4. One method to accomplish the recommended state is to execute the following command(s):
CLI:
Hostname&gt;set password-controls complexity 4
GUI: 
Navigate to User Management &gt; Password Policy &gt; Password Complexity:
checked the '4 - Require four character types' setting.</t>
  </si>
  <si>
    <t>CheckPoint-04</t>
  </si>
  <si>
    <t>Ensure 'Check for Password Reuse' is selected and History Length is set to 24 or more</t>
  </si>
  <si>
    <t>Check for reuse of passwords. When a user's password is changed, the new password is checked against the recent passwords for the user. An identical password is not allowed. The number of passwords kept in the record is set by History length. Does not apply to SNMP passwords. Enables or disables password history checking and password history recording, for all users.</t>
  </si>
  <si>
    <t>Perform an automated test using the current Nessus Profile provided by the IRS Office of Safeguards website or run the following command to verify the Minimum Password Length. to verify the Check for Password Reuse and History Length setting.
CLI:
Hostname&gt; show password-controls history-checking
Password History Checking on
Hostname&gt; show password-controls history-length
Password History Length 24
GUI: 
Navigate to User Management &gt; Password Policy &gt; Password History:
Ensure 'Check for Password Reuse' is checked.
Navigate to User Management &gt; Password Policy &gt; Password History:
Ensure 'History Length' is set to 24 or more.</t>
  </si>
  <si>
    <t>Check for Password Reuse is selected and/or History Length is set to 24 or more.</t>
  </si>
  <si>
    <t>Password History has not been configured per IRS requirements.</t>
  </si>
  <si>
    <t>Updated History Length from 12 to 24
If test case CheckPoint-93 is pass, then this is N/A.</t>
  </si>
  <si>
    <t>HPW6</t>
  </si>
  <si>
    <t>HPW6: Password history is insufficient</t>
  </si>
  <si>
    <t>1.4</t>
  </si>
  <si>
    <t>The longer a user uses the same password, the greater the chance that an attacker can determine the password through brute force attacks. Also, any accounts that may have been compromised will remain exploitable for as long as the password is left unchanged. If password changes are required but password reuse is not prevented, or if users continually reuse a small number of passwords, the effectiveness of a good password policy is greatly reduced. While current guidance emphasizes password length above frequent password changes, not enforcing password re-use guidance adds the temptation of using a small pool of passwords, which can make an attacker's job easier across an entire infrastructure.</t>
  </si>
  <si>
    <t>Run the following command to set tie history-checking setting. CLI: Hostname&gt;set password-controls history-checking on Hostname&gt;set password-controls history-length 12
GUI: Navigate to User Management &gt; Password Policy &gt; Password History: checked the 'Check for Password Reuse' setting. Navigate to User Management &gt; Password Policy &gt; Password History: Set 'History Length' is set to 12 or more.</t>
  </si>
  <si>
    <t>Set History Length to 24 or more. One method to accomplish the recommended state is to execute the following command(s):
CLI:
Hostname&gt;set password-controls history-checking on
Hostname&gt;set password-controls history-length 24
GUI: 
Navigate to User Management &gt; Password Policy &gt; Password History:
checked the 'Check for Password Reuse' setting.
Navigate to User Management &gt; Password Policy &gt; Password History:
Set 'History Length' is set to 24 or more.</t>
  </si>
  <si>
    <t>CheckPoint-05</t>
  </si>
  <si>
    <t>Ensure 'Password Expiration' is set to 90 days</t>
  </si>
  <si>
    <t>The number of days for which a password is valid. After that time, the password expires. The count starts when the user changes their passwords. Users are required to change an expired password the next time they log in. If set to never, passwords do not expire. Does not apply to SNMP users.</t>
  </si>
  <si>
    <t>Perform an automated test using the current Nessus Profile provided by the IRS Office of Safeguards website or run the following command to verify the Minimum Password Length. to verify the Password Expiration setting.
CLI:
Hostname&gt; show password-controls password-expiration
Password Expiration Lifetime 90 for standard users, admin.
GUI: 
Navigate to User Management &gt; Password Policy &gt; Mandatory Password Changes: Password Expiration:
Ensure 'Password expires after' is checked and set to 90 or less for standard users, and admin.</t>
  </si>
  <si>
    <t>Password Expiration is set to 90 or fewer days for Administrators and for Standard Users.</t>
  </si>
  <si>
    <t>HPW2</t>
  </si>
  <si>
    <t>HPW2: Password does not expire timely</t>
  </si>
  <si>
    <t>The window of opportunity for an attacker to leverage compromised credentials or successfully compromise credentials via an online brute force attack is limited by the age of the password. Therefore, reducing the maximum age of a password also reduces an attacker's window of opportunity.</t>
  </si>
  <si>
    <t>Run the following command to set the history-length setting. CLI: Hostname&gt;set password-controls history-length 90
GUI: Navigate to User Management &gt; Password Policy &gt; Mandatory Password Changes: Password Expiration: Set 'Password expires after' setting to 90 or less.</t>
  </si>
  <si>
    <t>Set Password Expiration to 90 or fewer days for Administrators and for Standard Users. One method to accomplish the recommended state is to execute the following command(s):
CLI:
Hostname&gt;set password-controls history-length 90
GUI: 
Navigate to User Management &gt; Password Policy &gt; Mandatory Password Changes: Password Expiration:
Set 'Password expires after' setting to 90 or less.</t>
  </si>
  <si>
    <t>To close this finding, please provide a screenshot showing password expiration has been set to 90 or fewer days for administrators, and for standard users with the agency's CAP.</t>
  </si>
  <si>
    <t>CheckPoint-06</t>
  </si>
  <si>
    <t xml:space="preserve">Account Management </t>
  </si>
  <si>
    <t>Ensure 'Warn users before password expiration' is set to 14 days</t>
  </si>
  <si>
    <t>The number of days before the password expires that the user starts getting warned they will have to change it. A user that does not log in will not see the warning.</t>
  </si>
  <si>
    <t>Perform an automated test using the current Nessus Profile provided by the IRS Office of Safeguards website or run the following command to verify the Minimum Password Length. to verify the warn users before Password Expiration x days setting.
CLI:
Hostname&gt; show password-controls expiration-warning-days
Password Expiration Warning Days 14
GUI: 
Navigate to User Management &gt; Password Policy &gt; Mandatory Password Changes
Ensure 'Warn users before password expiration' is set to14 days or less.</t>
  </si>
  <si>
    <t>Warn users before password expiration is set to 14 days.</t>
  </si>
  <si>
    <t>Warn users before password expiration is not set to 14 days.</t>
  </si>
  <si>
    <t>Updated password expiration warning from 7 to 14</t>
  </si>
  <si>
    <t>HPW7</t>
  </si>
  <si>
    <t>HPW7: Password change notification is not sufficient</t>
  </si>
  <si>
    <t>Providing an advance warning that a password will be expiring gives users time to think of a secure password. Users caught unaware may choose a simple password or write it down where it may be discovered.</t>
  </si>
  <si>
    <t>Run the following command to set the expiration-warning-days setting. CLI: Hostname&gt;set password-controls expiration-warning-days 7
GUI: Navigate to User Management &gt; Password Policy &gt; Mandatory Password Changes Set 'Warn users before password expiration' is set to 7 days or less.</t>
  </si>
  <si>
    <t>Set Warn users before password expiration to 14 days. One method to accomplish the recommended state is to execute the following command(s):
CLI:
Hostname&gt;set password-controls expiration-warning-days 14
GUI: 
Navigate to User Management &gt; Password Policy &gt; Mandatory Password Changes
Set 'Warn users before password expiration' is set to 14 days or less.</t>
  </si>
  <si>
    <t>CheckPoint-07</t>
  </si>
  <si>
    <t>Ensure 'Lockout users after password expiration; is set to 1</t>
  </si>
  <si>
    <t>Lockout users after password expiration. After a user's password has expired, they have this number of days to log in and change it. If they do change their password within that number of days they will be unable to log in: They are locked out. A value of never allows the user to wait as long as they want to change their password.</t>
  </si>
  <si>
    <t xml:space="preserve">Perform an automated test using the current Nessus Profile provided by the IRS Office of Safeguards website or run the following command to verify the Minimum Password Length. to verify the lockout users after x days setting.
CLI:
Hostname&gt; show password-controls expiration-lockout-days
Password Expiration Lockout Days 1
GUI: 
Navigate to User Management &gt; Password Policy &gt; Mandatory Password Changes &gt; Lockout users after password expiration:
Ensure 'Lockout user after' is checked and set to 1 day.
</t>
  </si>
  <si>
    <t>Lockout users after password expiration is set to 1.</t>
  </si>
  <si>
    <t>Lockout users after password expiration is not set to 1.</t>
  </si>
  <si>
    <t>HPW4</t>
  </si>
  <si>
    <t>HPW4: Minimum password age does not exist</t>
  </si>
  <si>
    <t>User accounts and their passwords are the front-line of defense against malicious users gaining access to critical systems and data. Just as important as ensuring strong passwords are used and changed regularly, unused accounts should be closely monitored and disabled, whenever possible. Inactive accounts could become targets of brute force or dictionary attacks to gain access to the network and critical data/devices attached to it.</t>
  </si>
  <si>
    <t>Run the following command to set the expiration-lockout-days setting. CLI: Hostname&gt;set password-controls expiration-lockout-days 1
GUI: Navigate to User Management &gt; Password Policy &gt; Mandatory Password Changes &gt; Lockout users after password expiration: Checked 'Lockout user after' setting and set to 1 day.</t>
  </si>
  <si>
    <t>Set Lockout users after password expiration to 1. One method to accomplish the recommended state is to execute the following command(s):
CLI:
Hostname&gt;set password-controls expiration-lockout-days 1
GUI: 
Navigate to User Management &gt; Password Policy &gt; Mandatory Password Changes &gt; Lockout users after password expiration:
Checked 'Lockout user after' setting and set to 1 day.</t>
  </si>
  <si>
    <t>CheckPoint-08</t>
  </si>
  <si>
    <t>Ensure 'Deny access to unused accounts' is selected</t>
  </si>
  <si>
    <t>Deny access to unused accounts. If there has been no successful login attempt in a set period of time, the user is locked out and cannot log in.</t>
  </si>
  <si>
    <t>Perform an automated test using the current Nessus Profile provided by the IRS Office of Safeguards website or run the following command to verify the Minimum Password Length. to verify the Deny access to unused accounts setting.
CLI:
Hostname&gt; show password-controls deny-on-nonuse enable
Deny Access to Unused Accounts on
GUI: 
Navigate to User Management &gt; Password Policy &gt; Deny access to unused accounts:
Ensure 'Deny access to unused accounts' is checked.</t>
  </si>
  <si>
    <t>Deny access to unused accounts is selected.</t>
  </si>
  <si>
    <t>Deny access to unused accounts is not selected.</t>
  </si>
  <si>
    <t>HAC41</t>
  </si>
  <si>
    <t>HAC41: Accounts are not removed or suspended when no longer necessary</t>
  </si>
  <si>
    <t>User accounts that have been unused for over a given period of time can be automatically disabled. Unused accounts pose a threat to system security since the users are not logging in to notice failed login attempts or other anomalies.</t>
  </si>
  <si>
    <t>Run the following command to set the deny-on-nonuse setting. CLI: Hostname&gt;set password-controls deny-on-nonuse enable on
GUI: Navigate to User Management &gt; Password Policy &gt; Deny access to unused accounts: Checked the 'Deny access to unused accounts' setting.</t>
  </si>
  <si>
    <t>Set deny access to unused accounts. One method to accomplish the recommended state is to execute the following command(s):
CLI:
Hostname&gt;set password-controls deny-on-nonuse enable on
GUI: 
Navigate to User Management &gt; Password Policy &gt; Deny access to unused accounts:
Checked the 'Deny access to unused accounts' setting.</t>
  </si>
  <si>
    <t>To close this finding, please provide a screenshot showing deny access to unused accounts is selected with the agency's CAP.</t>
  </si>
  <si>
    <t>CheckPoint-09</t>
  </si>
  <si>
    <t>Ensure 'Days of non-use before lock-out' is set to 120</t>
  </si>
  <si>
    <t>Days of non-use before lock-out. The number of days in which a user has not (successfully) logged in before that user is locked out. This only takes effect if Deny access to unused accounts is selected.</t>
  </si>
  <si>
    <t>Perform an automated test using the current Nessus Profile provided by the IRS Office of Safeguards website or run the following command to verify the Minimum Password Length. to verify the Days of non-use before lock-out setting.
CLI:
Hostname&gt; show password-controls deny-on-nonuse allowed-days
Days Nonuse Before Lockout 30
GUI: 
Navigate to User Management &gt; Password Policy &gt; Deny access to unused accounts:
Ensure 'Days of non-use before lock-out' is set to 30 or less.
**Note:** This setting only takes effect if 'Deny access to unused accounts' is enabled.</t>
  </si>
  <si>
    <t>Days of non-use before lock-out is set to 120 days.</t>
  </si>
  <si>
    <t>Days of non-use before lock-out is not set to 120 days.</t>
  </si>
  <si>
    <t>Updated the Days of non-use before lock-out from 30 to 120</t>
  </si>
  <si>
    <t>HAC10</t>
  </si>
  <si>
    <t>HAC10: Accounts do not expire after the correct period of inactivity</t>
  </si>
  <si>
    <t>User accounts that have been unused for over a given period of time can be automatically disabled. It is recommended that accounts that are unused for 120 days should be disabled. Unused accounts pose a threat to system security since the users are not logging in to notice failed login attempts or other anomalies.</t>
  </si>
  <si>
    <t>Run the following command to set the deny-on-nonuse allowed-days setting. CLI: Hostname&gt;set password-controls deny-on-nonuse allowed-days 120
GUI: Navigate to User Management &gt; Password Policy &gt; Deny access to unused accounts: Set 'Days of non-use before lock-out' to 120 or less.
Note: This setting only takes effect if 'Deny access to unused accounts' is enabled.</t>
  </si>
  <si>
    <t>Set Days of non-use before lock-out to 120 days. One method to accomplish the recommended state is to execute the following command(s):
CLI:
Hostname&gt;set password-controls deny-on-nonuse allowed-days 120
GUI: 
Navigate to User Management &gt; Password Policy &gt; Deny access to unused accounts:
Set 'Days of non-use before lock-out' to 120 or less.</t>
  </si>
  <si>
    <t>CheckPoint-10</t>
  </si>
  <si>
    <t>Ensure 'Force users to change password at first login after password was changed from Users Page' is selected</t>
  </si>
  <si>
    <t>Force users to change password at first login after their password was changed using the command set user &lt;username&gt; password or from the Web UI User Management &gt; Users page.</t>
  </si>
  <si>
    <t>Perform an automated test using the current Nessus Profile provided by the IRS Office of Safeguards website or run the following command to verify the Minimum Password Length. to verify the Force users to change password at first login after password was changed from Users page setting.
CLI:
Hostname&gt;show password-controls force-change-when
Force Password Change When Password
GUI: 
Navigate to User Management &gt; Password Policy &gt; Mandatory Password Change:
Ensure 'Force users to change password at first login after password was changed from Users page' is checked.</t>
  </si>
  <si>
    <t xml:space="preserve">Force users to change password at first login after password was changed from Users page is selected. </t>
  </si>
  <si>
    <t xml:space="preserve">Force users to change password at first login after password was changed from Users page is not selected. </t>
  </si>
  <si>
    <t>1.10</t>
  </si>
  <si>
    <t>This forces the user to change the password and not to use the password set by the Administrator.</t>
  </si>
  <si>
    <t>Run the following command to set force-change-when setting. CLI: Hostname&gt;set password-controls force-change-when password
GUI: Navigate to User Management &gt; Password Policy &gt; Mandatory Password Change: Checked the 'Force users to change password at first login after password was changed from Users page' setting.</t>
  </si>
  <si>
    <t>Set Force users to change password at first login after changed from Users page is selected. One method to accomplish the recommended state is to execute the following command(s):
CLI:
Hostname&gt;set password-controls force-change-when password
GUI: 
Navigate to User Management &gt; Password Policy &gt; Mandatory Password Change:
Checked the 'Force users to change password at first login after password was changed from Users page' setting.</t>
  </si>
  <si>
    <t>CheckPoint-11</t>
  </si>
  <si>
    <t>AC-11</t>
  </si>
  <si>
    <t>Device Lock</t>
  </si>
  <si>
    <t>Ensure 'Deny Access' after failed login attempts is selected</t>
  </si>
  <si>
    <t>If the configured limit is reached, the user is locked out (unable to log in) for a configurable period of time.</t>
  </si>
  <si>
    <t>Perform an automated test using the current Nessus Profile provided by the IRS Office of Safeguards website or run the following command to verify the Minimum Password Length. to verify the Deny access after failed login attempts setting.
CLI:
Hostname&gt; show password-controls deny-on-fail enable
Deny Access After Failed Attempts on
GUI: 
Navigate to User Management &gt; Password Policy &gt; Deny Access After Failed Login Attempts:
Ensure 'Deny access after failed login attempts' is checked.</t>
  </si>
  <si>
    <t>Deny access after failed login attempts is selected.</t>
  </si>
  <si>
    <t>Deny access after failed login attempts is not selected.</t>
  </si>
  <si>
    <t>HAC2</t>
  </si>
  <si>
    <t>HAC2: User sessions do not lock after the Publication 1075 required timeframe</t>
  </si>
  <si>
    <t>Locking out user IDs after 3 unsuccessful consecutive login attempts mitigate brute force password attacks against your systems.</t>
  </si>
  <si>
    <t>Run the following command to set the deny-on-fail setting. CLI: Hostname&gt;set password-controls deny-on-fail enable on
GUI: Navigate to User Management &gt; Password Policy &gt; Deny Access After Failed Login Attempts: Checked the 'Deny access after failed login attempts' setting.</t>
  </si>
  <si>
    <t>Set Deny access after failed login attempts. One method to accomplish the recommended state is to execute the following command(s):
CLI:
Hostname&gt;set password-controls deny-on-fail enable on
GUI: 
Navigate to User Management &gt; Password Policy &gt; Deny Access After Failed Login Attempts:
Checked the 'Deny access after failed login attempts' setting.</t>
  </si>
  <si>
    <t>CheckPoint-12</t>
  </si>
  <si>
    <t>Ensure Maximum number of failed attempts allowed is set to 3 or fewer</t>
  </si>
  <si>
    <t>This only takes effect if Deny access after failed attempts is enabled.
The number of failed login attempts that a user is allowed before being locked out. After making that many successive failed attempts, future attempts will fail. When one login attempt succeeds, counting of failed attempts stops, and the count is reset to zero.</t>
  </si>
  <si>
    <t>Perform an automated test using the current Nessus Profile provided by the IRS Office of Safeguards website or run the following command to verify the Minimum Password Length. to verify the Deny access after failed login attempts setting.
CLI:
Hostname&gt; show password-controls deny-on-fail failures-allowed
Maximum Failed Attempts 3
GUI: 
Navigate to User Management &gt; Password Policy &gt; Deny Access After Failed Login Attempts:
Ensure ' Maximum number of failed attempts allowed is set to' is set to 3 or fewer.</t>
  </si>
  <si>
    <t>Maximum number of failed attempts allowed is set to 3 or fewer.</t>
  </si>
  <si>
    <t>Maximum number of failed attempts allowed is not set to 3 or fewer.</t>
  </si>
  <si>
    <t>Updated the Maximum number of failed attempts from 5 to 3</t>
  </si>
  <si>
    <t>HAC15: User accounts not locked out after 3 unsuccessful login attempts</t>
  </si>
  <si>
    <t>Repeated failed login attempts could either be a valid user who has forgotten the password, or a malicious attempt to gain access to the system. For this reason, this setting should be as restrictive as possible to mitigate brute force attack attempts to discover a user's password.</t>
  </si>
  <si>
    <t>Run the following command to set the deny-on-fail failures-allowed setting. CLI: Hostname&gt;set password-controls deny-on-fail failures-allowed 5
GUI: Navigate to User Management &gt; Password Policy &gt; Deny Access After Failed Login Attempts: checked and set ' Maximum number of failed attempts allowed is set to' setting to 5 or fewer.</t>
  </si>
  <si>
    <t>Set Maximum number of failed attempts allowed to 3 or fewer. One method to accomplish the recommended state is to execute the following command(s):
CLI:
Hostname&gt;set password-controls deny-on-fail failures-allowed 3
GUI: 
Navigate to User Management &gt; Password Policy &gt; Deny Access After Failed Login Attempts:
checked and set ' Maximum number of failed attempts allowed is set to' setting to 3 or fewer.</t>
  </si>
  <si>
    <t>To close this finding, please provide a screenshot showing maximum number of failed attempts allowed is set to 3 or fewer with the agency's CAP.</t>
  </si>
  <si>
    <t>CheckPoint-13</t>
  </si>
  <si>
    <t>Ensure 'Allow access again after time is set to 900 or more seconds' is enabled</t>
  </si>
  <si>
    <t>Allow access again after a user has been locked out (due to failed login attempts). The user is allowed access after the configured time if there have been no login attempts during that time). This setting only takes effect if Deny access after failed login attempts is selected.</t>
  </si>
  <si>
    <t>Perform an automated test using the current Nessus Profile provided by the IRS Office of Safeguards website or run the following command to verify the Allow access again after time setting.
CLI:
Hostname&gt; show password-controls deny-on-fail allow-after
Unlock User After Seconds 900
GUI: 
Navigate to User Management &gt; Password Policy &gt; Deny Access After Failed Login Attempts:
Ensure 'Allow access again after time' is set to 900 or more seconds.</t>
  </si>
  <si>
    <t>Allow access again after time is set to 900 or more seconds.</t>
  </si>
  <si>
    <t>Allow access again after time is not set to 900 or more seconds.</t>
  </si>
  <si>
    <t xml:space="preserve">Updated the Allow access again from 300 to 900 seconds </t>
  </si>
  <si>
    <t>Users can accidentally lock themselves out of their accounts if they mistype their password multiple times. To reduce the chance of such accidental lockouts, the Allow access again after time setting determines the number of seconds that must elapse before the counter that tracks failed logon attempts and triggers lockouts is reset to 0.</t>
  </si>
  <si>
    <t>Run the following command to set the deny-on-fail allow-after setting. CLI: Hostname&gt; set password-controls deny-on-fail allow-after 900
GUI: Navigate to User Management &gt; Password Policy &gt; Deny Access After Failed Login Attempts: Set the 'Allow access again after time' setting to 900 or more seconds.</t>
  </si>
  <si>
    <t>Set Allow access again after time to 900 or more seconds. One method to accomplish the recommended state is to execute the following command(s):
CLI:
Hostname&gt; set password-controls deny-on-fail allow-after 900
GUI: 
Navigate to User Management &gt; Password Policy &gt; Deny Access After Failed Login Attempts:
Set the 'Allow access again after time' setting to 900 or more seconds.</t>
  </si>
  <si>
    <t>CheckPoint-16</t>
  </si>
  <si>
    <t>Ensure 'Core Dump' is enabled</t>
  </si>
  <si>
    <t>A Core Dump contains the recorded state of the working memory and CPU's contents of the Gaia system at the time that a Gaia process terminated abnormally. The core file is stored in the /var/log/dump/usermode directory.</t>
  </si>
  <si>
    <t>Perform an automated test using the current Nessus Profile provided by the IRS Office of Safeguards website or run the following command to verify the Minimum Password Length. to check the status of Core Dump. 
Hostname&gt; show core-dump status
GUI: 
Navigate to System Management &gt; Core Dump</t>
  </si>
  <si>
    <t>Core Dump is enabled.</t>
  </si>
  <si>
    <t>Core Dump is not enabled.</t>
  </si>
  <si>
    <t>2.1.3</t>
  </si>
  <si>
    <t>The Core Dump helps in troubleshooting to identify for which reason the process/system got crashed.</t>
  </si>
  <si>
    <t>Run the following command to set Core Dump. Hostname&gt; set core-dump enable
GUI: Navigate to System Management &gt; Core Dump &gt; select Enable Core Dumps.</t>
  </si>
  <si>
    <t>Enable Core Dump. One method to accomplish the recommended state is to execute the following command(s):
Hostname&gt; set core-dump enable
GUI: 
Navigate to System Management &gt; Core Dump &gt; select Enable Core Dumps.</t>
  </si>
  <si>
    <t>CheckPoint-17</t>
  </si>
  <si>
    <t>Ensure 'Config-state' is saved</t>
  </si>
  <si>
    <t>The 'Config state' setting provides the detail of the current configuration which is saved or unsaved. Saved state indicates the current configuration of the system is matched with the saved configuration, while unsaved state indicates a configuration change has been made and it has not been saved to the configuration file.</t>
  </si>
  <si>
    <t>Perform an automated test using the current Nessus Profile provided by the IRS Office of Safeguards website or run the following command to verify the Minimum Password Length. to check the status of config-state. 
Hostname&gt; show config-state</t>
  </si>
  <si>
    <t>Config-state is saved.</t>
  </si>
  <si>
    <t>Config-state is not saved.</t>
  </si>
  <si>
    <t>HCM23</t>
  </si>
  <si>
    <t>HCM23: System is not monitored for changes from baseline</t>
  </si>
  <si>
    <t>2.1.4</t>
  </si>
  <si>
    <t>The Unsaved state indicates that some configuration changes are made in the system. Administrator needs to review whether all changes are authorized or not by verifying configuration change logs.</t>
  </si>
  <si>
    <t>Run the following command to save the configuration. Hostname&gt; save config</t>
  </si>
  <si>
    <t>Ensure Config-state is saved. One method to accomplish the recommended state is to execute the following command(s):
Hostname&gt; save config.</t>
  </si>
  <si>
    <t>To close this finding, please provide a screenshot showing the output of show config-state with the agency's CAP.</t>
  </si>
  <si>
    <t>CheckPoint-18</t>
  </si>
  <si>
    <t>Ensure unused interfaces are disabled</t>
  </si>
  <si>
    <t>Disable the unused interfaces.</t>
  </si>
  <si>
    <t>Perform an automated test using the current Nessus Profile provided by the IRS Office of Safeguards website or run the following command to verify the Minimum Password Length. to check the status of all interfaces and verify interface state is off if it is not in used.
CLI:
Hostname&gt; show interfaces all
GUI: 
Navigate to Network Management &gt; Network Interfaces.</t>
  </si>
  <si>
    <t>Unused interfaces are disabled.</t>
  </si>
  <si>
    <t>Unused interfaces are not disabled.</t>
  </si>
  <si>
    <t>HCM10</t>
  </si>
  <si>
    <t>HCM10: System has unneeded functionality installed</t>
  </si>
  <si>
    <t>2.1.5</t>
  </si>
  <si>
    <t>Shutting down the unused interfaces is a complement to physical security. In fact, an attacker connecting physically to an unused port of the security appliance can use the interface to gain access to the device if the relevant interface has not been disabled and the source restriction to management access is not enabled.</t>
  </si>
  <si>
    <t>Run the following command disable the unused interface. CLI: Hostname&gt; set interface &lt;Interface_Number&gt; state off
GUI: Navigate to Network Management &gt; Network Interfaces &gt; Open unused Interface &gt; unchecked Enable</t>
  </si>
  <si>
    <t>Disable unused interfaces. One method to accomplish the recommended state is to execute the following command(s):
CLI:
Hostname&gt; set interface &lt;Interface_Number&gt; state off
GUI: 
Navigate to Network Management &gt; Network Interfaces &gt; Open unused Interface &gt; unchecked Enable.</t>
  </si>
  <si>
    <t>To close this finding, please provide a screenshot showing the output of show interfaces all with the agency's CAP.</t>
  </si>
  <si>
    <t>CheckPoint-19</t>
  </si>
  <si>
    <t>SC-21</t>
  </si>
  <si>
    <t>Secure Name /Address Resolution (Recursive or Cashing Resolver)</t>
  </si>
  <si>
    <t>Ensure DNS server is configured</t>
  </si>
  <si>
    <t>Gaia uses the Domain Name Service (DNS) to translate host names into IP addresses. To enable DNS lookups, you must specify the primary DNS server for your system. You can also specify secondary and tertiary DNS servers. When resolving host names, the system consults the primary name server. If a failure or time-out occurs, the system consults the secondary name server, and if necessary, the tertiary.</t>
  </si>
  <si>
    <t>Perform an automated test using the current Nessus Profile provided by the IRS Office of Safeguards website or run the following command to verify the Minimum Password Length. to check the Primary, Secondary and tertiary DNS are configured.
CLI:
Hostname&gt; show dns primary
10.22.1.39
Hostname&gt; show dns secondary
10.88.3.99
Hostname&gt; show dns tertiary
10.10.1.2
GUI: 
Navigate to Network Management &gt; Hosts and DNS &gt; DNS</t>
  </si>
  <si>
    <t>DNS server is configured.</t>
  </si>
  <si>
    <t>DNS server is not configured.</t>
  </si>
  <si>
    <t>HCM45</t>
  </si>
  <si>
    <t>HCM45: System configuration provides additional attack surface</t>
  </si>
  <si>
    <t>2.1.6</t>
  </si>
  <si>
    <t>The purpose is to perform the resolution of system hostnames to Internet Protocol (IP) addresses.</t>
  </si>
  <si>
    <t>Run the following command to set DNS server. CLI: Hostname&gt; set dns primary &lt;IP_Address&gt; Hostname&gt; set dns secondary &lt;IP_Address&gt; Hostname&gt; set dns tertiary &lt;IP_Address&gt;
GUI: Navigate to Network Management &gt; Hosts and DNS &gt; DNS Set Primary, secondary and tertiary DNS server address.</t>
  </si>
  <si>
    <t>Configure DNS server. One method to accomplish the recommended state is to execute the following command(s):
CLI:
Hostname&gt; set dns primary &lt;IP_Address&gt;
Hostname&gt; set dns secondary &lt;IP_Address&gt;
Hostname&gt; set dns tertiary &lt;IP_Address&gt;
GUI: 
Navigate to Network Management &gt; Hosts and DNS &gt; DNS 
Set Primary, secondary and tertiary DNS server address.</t>
  </si>
  <si>
    <t>To close this finding, please provide a screenshot showing DNS is configured with the agency's CAP.</t>
  </si>
  <si>
    <t>CheckPoint-20</t>
  </si>
  <si>
    <t>Ensure IPv6 is disabled if not used</t>
  </si>
  <si>
    <t>Although IPv6 has many advantages over IPv4, not all organizations have IPv6 or dual stack configurations implemented</t>
  </si>
  <si>
    <t>Perform an automated test using the current Nessus Profile provided by the IRS Office of Safeguards website or run the following command to verify the Minimum Password Length. to check IPv6 status. 
Hostname&gt; show ipv6-state</t>
  </si>
  <si>
    <t>IPv6 is disabled.</t>
  </si>
  <si>
    <t>IPv6 is not disabled.</t>
  </si>
  <si>
    <t>2.1.7</t>
  </si>
  <si>
    <t>If IPv6 or dual stack is not to be used, it is recommended that IPv6 be disabled to reduce the attack surface of the system.</t>
  </si>
  <si>
    <t>Run the following command to enable or disable IPv6. Hostname&gt; set ipv6-state on Hostname&gt; set ipv6-state off</t>
  </si>
  <si>
    <t>Disable IPv6 if not used. One method to accomplish the recommended state is to execute the following command(s):
Hostname&gt; set ipv6-state on
Hostname&gt; set ipv6-state off.</t>
  </si>
  <si>
    <t>To close this finding, please provide a screenshot showing IPv6 is disabled with the agency's CAP.</t>
  </si>
  <si>
    <t>CheckPoint-21</t>
  </si>
  <si>
    <t>Ensure Host Name is set</t>
  </si>
  <si>
    <t>Changes the device default hostname.</t>
  </si>
  <si>
    <t>Perform an automated test using the current Nessus Profile provided by the IRS Office of Safeguards website or run the following command to verify the Minimum Password Length. to check Host Name. 
CLI:
Hostname&gt; show hostname
GUI: 
Navigate to Network Management &gt; Hosts and DNS &gt; System Name &gt; Host Name</t>
  </si>
  <si>
    <t>Host Name is set.</t>
  </si>
  <si>
    <t>Host Name is not set.</t>
  </si>
  <si>
    <t>2.1.8</t>
  </si>
  <si>
    <t>The device hostname plays an important role in asset inventory and identification as a security requirement, but also in the public keys and certificate deployments as well as when correlating logs from different systems during an incident handling.</t>
  </si>
  <si>
    <t>Run the following command to set Host Name. CLI: Hostname&gt; set hostname &lt;name&gt;
GUI: Navigate to Network Management &gt; Hosts and DNS &gt; System Name &gt; Host Name</t>
  </si>
  <si>
    <t>Set Host Name. One method to accomplish the recommended state is to execute the following command(s):
CLI:
Hostname&gt; set hostname &lt;name&gt;
GUI: 
Navigate to Network Management &gt; Hosts and DNS &gt; System Name &gt; Host Name.</t>
  </si>
  <si>
    <t>To close this finding, please provide a screenshot showing host name is set with the agency's CAP.</t>
  </si>
  <si>
    <t>CheckPoint-22</t>
  </si>
  <si>
    <t>Ensure Telnet is disabled</t>
  </si>
  <si>
    <t>Disables the telnet access to the security appliance in the case it has been configured.</t>
  </si>
  <si>
    <t>Perform an automated test using the current Nessus Profile provided by the IRS Office of Safeguards website or run the following command to verify the Minimum Password Length. to check the status of telnet. 
CLI:
Hostname&gt; show net-access telnet
GUI: 
Navigate to System Management &gt; Network Access &gt; Enable Telnet</t>
  </si>
  <si>
    <t>Telnet is disabled.</t>
  </si>
  <si>
    <t>Telnet is not disabled.</t>
  </si>
  <si>
    <t>2.1.9</t>
  </si>
  <si>
    <t>Telnet is an unsecure protocol as username and password are conveyed in clear text during the administrator authentication and can be retrieved through network sniffing.</t>
  </si>
  <si>
    <t>Run the following command to disable the telnet. CLI: Hostname&gt; set net-access telnet off
GUI: Navigate to System Management &gt; Network Access &gt; verify Enable Telnet is unchecked.</t>
  </si>
  <si>
    <t>Disable Telnet. One method to accomplish the recommended state is to execute the following command(s):
CLI:
Hostname&gt; set net-access telnet off
GUI: 
Navigate to System Management &gt; Network Access &gt; verify Enable Telnet is unchecked.</t>
  </si>
  <si>
    <t>To close this finding, please provide a screenshot showing telnet is disabled with the agency's CAP.</t>
  </si>
  <si>
    <t>CheckPoint-23</t>
  </si>
  <si>
    <t>Ensure DHCP is disabled</t>
  </si>
  <si>
    <t>Disable the Dynamic Host Configuration Protocol (DHCP) server on your device.</t>
  </si>
  <si>
    <t>Perform an automated test using the current Nessus Profile provided by the IRS Office of Safeguards website or run the following command to verify the Minimum Password Length. to check the status of DHCP Server. 
CLI:
Hostname&gt; show dhcp server status
GUI: 
Navigate to Network Management &gt; DHCP Server &gt; DHCP Server Configuration &gt; Enable DHCP Server</t>
  </si>
  <si>
    <t>DHCP is disabled.</t>
  </si>
  <si>
    <t>DHCP is not disabled.</t>
  </si>
  <si>
    <t>2.1.10</t>
  </si>
  <si>
    <t>The DHCP server supplies automatic configuration parameters, such as dynamic IP address, to requesting systems. A dedicated server located in a secured management zone should be used to provide DHCP services instead. Attackers can potentially be used for denial-of-service (DoS) attacks.</t>
  </si>
  <si>
    <t>Run the following command to disable the DHCP. CLI: Hostname&gt; set dhcp server disable
GUI: Navigate to Network Management &gt; DHCP Server &gt; DHCP Server Configuration &gt; verify Enable DHCP Server is unchecked</t>
  </si>
  <si>
    <t>Disable DHCP. One method to accomplish the recommended state is to execute the following command(s):
CLI:
Hostname&gt; set dhcp server disable
GUI: 
Navigate to Network Management &gt; DHCP Server &gt; DHCP Server Configuration &gt; verify Enable DHCP Server is unchecked.</t>
  </si>
  <si>
    <t>To close this finding, please provide a screenshot showing DHCP is disabled with the agency's CAP.</t>
  </si>
  <si>
    <t>CheckPoint-24</t>
  </si>
  <si>
    <t>Ensure SNMP agent is disabled</t>
  </si>
  <si>
    <t>The Simple Network Management Protocol (SNMP) server is used to listen for SNMP commands from an SNMP management system, execute the commands or collect the information and then send results back to the requesting system.</t>
  </si>
  <si>
    <t>Perform an automated test using the current Nessus Profile provided by the IRS Office of Safeguards website or run the following command to verify the Minimum Password Length. to check whether the SNMP agent is configured: 
CLI:
Hostname&gt; show snmp agent 
SNMP Agent Disabled
GUI: 
Navigate to System Management &gt; SNMP &gt; SNMP General Settings
Verify Enable SNMP agent is unchecked.</t>
  </si>
  <si>
    <t>SNMP agent is disabled.</t>
  </si>
  <si>
    <t>SNMP agent is not disabled.</t>
  </si>
  <si>
    <t>2.2.1</t>
  </si>
  <si>
    <t>The SNMP server can communicate using SNMP v1, which transmits data in the clear and does not require authentication to execute commands. Unless absolutely necessary, it is recommended that the SNMP service not be used. If SNMP is required the server should be configured to use only SNMPv3.</t>
  </si>
  <si>
    <t>Run the following command to configure the SNMP. CLI: Hostname&gt; set snmp agent off
GUI: System Management &gt; SNMP &gt; Unchecked the Enable SNMP Agent</t>
  </si>
  <si>
    <t>Disable SNMP agent. One method to accomplish the recommended state is to execute the following command(s):
CLI:
Hostname&gt; set snmp agent off
GUI:
System Management &gt; SNMP &gt; Unchecked the Enable SNMP Agent.</t>
  </si>
  <si>
    <t>To close this finding, please provide a screenshot showing SNMP agent is disabled with the agency's CAP.</t>
  </si>
  <si>
    <t>CheckPoint-25</t>
  </si>
  <si>
    <t>Ensure SNMP version is set to v3-Only</t>
  </si>
  <si>
    <t>Sets the SNMP v3.</t>
  </si>
  <si>
    <t>Perform an automated test using the current Nessus Profile provided by the IRS Office of Safeguards website or run the following command to verify the Minimum Password Length to check whether the SNMP agent-version v3-only is configured 
CLI:
Hostname&gt; show snmp agent-version 
v3-Only
GUI: 
Navigate to System Management &gt; SNMP &gt; SNMP General Settings
Verify version is set to v3-Only.</t>
  </si>
  <si>
    <t>SNMP version is set to v3-Only.</t>
  </si>
  <si>
    <t>SNMP version is not set to v3-Only.</t>
  </si>
  <si>
    <t>HSC42</t>
  </si>
  <si>
    <t>HSC42: Encryption capabilities do not meet the latest FIPS 140 requirements</t>
  </si>
  <si>
    <t>2.2.2</t>
  </si>
  <si>
    <t>SNMP Version 3 provides security enhancements that are not available in SNMP Version 1 or SNMP Version 2c. SNMP Versions 1 and 2c transmit data between the SNMP server and SNMP agent in clear text. SNMP Version 3 adds authentication and privacy options to secure protocol operations. For configuration purposes, the authentication and privacy options are grouped together into security models. Security models apply to users and groups, and are divided into the following three types: •NoAuthPriv—No Authentication and No Privacy, which means that no security is applied to messages. •AuthNoPriv—Authentication but No Privacy, which means that messages are authenticated. •AuthPriv—Authentication and Privacy, which means that messages are authenticated and encrypted. It is recommended that packets should be authenticated and encrypted.</t>
  </si>
  <si>
    <t>Run the following command to configure the SNMP agent-version v3-only CLI: Hostname&gt; set snmp agent-version v3-Only
GUI: Navigate to System Management &gt; SNMP &gt; Select V3-Only in Version</t>
  </si>
  <si>
    <t>Configure the SNMP agent-version v3-only. One method to accomplish the recommended state is to execute the following command(s):
CLI: 
Hostname&gt; set snmp agent-version v3-Only
GUI:
Navigate to System Management &gt; SNMP &gt; Select V3-Only in Version.</t>
  </si>
  <si>
    <t>To close this finding, please provide a screenshot showing SNMP agent-version v3- is configured with the agency's CAP.</t>
  </si>
  <si>
    <t>CheckPoint-26</t>
  </si>
  <si>
    <t xml:space="preserve"> AU-12</t>
  </si>
  <si>
    <t>Ensure SNMP traps is enabled</t>
  </si>
  <si>
    <t>Enables SNMP traps to be sent to the NMS.</t>
  </si>
  <si>
    <t>Perform an automated test using the current Nessus Profile provided by the IRS Office of Safeguards website or run the following command to verify the Minimum Password Length to check whether the SNMP traps are configured:
CLI:
Hostname&gt; show snmp traps enabled-traps
aauthorizationError
coldStart
configurationChange
GUI: 
Navigate to System Management &gt; SNMP &gt; Enabled Traps
Verify authorizationError, coldStart, configurationChange, configurationSave, linkUpLinkDown and lowDiskSpace alerts are selected.</t>
  </si>
  <si>
    <t>SNMP traps is enabled.</t>
  </si>
  <si>
    <t>SNMP traps is not enabled.</t>
  </si>
  <si>
    <t>HCM11</t>
  </si>
  <si>
    <t>HCM11: SNMP is not implemented correctly</t>
  </si>
  <si>
    <t>2.2.3</t>
  </si>
  <si>
    <t>The purpose of the SNMP service is to monitor in real time the events occurring on systems in order to meet the security requirement of availability of systems and services. The traps are SNMP notifications sent to the NMS and should be enabled in order to be sent and processed by the NMS. The NMS will then provide a comprehensive aggregation and reporting of events generated, thus helping administrator.</t>
  </si>
  <si>
    <t>Run the following command to Configure the SNMP traps. CLI: Hostname&gt; set snmp traps trap authorizationError enable Hostname&gt; set snmp traps trap coldStart enable Hostname&gt; set snmp traps trap configurationChange enable Hostname&gt; set snmp traps trap configurationSave enable Hostname&gt; set snmp traps trap linkUpLinkDown enable Hostname&gt; set snmp traps trap lowDiskSpace enable
GUI: Navigate to System Management &gt; SNMP &gt; Enabled Traps &gt; Set and select the following traps athorizationError, coldStart, configurationChange, configurationSave, linkUpLinkDown and lowDiskSpace</t>
  </si>
  <si>
    <t>Configure the SNMP traps. One method to accomplish the recommended state is to execute the following command(s):
CLI:
Hostname&gt; set snmp traps trap authorizationError enable
Hostname&gt; set snmp traps trap coldStart enable
Hostname&gt; set snmp traps trap configurationChange enable
Hostname&gt; set snmp traps trap configurationSave enable
Hostname&gt; set snmp traps trap linkUpLinkDown enable
Hostname&gt; set snmp traps trap lowDiskSpace enable
GUI:
Navigate to System Management &gt; SNMP &gt; Enabled Traps &gt; Set and select the following traps
aauthorizationError, coldStart, configurationChange, configurationSave, linkUpLinkDown and lowDiskSpace.</t>
  </si>
  <si>
    <t>CheckPoint-27</t>
  </si>
  <si>
    <t>Ensure SNMP trap receivers are set</t>
  </si>
  <si>
    <t>Enables SNMP trap receivers to which traps are sent.</t>
  </si>
  <si>
    <t>Perform an automated test using the current Nessus Profile provided by the IRS Office of Safeguards website or run the following command to verify the Minimum Password Length to check whether the SNMP traps receivers are configured: 
CLI:
Hostname&gt; show snmp traps receivers
Trap Receiver 10.7.26.5
Version v3
GUI: 
Navigate to System Management &gt; SNMP &gt; Trap Receivers Settings
Verify Trap Receiver is configured.</t>
  </si>
  <si>
    <t>SNMP trap receivers are set.</t>
  </si>
  <si>
    <t>SNMP trap receivers not set.</t>
  </si>
  <si>
    <t>2.2.4</t>
  </si>
  <si>
    <t>The purpose of the SNMP service is to monitor in real time the events occurring on systems in order to meet the security requirement of availability of systems and services. The traps are SNMP notifications sent to the NMS or SNMP traps receivers and should be enabled in order to be sent and processed by the NMS. The NMS or SNMP trap receivers will then provide a comprehensive aggregation and reporting of events generated, thus helping administrator.</t>
  </si>
  <si>
    <t>Run the following command to Configure the SNMP trap receivers. CLI: Hostname&gt; add snmp traps receiver 10.10.168.86 version v3
GUI: Navigate to System Management &gt; SNMP &gt; Trap Receivers Setting &gt; Add &gt; Add IP Address Version details.</t>
  </si>
  <si>
    <t>Configure the SNMP trap receivers. One method to accomplish the recommended state is to execute the following command(s):
CLI:
Hostname&gt; add snmp traps receiver 10.10.168.86 version v3
GUI:
Navigate to System Management &gt; SNMP &gt; Trap Receivers Setting &gt; Add &gt; Add IP Address Version details.</t>
  </si>
  <si>
    <t>CheckPoint-28</t>
  </si>
  <si>
    <t>Ensure NTP is enabled and IP address is set for Primary and Secondary NTP server</t>
  </si>
  <si>
    <t>These settings enable the use of primary and secondary NTP servers to provide redundancy in case of a failure involving the primary NTP server.</t>
  </si>
  <si>
    <t>Perform an automated test using the current Nessus Profile provided by the IRS Office of Safeguards website or run the following command to verify the Minimum Password Length. to check the status of NTP.
CLI:
Hostname&gt; show ntp active
Yes
Perform an automated test using the current Nessus Profile provided by the IRS Office of Safeguards website or run the following command to verify the Minimum Password Length. to verify the IP address is configured for Primary and Secondary NTP server.
Hostname&gt; show ntp servers
IP Address Type Version
------------ ------- ---------------
10.10.22.124 Primary 3
192.169.1.238 Secondary 3
GUI: 
Navigate to System Management &gt; Time &gt; Set Time and Date
Verify Set Time and Date automatically using Network Time Protocol (NTP) option is checked and Primary NTP server and secondary NTP server address is configured.</t>
  </si>
  <si>
    <t>NTP is enabled and IP address is set for Primary and Secondary NTP server.</t>
  </si>
  <si>
    <t>NTP is not enabled and/or IP address is not set for Primary and Secondary NTP server.</t>
  </si>
  <si>
    <t>2.3.1</t>
  </si>
  <si>
    <t>NTP enables the device to maintain accurate time and date when receiving updates from a reliable NTP server. Accurate timestamps are critical when correlating events with other systems, troubleshooting, or performing investigative work. Logs and certain cryptographic functions, such as those utilizing certificates, rely on accurate time and date parameters. In addition, rules referencing a Schedule object will not function as intended if the device’s time and date are incorrect. For additional security, authenticated NTP can be utilized. If Symmetric Key authentication is selected, only SHA1 should be used, as MD5 is considered severely compromised.</t>
  </si>
  <si>
    <t>Run the following command to enable the NTP and configure the Primary &amp; Secondary NTP server. CLI: Hostname&gt; set ntp active on Hostname&gt; set ntp server primary ntpserver.time.com version 3 Hostname&gt; set ntp server primary 10.22.13.33 version 3
GUI: System Management &gt; Time &gt; Set Time and Date &gt; Checked Set Time and Date automatically using Network Time Protocol (NTP) and configured the Primary NTP Server and Secondary NTP server</t>
  </si>
  <si>
    <t>Enable NTP and IP address is set for Primary and Secondary NTP server. One method to accomplish the recommended state is to execute the following command(s):
CLI:
Hostname&gt; set ntp active on
Hostname&gt; set ntp server primary ntpserver.time.com version 3
Hostname&gt; set ntp server primary 10.22.13.33 version 3
GUI:
System Management &gt; Time &gt; Set Time and Date &gt; Checked Set Time and Date automatically using Network Time Protocol (NTP) and configured the Primary NTP Server and Secondary NTP server.</t>
  </si>
  <si>
    <t>CheckPoint-29</t>
  </si>
  <si>
    <t>Ensure timezone is properly configured</t>
  </si>
  <si>
    <t>Sets the local time zone information so that the time displayed by the device is more relevant to those who are viewing it.</t>
  </si>
  <si>
    <t>Perform an automated test using the current Nessus Profile provided by the IRS Office of Safeguards website or run the following command to verify the Minimum Password Length. to verify the Timezone.
CLI:
Hostname&gt; show timezone
Time Zone: Asia/Kolkata (GMT +05:30)
GUI: 
Navigate to System Management &gt; Time &gt; Set Timezone</t>
  </si>
  <si>
    <t>Timezone is configured properly.</t>
  </si>
  <si>
    <t>Timezone is not configured properly.</t>
  </si>
  <si>
    <t>2.3.2</t>
  </si>
  <si>
    <t>Having a correct time set on the device is important for two main reasons. The first reason is that digital certificates compare this time to the range defined by their Valid From and Valid To fields to define a specific validity period. The second reason is to have relevant time stamps when logging information. Whether you are sending messages to a Syslog server, sending messages to an SNMP monitoring station, or performing packet captures, timestamps have little usefulness if you cannot be certain of their accuracy.</t>
  </si>
  <si>
    <t>Run the following command to Configure the Timezone used by the enterprise (GMT, UTC, EDT, PST). CLI: Hostname&gt; set timezone Asia / Kolkata
GUI: System Management &gt; Time &gt; Set Time Zone &gt; Time Zone</t>
  </si>
  <si>
    <t>Configure the Timezone used by the enterprise (GMT, UTC, EDT, PST). One method to accomplish the recommended state is to execute the following command(s):
CLI:
Hostname&gt; set timezone Asia / Kolkata
GUI:
System Management &gt; Time &gt; Set Time Zone &gt; Time Zone.</t>
  </si>
  <si>
    <t>CheckPoint-30</t>
  </si>
  <si>
    <t>CP-9</t>
  </si>
  <si>
    <t>Information System Backup</t>
  </si>
  <si>
    <t>Ensure 'System Backup' is set.</t>
  </si>
  <si>
    <t>List last-successful backup which is taken either locally or on a remote server. The backup can be taken locally on the device and also on a remote server via FTP, tftp or scp. The backup which is taken last is marked with (latest) in backup type.</t>
  </si>
  <si>
    <t>Perform an automated test using the current Nessus Profile provided by the IRS Office of Safeguards website or run the following command to verify the Minimum Password Length. to verify the last successful backup.
CLI:
Hostname&gt;show backup last-successful 
Backup Type: local ( latest )
Backup file location: /var/log/CPbackup/backups/backup_gw-Checkpoint_28_Dec_2015_15_46.tgz
Backup process finished in 00:19 seconds
Backup Date: 28-Dec-2015 15:46:43
GUI: 
Navigate to Maintenance &gt; System Backup</t>
  </si>
  <si>
    <t>System Backup is set.</t>
  </si>
  <si>
    <t>System Backup is not set.</t>
  </si>
  <si>
    <t>HSC11</t>
  </si>
  <si>
    <t>HSC11: No backup plan exists to remove failed data loads in the data warehouse</t>
  </si>
  <si>
    <t>2.4.1</t>
  </si>
  <si>
    <t>The backup helps in restoring the configuration in the case of system failure or corruption or in the condition of device replacement.</t>
  </si>
  <si>
    <t>Run the following command to Configure the backup. CLI: To take the backup local on the device. Hostname&gt; add backup local To take the backup of FTP or SCP server. Hostname&gt;add backup [ftp|scp] ip [IP Address] path [Path to store backup] username [Username] password [Password] To take the backup on tftp server. Hostname&gt;add backup tftp [IP address of tftp server]
GUI: Navigate to Maintenance &gt; System Backup &gt; Backup &gt; Select (This appliance | SCP Server | FTP Server | TFTP Server)</t>
  </si>
  <si>
    <t>Configure the backup. One method to accomplish the recommended state is to execute the following command(s):
CLI:
To take the backup local on the device.
Hostname&gt; add backup local
To take the backup of FTP or SCP server.
Hostname&gt;add backup [ftp|scp] ip [IP Address] path [Path to store backup] username [Username] password [Password]
To take the backup on tftp server.
Hostname&gt;add backup tftp [IP address of tftp server]
GUI: 
Navigate to Maintenance &gt; System Backup &gt; Backup &gt; Select (This appliance | SCP Server | FTP Server | TFTP Server).</t>
  </si>
  <si>
    <t>CheckPoint-31</t>
  </si>
  <si>
    <t>Ensure 'Snapshot' is set</t>
  </si>
  <si>
    <t>An image of the system partition creates when taking the snapshots, includes all the configuration settings, Operating System and Checkpoint files. The locally stored firewall logs are not stored in the snapshots, as log partition is not included in the Snapshots. Snapshots can be restored on the same hardware on which it takes or on the same configuration hardware.</t>
  </si>
  <si>
    <t>Perform an automated test using the current Nessus Profile provided by the IRS Office of Safeguards website or run the following command to verify the Minimum Password Length. to verify the list of snapshots taken on the system,
CLI:
Hostname&gt;show snapshots
Restore points:
---------------
monthlysnapshot
Creation of an additional restore point will need 6.272G
Amount of space available for restore points is 7.34G
GUI: 
Navigate to Maintenance &gt; Snapshot Management</t>
  </si>
  <si>
    <t>Snapshot is set.</t>
  </si>
  <si>
    <t>Snapshot is not set.</t>
  </si>
  <si>
    <t>2.4.2</t>
  </si>
  <si>
    <t>Snapshots are critical to system recovery in the event of a System crash.</t>
  </si>
  <si>
    <t>Run the following command to take the snapshot. CLI: To take the snapshot run the following command on the device. Hostname&gt; add snapshot [snapshot_name]
GUI: Navigate to Maintenance &gt; Snapshot Management &gt; New Provide the Name and description for the snapshot</t>
  </si>
  <si>
    <t>Set Snapshot. One method to accomplish the recommended state is to execute the following command(s):
CLI:
To take the snapshot run the following command on the device.
Hostname&gt; add snapshot [snapshot_name]
GUI: 
Navigate to Maintenance &gt; Snapshot Management &gt; New
Provide the Name and description for the snapshot.</t>
  </si>
  <si>
    <t>CheckPoint-32</t>
  </si>
  <si>
    <t>Configuring Scheduled Backups</t>
  </si>
  <si>
    <t>The backup can be scheduled to take daily, weekly or monthly. The backup can be taken locally on the device and also on a remote server via FTP, tftp or scp. The backup which is taken last is marked with (latest) in backup type.</t>
  </si>
  <si>
    <t>Review the backup schedule from the Firewall GUI location:
Navigate to Maintenance &gt; System Backup &gt; Scheduled Backup</t>
  </si>
  <si>
    <t>Scheduled Backups is configured.</t>
  </si>
  <si>
    <t>Scheduled Backups is not configured.</t>
  </si>
  <si>
    <t>2.4.3</t>
  </si>
  <si>
    <t>GUI: Navigate to Maintenance &gt; System Backup &gt; Scheduled Backup &gt; Add Scheduled Backup Provide the Backup Type and Backup Schedule as per organization's policy.</t>
  </si>
  <si>
    <t>Configure Scheduled Backups. One method to accomplish the recommended state is to execute the following command(s):
GUI: 
Navigate to Maintenance &gt; System Backup &gt; Scheduled Backup &gt; Add Scheduled Backup
Provide the Backup Type and Backup Schedule as per organization's policy.</t>
  </si>
  <si>
    <t>CheckPoint-33</t>
  </si>
  <si>
    <t>AC-12</t>
  </si>
  <si>
    <t>Session Termination</t>
  </si>
  <si>
    <t>Ensure CLI session timeout is set to less than or equal to 30 minutes</t>
  </si>
  <si>
    <t>Set the CLI Session Timeout value for device management to 30 minutes or less to automatically close inactive sessions.</t>
  </si>
  <si>
    <t>Perform an automated test using the current Nessus Profile provided by the IRS Office of Safeguards website or run the following command to verify the Minimum Password Length to check Inactivity Timeout for Command Line is set to 30 or less. 
CLI:
Hostname&gt;show inactivity-timeout
30
GUI: 
Navigate to System Management &gt; Session &gt; Command Line Shell &gt; Inactivity Timeout - Set to 30 or less</t>
  </si>
  <si>
    <t>CLI session timeout is set to less than or equal to 30 minutes.</t>
  </si>
  <si>
    <t>CLI session timeout is not set to less than or equal to 30 minutes.</t>
  </si>
  <si>
    <t>Changed from 10 minutes to 30 to align with Publication 1075</t>
  </si>
  <si>
    <t>HRM5</t>
  </si>
  <si>
    <t>HRM5: User sessions do not terminate after the Publication 1075 period of inactivity</t>
  </si>
  <si>
    <t>2.5.1</t>
  </si>
  <si>
    <t>An unattended computer with an open administrative session to the device could allow an unauthorized user access to the firewall’s management interface</t>
  </si>
  <si>
    <t>Run the following command to Configure the Inactivity Timeout for Command Line. CLI: Hostname&gt; set inactivity-timeout 30
GUI: Navigate to System Management &gt; Session &gt; Command Line Shell &gt; Inactivity Timeout - Set to 30 or less</t>
  </si>
  <si>
    <t>Set CLI session timeout to less than or equal to 30 minutes. One method to accomplish the recommended state is to execute the following command(s):
CLI:
Hostname&gt; set inactivity-timeout 30
GUI:
Navigate to System Management &gt; Session &gt; Command Line Shell &gt; Inactivity Timeout - Set to 30 or less.</t>
  </si>
  <si>
    <t>CheckPoint-34</t>
  </si>
  <si>
    <t>Ensure Web session timeout is set to less than or equal to 15 minutes</t>
  </si>
  <si>
    <t>Set the WebUI Session Timeout value for device management to 15 minutes or less to automatically close inactive sessions.</t>
  </si>
  <si>
    <t>Perform an automated test using the current Nessus Profile provided by the IRS Office of Safeguards website or run the following command to verify the Minimum Password Length. to check Inactivity Timeout for Web UI is set to 15 or less. 
CLI:
Hostname&gt; show web session-timeout
WebSessionTimeout 15
GUI: 
Navigate to System Management &gt; Session &gt; Web UI &gt; Inactivity Timeout - Set to 15 or less</t>
  </si>
  <si>
    <t>Web session timeout is set to less than or equal to 15 minutes.</t>
  </si>
  <si>
    <t>Web session timeout is not set to less than or equal to 15 minutes.</t>
  </si>
  <si>
    <t>Changed from 10 minutes to 15 to align with Publication 1075</t>
  </si>
  <si>
    <t>2.5.2</t>
  </si>
  <si>
    <t>Run the following command to Configure the Inactivity Timeout for Web UI. CLI: Hostname&gt; set web session-timeout 15
GUI: Navigate to System Management &gt; Session &gt; Web UI &gt; Inactivity Timeout - Set to 15 or less</t>
  </si>
  <si>
    <t>Set Web session timeout to less than or equal to 15 minutes. One method to accomplish the recommended state is to execute the following command(s):
CLI:
Hostname&gt; set web session-timeout 15
GUI:
Navigate to System Management &gt; Session &gt; Web UI &gt; Inactivity Timeout - Set to 15 or less.</t>
  </si>
  <si>
    <t>CheckPoint-35</t>
  </si>
  <si>
    <t>Ensure Client Authentication is secured.</t>
  </si>
  <si>
    <t>Client Authentication allows a user and device to authenticate to the firewall and inherit pre-configured firewall rules for a set amount of time. By default, these connections are unencrypted yet can travel over unsecured networks. It is recommended that all Client Authentication connections be made using the HTTPS configuration. This both uniquely identifies the gateway and keeps the authentication credentials from being copied when going over the network.</t>
  </si>
  <si>
    <t>Perform an automated test using the current Nessus Profile provided by the IRS Office of Safeguards website or verify telnet is disabled for Client Authentication by reviewing the following methods.
Verify following lines are commented out or not present in $FWDIR/conf/fwauthd.conf file.
259 fwssd in.aclientd wait 259 
Verify Secure HTTP is used for Client Authentication. 
Verify following lines have SSL setting enabled in $FWDIR/conf/fwauthd.conf.
900 fwssd in.ahclientd wait 900 ssl:defaultCert.</t>
  </si>
  <si>
    <t>Client Authentication is secured.</t>
  </si>
  <si>
    <t>Client Authentication is not secured.</t>
  </si>
  <si>
    <t>HAC11</t>
  </si>
  <si>
    <t>HAC11: User access was not established with concept of least privilege</t>
  </si>
  <si>
    <t>2.5.3</t>
  </si>
  <si>
    <t>The Client Authentication is used to authenticate a user or device to the firewall and by default, it works on HTTP port 900 and telnet port 259. The setting is stored in $FWDIR/conf/fwauthd.conf file. HTTP and telnet both are non-secure plaintext protocol and there is a number of published vulnerabilities, including the possibility of information disclosure and unauthorized access to the host system, which could permit sensitive data to be compromised. HTTPS configuration for all Client Authentication connections helps in identifying the gateway and keeps the authentication credentials from being copied when passes through the network.</t>
  </si>
  <si>
    <t>Comment out or remove the following line from $FWDIR/conf/fwauthd.conf file, or disable the telnet service listening on port 259 by default, write a rule that prevents connections to the daemon in the rulebase. #259 fwssd in.aclientd wait 259
Edit the following line to include SSL setting in $FWDIR/conf/fwauthd.conf file. 900 fwssd in.ahclientd wait 900 ssl:defaultCert</t>
  </si>
  <si>
    <t>Ensure Client Authentication is secured. One method to accomplish the recommended state is to execute the following:
Comment out or remove the following line from $FWDIR/conf/fwauthd.conf file, or disable the telnet service listening on port 259 by default, write a rule that prevents connections to the daemon in the rulebase.
#259 fwssd in.aclientd wait 259
Edit the following line to include SSL setting in $FWDIR/conf/fwauthd.conf file.
900 fwssd in.ahclientd wait 900 ssl:defaultCert.</t>
  </si>
  <si>
    <t xml:space="preserve">To close this finding, please provide a screenshot showing Client Authentication is secured with the agency's CAP.
</t>
  </si>
  <si>
    <t>CheckPoint-36</t>
  </si>
  <si>
    <t>Ensure Radius or TACACS+ server is configured</t>
  </si>
  <si>
    <t>Configured the TACACS-Servers or Radius server for central authentication.</t>
  </si>
  <si>
    <t>Perform an automated test using the current Nessus Profile provided by the IRS Office of Safeguards website or run the following command to verify the Minimum Password Length. to check TACACS+ server status and TACACS+ servers list.
CLI: 
Hostname&gt; show aaa tacacs-servers state
Hostname&gt; show aaa tacacs-servers list
GUI: 
Navigate to User Management &gt; Authentication Servers &gt; TACACS+ configuration &gt; Enable TACACS+ authentication
Navigate to User Management &gt; Authentication Servers &gt; TACACS+ configuration &gt; Enable TACACS+ Servers
Perform an automated test using the current Nessus Profile provided by the IRS Office of Safeguards website or run the following command to verify the Minimum Password Length. to check radius servers list.
CLI:
Hostname&gt; show aaa radius-servers list
GUI: 
Navigate to User Management &gt; Authentication Servers &gt; Radius Servers.</t>
  </si>
  <si>
    <t>Radius or TACACS+ server is configured.</t>
  </si>
  <si>
    <t>Radius or TACACS+ server is not configured.</t>
  </si>
  <si>
    <t>2.5.4</t>
  </si>
  <si>
    <t>Authentication, Authorization and Accounting (AAA) scheme provide an authoritative source for managing and monitoring access for devices.</t>
  </si>
  <si>
    <t>Run the following command to enable and add TACACS+ servers. CLI: Hostname&gt; set aaa tacacs-servers state on Hostname&gt; add aaa tacacs-servers priority &lt;priority_value&gt; server &lt;IP_Address&gt; key &lt;Key&gt; timeout &lt;timeout_value&gt;
GUI: Navigate to User Management &gt; Authentication Servers &gt; TACACS+ configuration &gt; Ensure Enable TACACS+ authentication is checked Navigate to User Management &gt; Authentication Servers &gt; TACACS+ configuration &gt; Enable TACACS+ Servers &gt; Add Provide &lt;Server_IP_Address&gt;, &lt;Priority&gt; and &lt;Timeout&gt;.
Run the following command to enable and add Radius servers. CLI: Hostname&gt;add aaa radius-servers priority &lt;priority_value&gt; host &lt;IP_Address&gt; secret &lt;Key&gt; port &lt;Port_number&gt; timeout &lt;timeout_value&gt;
GUI: Navigate to User Management &gt; Authentication Servers &gt; Radius Servers &gt; Add Provide &lt;Server_IP_Address&gt;, &lt;Priority&gt;, &lt;UDP_Port&gt; and &lt;Timeout&gt;.</t>
  </si>
  <si>
    <t>Configure Radius or TACACS+ server. One method to achieve the recommended state is to execute the following:
Run the following command to enable and add TACACS+ servers. 
CLI:
Hostname&gt; set aaa tacacs-servers state on
Hostname&gt; add aaa tacacs-servers priority &lt;priority_value&gt; server &lt;IP_Address&gt; key &lt;Key&gt; timeout &lt;timeout_value&gt;
GUI: 
Navigate to User Management &gt; Authentication Servers &gt; TACACS+ configuration &gt; Ensure Enable TACACS+ authentication is checked
Navigate to User Management &gt; Authentication Servers &gt; TACACS+ configuration &gt; Enable TACACS+ Servers &gt; Add Provide &lt;Server_IP_Address&gt;, &lt;Priority&gt; and &lt;Timeout&gt;.
Run the following command to enable and add Radius servers.
CLI:
Hostname&gt;add aaa radius-servers priority &lt;priority_value&gt; host &lt;IP_Address&gt; secret &lt;Key&gt; port &lt;Port_number&gt; timeout &lt;timeout_value&gt;
GUI: 
Navigate to User Management &gt; Authentication Servers &gt; Radius Servers &gt; Add
Provide &lt;Server_IP_Address&gt;, &lt;Priority&gt;, &lt;UDP_Port&gt; and &lt;Timeout&gt;.</t>
  </si>
  <si>
    <t>To close this finding, please provide a screenshot showing radius or TACACS+ server is configured with the agency's CAP.</t>
  </si>
  <si>
    <t>CheckPoint-37</t>
  </si>
  <si>
    <t>Ensure mgmtauditlogs is set to on</t>
  </si>
  <si>
    <t>The mgmtauditlogs specifies if the Gaia sends the Gaia audit logs (for configuration changes that authorized users make) to a Check Point Management Server.</t>
  </si>
  <si>
    <t>Perform an automated test using the current Nessus Profile provided by the IRS Office of Safeguards website or run the following command to verify the Minimum Password Length. to verify the mgmtauditlogs.
CLI:
Hostname&gt; show syslog mgmtauditlogs
Sending audit logs to Management Server is enabled
GUI: 
Navigate to System Management &gt; System Logging &gt; System Logging 
Verify Send audit logs to management server upon successful configuration is checked.</t>
  </si>
  <si>
    <t>Mgmtauditlogs is set to on.</t>
  </si>
  <si>
    <t>Mgmtauditlogs is not set to on.</t>
  </si>
  <si>
    <t>2.6.1</t>
  </si>
  <si>
    <t>The mgmtauditlogs enables the logging functionality for configuration change done by the user. In Gaia os, we can export the Syslog messages from security gateway to Syslog server or security management server, and it can be reviewed as normal logs in SmartView Tracker. This enables organizations to monitor and analyze configuration change made by users.</t>
  </si>
  <si>
    <t>Run the following command to enable the mgmtauditlogs. CLI: Hostname&gt; set syslog mgmtauditlogs on
GUI: Navigate to System Management &gt; System Logging &gt; System Logging checked the Send audit logs to management server upon successful configuration</t>
  </si>
  <si>
    <t>Enable mgmtauditlogs. One method to accomplish the recommended state is to execute the following command(s):
CLI:
Hostname&gt; set syslog mgmtauditlogs on
GUI:
Navigate to System Management &gt; System Logging &gt; System Logging 
checked the Send audit logs to management server upon successful configuration.</t>
  </si>
  <si>
    <t>To close this finding, please provide a screenshot showing mgmtauditlogs is enabled with the agency's CAP.</t>
  </si>
  <si>
    <t>CheckPoint-38</t>
  </si>
  <si>
    <t>Ensure auditlog is set to permanent</t>
  </si>
  <si>
    <t>The auditlog specifies if the Gaia saves the logs for configuration changes that authorized users have done.</t>
  </si>
  <si>
    <t>Perform an automated test using the current Nessus Profile provided by the IRS Office of Safeguards website or run the following command to verify the Minimum Password Length to verify the auditlog.
CLI:
Hostname&gt; show syslog auditlog
permanent
GUI: 
Navigate to System Management &gt; System Logging &gt; System Logging 
Verify Send audit logs to syslog upon successful configuration is checked.</t>
  </si>
  <si>
    <t>Auditlog is set to permanent.</t>
  </si>
  <si>
    <t>Auditlog is not set to permanent.</t>
  </si>
  <si>
    <t>2.6.2</t>
  </si>
  <si>
    <t>The auditlogs defines how it saves the configuration change logs. The configuration change log helps organizations to monitor and analyze configuration change made by users.</t>
  </si>
  <si>
    <t>Run the following command to enable the auditlog. CLI: Hostname&gt; set syslog auditlog permanent
GUI: Navigate to System Management &gt; System Logging &gt; System Logging checked the Send audit logs to syslog upon successful configuration</t>
  </si>
  <si>
    <t>Set auditlog to permanent. One method to accomplish the recommended state is to execute the following command(s):
CLI:
Hostname&gt; set syslog auditlog permanent
GUI:
Navigate to System Management &gt; System Logging &gt; System Logging 
checked the Send audit logs to syslog upon successful configuration.</t>
  </si>
  <si>
    <t>To close this finding, please provide a screenshot showing auditlog is set to permanent with the agency's CAP.</t>
  </si>
  <si>
    <t>CheckPoint-39</t>
  </si>
  <si>
    <t>Ensure cplogs is set to on</t>
  </si>
  <si>
    <t>The cplogs specifies if the Gaia sends the Gaia system logs to a Check Point Management Server:</t>
  </si>
  <si>
    <t>Perform an automated test using the current Nessus Profile provided by the IRS Office of Safeguards website or run the following command to verify the Minimum Password Length. to verify the cplogs.
CLI:
Hostname&gt; show syslog cplogs
Sending syslog syslogs to CheckPoint's logs is disabled
GUI: 
Navigate to System Management &gt; System Logging &gt; System Logging 
Verify Send Syslog messages to management server is checked.</t>
  </si>
  <si>
    <t>Cplogs is set to on.</t>
  </si>
  <si>
    <t>Cplogs is not set to on.</t>
  </si>
  <si>
    <t>2.6.3</t>
  </si>
  <si>
    <t>Run the following command to enable the cplogs. CLI: Hostname&gt; set syslog cplogs on
GUI: Navigate to System Management &gt; System Logging &gt; System Logging checked the Send Syslog messages to management server</t>
  </si>
  <si>
    <t>Set cplogs to on. One method to accomplish the recommended state is to execute the following command(s):
CLI:
Hostname&gt; set syslog cplogs on
GUI:
Navigate to System Management &gt; System Logging &gt; System Logging 
checked the Send Syslog messages to management server.</t>
  </si>
  <si>
    <t>To close this finding, please provide a screenshot showing cplogs is set to on with the agency's CAP.</t>
  </si>
  <si>
    <t>CheckPoint-40</t>
  </si>
  <si>
    <t>Use Checkpoint Sections and Titles</t>
  </si>
  <si>
    <t>Use Sections to organize rules into related groups, whenever possible. Set each off with a descriptive Section Title.</t>
  </si>
  <si>
    <t>From the Firewall GUI review the Firewall Rules and verify that each rule has a description added and that sections are used as per the requirement.</t>
  </si>
  <si>
    <t>Checkpoint Sections and Titles are used.</t>
  </si>
  <si>
    <t>Checkpoint Sections and Titles are not used.</t>
  </si>
  <si>
    <t>Rulebase clarity helps all workers and reviewers. By organizing rules, inserting new rules is easier, and all can see the relationships among rules.</t>
  </si>
  <si>
    <t>Add a description for each rule.</t>
  </si>
  <si>
    <t>Use Checkpoint Sections and Titles. One method to accomplish the recommended state is to execute the following: 
Add a description for each rule.</t>
  </si>
  <si>
    <t>To close this finding, please provide a screenshot showing each rule has a description added with the agency's CAP.</t>
  </si>
  <si>
    <t>CheckPoint-41</t>
  </si>
  <si>
    <t>Ensure Disk Space Alert is set</t>
  </si>
  <si>
    <t>This is used to generate the Log and Alert when disk space reaches the configured limit.</t>
  </si>
  <si>
    <t>Perform an automated test using the current Nessus Profile provided by the IRS Office of Safeguards website or verify Disk Space Alert is configured if disk space goes beyond the organization defined configured limit from the GUI:
SmartConsole &gt; Gateways &amp; Servers &gt; Select each Gateway &gt; Logs &gt; Local Storage 
* When disk space is below is checked and value MBytes or Percentage is configured
* Issue alert is set to Log, Popup Alert, Mail or SNMP trap alert.</t>
  </si>
  <si>
    <t>Disk Space Alert is set.</t>
  </si>
  <si>
    <t>Disk Space Alert is not set.</t>
  </si>
  <si>
    <t>HAU24
HAU25</t>
  </si>
  <si>
    <t>HAU24: Administrators are not notified when audit storage threshold is reached
HAU25: Audit processing failures are not properly reported and responded to</t>
  </si>
  <si>
    <t>The device might get inaccessible and the logs are not getting stored once the disk space reaches to the maximum capacity. It is imperative that organizations log critical infrastructure appropriately, store and archive these logs in a central location</t>
  </si>
  <si>
    <t>Go to the following path and configured the Disk Space Alert. SmartConsole &gt; Gateways &amp; Servers &gt; Select each Gateway &gt; Logs &gt; Local Storage * Checked the When disk space is below and value MBytes or Percentage is configured as per the Organization Policy. * Set the Issue alert to Log, Popup Alert, Mail or SNMP trap alert.</t>
  </si>
  <si>
    <t>Set Disk Space Alert. One method to accomplish the recommended state is to execute the following:
Go to the following path and configured the Disk Space Alert.
SmartConsole &gt; Gateways &amp; Servers &gt; Select each Gateway &gt; Logs &gt; Local Storage
Checked the When disk space is below and value MBytes or Percentage is configured as per the Organization Policy.
Set the Issue alert to Log, Popup Alert, Mail or SNMP trap alert.</t>
  </si>
  <si>
    <t>CheckPoint-42</t>
  </si>
  <si>
    <t>Ensure Logging is enabled for Track Options of Global Properties</t>
  </si>
  <si>
    <t>This defines the system-wide logging and alerting of parameters.</t>
  </si>
  <si>
    <t>Perform an automated test using the current Nessus Profile provided by the IRS Office of Safeguards website or verify Logging is set to Log or Popup Alert or Mail Alert or SNMP Trap Alert for the following events from the GUI:
SmartConsole &gt; Global Properties &gt; Log and Alert &gt; Track Options
VPN successful key exchange
VPN packet handling errors
VPN configuration &amp; key exchange errors
IP Options drop
Administrative Notification
Connection matched by SAM
Dynamic object resolution failure
Packet is incorrectly tagged
Packet tagging brute force attack
Verify Log every authenticated HTTP connection is enabled.</t>
  </si>
  <si>
    <t>Logging is enabled for Track Options of Global Properties.</t>
  </si>
  <si>
    <t>Logging is not enabled for Track Options of Global Properties.</t>
  </si>
  <si>
    <t>3.20</t>
  </si>
  <si>
    <t>This enables the logging and alerting for specific types of parameters.
VPN successful key exchange: specifies the action to be taken when VPN keys are successfully exchanged.
VPN packet handling errors: specifies the action to be taken when encryption or decryption errors occur. A log entry contains the action performed (Drop or Reject) and a short description of the error cause, for example, scheme or method mismatch.
VPN configuration &amp; key exchange errors: specifies the action to be taken when logging configuration or key exchange errors occur, for example, when attempting to establish encrypted communication with a network object inside the same encryption domain.
IP Options drop: specifies the action to take when a packet with IP Options is encountered. The Check Point Security Gateway always drops these packets, but you can log them or issue an alert.
Administrative notifications: specifies the action to be taken when an administrative event (for example, when a certificate is about to expire) occurs.
SLA violation: specifies the action to be taken when an SLA violation occurs, as defined in the Virtual Links window.
Connection matched by SAM: specifies the action to be taken when a connection is blocked by SAM (Suspicious Activities Monitoring).
Dynamic object resolution failure: specifies the action to be taken when a dynamic object cannot be resolved.
Log every authenticated HTTP connection: specifies that a log entry should be generated for every authenticated HTTP connection.</t>
  </si>
  <si>
    <t>Logging is set to Log or Popup Alert or Mail Alert or SNMP Trap Alert for the following events SmartConsole &gt; Global Properties &gt; Log and Alert &gt; Track Options VPN successful key exchange VPN packet handling errors VPN configuration &amp; key exchange errors IP Options drop Administrative Notification Connection matched by SAM Dynamic object resolution failure Packet is incorrectly tagged Packet tagging brute force attack Checked the Log every authenticated HTTP connection.</t>
  </si>
  <si>
    <t>Enable Logging for Track Options of Global Properties. One method to accomplish the recommended state is to execute the following:
Ensure logging is set to Log or popupAlert or Mail Alert or SNMP Trap Alert for the following events:
SmartConsole &gt; Global Properties &gt; Log and Alert &gt; Track Options
VPN successful key exchange
VPN packet handling errors
VPN configuration &amp; key exchange errors
IP Options drop
Administrative Notification
Connection matched by SAM
Dynamic object resolution failure
Packet is incorrectly tagged
Packet tagging brute force attack
Checked the Log every authenticated HTTP connection.</t>
  </si>
  <si>
    <t>To close this finding, please provide a screenshot showing logging is enabled for track options of global properties with the agency's CAP.</t>
  </si>
  <si>
    <t>Do not edit below</t>
  </si>
  <si>
    <t>Info</t>
  </si>
  <si>
    <t>Criticality Ratings</t>
  </si>
  <si>
    <t>Change Log</t>
  </si>
  <si>
    <t>Version</t>
  </si>
  <si>
    <t>Date</t>
  </si>
  <si>
    <t>Description of Changes</t>
  </si>
  <si>
    <t>Author</t>
  </si>
  <si>
    <t>Split from Firewall SCSEM and update it to create the Check Point SCSEM</t>
  </si>
  <si>
    <t xml:space="preserve">Internal Revenue Service </t>
  </si>
  <si>
    <t xml:space="preserve">Test Case Tab </t>
  </si>
  <si>
    <t xml:space="preserve">Date </t>
  </si>
  <si>
    <t>Checkpoint-01</t>
  </si>
  <si>
    <t>Updated the Section Title, Description, Test Procedures, Rationale Statement, Remediation Procedure</t>
  </si>
  <si>
    <t>Checkpoint-02</t>
  </si>
  <si>
    <t>Checkpoint-03</t>
  </si>
  <si>
    <t>Checkpoint-04</t>
  </si>
  <si>
    <t>Checkpoint-05</t>
  </si>
  <si>
    <t>Checkpoint-06</t>
  </si>
  <si>
    <t>Checkpoint-07</t>
  </si>
  <si>
    <t>Checkpoint-08</t>
  </si>
  <si>
    <t>Checkpoint-09</t>
  </si>
  <si>
    <t>Checkpoint-10</t>
  </si>
  <si>
    <t>Checkpoint-11</t>
  </si>
  <si>
    <t>Checkpoint-12</t>
  </si>
  <si>
    <t>Checkpoint-13</t>
  </si>
  <si>
    <t>Checkpoint-14</t>
  </si>
  <si>
    <t>Checkpoint-15</t>
  </si>
  <si>
    <t>Checkpoint-16</t>
  </si>
  <si>
    <t>Checkpoint-17</t>
  </si>
  <si>
    <t>Checkpoint-18</t>
  </si>
  <si>
    <t>Checkpoint-19</t>
  </si>
  <si>
    <t>Checkpoint-20</t>
  </si>
  <si>
    <t>Checkpoint-21</t>
  </si>
  <si>
    <t>Checkpoint-22</t>
  </si>
  <si>
    <t>Checkpoint-23</t>
  </si>
  <si>
    <t>Checkpoint-24</t>
  </si>
  <si>
    <t>Checkpoint-25</t>
  </si>
  <si>
    <t>Checkpoint-26</t>
  </si>
  <si>
    <t>Checkpoint-27</t>
  </si>
  <si>
    <t>Checkpoint-28</t>
  </si>
  <si>
    <t>Checkpoint-29</t>
  </si>
  <si>
    <t>Checkpoint-30</t>
  </si>
  <si>
    <t>Checkpoint-31</t>
  </si>
  <si>
    <t>Checkpoint-32</t>
  </si>
  <si>
    <t>Checkpoint-33</t>
  </si>
  <si>
    <t>Checkpoint-34</t>
  </si>
  <si>
    <t>Checkpoint-35</t>
  </si>
  <si>
    <t>Checkpoint-36</t>
  </si>
  <si>
    <t>Checkpoint-37</t>
  </si>
  <si>
    <t>Checkpoint-38</t>
  </si>
  <si>
    <t>Checkpoint-39</t>
  </si>
  <si>
    <t>Checkpoint-40</t>
  </si>
  <si>
    <t>Checkpoint-41</t>
  </si>
  <si>
    <t>Checkpoint-42</t>
  </si>
  <si>
    <t>Checkpoint-43</t>
  </si>
  <si>
    <t>Updated the Section Title, Description, Test Procedures, Remediation Procedure</t>
  </si>
  <si>
    <t>Checkpoint-44</t>
  </si>
  <si>
    <t>Checkpoint-45</t>
  </si>
  <si>
    <t>Checkpoint-46</t>
  </si>
  <si>
    <t>Checkpoint-47</t>
  </si>
  <si>
    <t>Checkpoint-48</t>
  </si>
  <si>
    <t>Checkpoint-49</t>
  </si>
  <si>
    <t>Checkpoint-50</t>
  </si>
  <si>
    <t>Checkpoint-51</t>
  </si>
  <si>
    <t>Checkpoint-52</t>
  </si>
  <si>
    <t>Checkpoint-53</t>
  </si>
  <si>
    <t>Checkpoint-54</t>
  </si>
  <si>
    <t>Checkpoint-55</t>
  </si>
  <si>
    <t>Checkpoint-56</t>
  </si>
  <si>
    <t>Checkpoint-57</t>
  </si>
  <si>
    <t>Checkpoint-58</t>
  </si>
  <si>
    <t>Checkpoint-59</t>
  </si>
  <si>
    <t>Checkpoint-60</t>
  </si>
  <si>
    <t>Checkpoint-61</t>
  </si>
  <si>
    <t>Checkpoint-62</t>
  </si>
  <si>
    <t>Checkpoint-63</t>
  </si>
  <si>
    <t>Checkpoint-64</t>
  </si>
  <si>
    <t>Checkpoint-65</t>
  </si>
  <si>
    <t>Checkpoint-66</t>
  </si>
  <si>
    <t>Checkpoint-67</t>
  </si>
  <si>
    <t>Checkpoint-68</t>
  </si>
  <si>
    <t>Checkpoint-69</t>
  </si>
  <si>
    <t>Checkpoint-70</t>
  </si>
  <si>
    <t>Checkpoint-71</t>
  </si>
  <si>
    <t>Checkpoint-72</t>
  </si>
  <si>
    <t>Checkpoint-73</t>
  </si>
  <si>
    <t>Checkpoint-74</t>
  </si>
  <si>
    <t>Checkpoint-75</t>
  </si>
  <si>
    <t>Checkpoint-76</t>
  </si>
  <si>
    <t>Checkpoint-77</t>
  </si>
  <si>
    <t>Checkpoint-78</t>
  </si>
  <si>
    <t>Checkpoint-79</t>
  </si>
  <si>
    <t>Checkpoint-80</t>
  </si>
  <si>
    <t>Checkpoint-81</t>
  </si>
  <si>
    <t>Checkpoint-82</t>
  </si>
  <si>
    <t>Checkpoint-83</t>
  </si>
  <si>
    <t>Checkpoint-84</t>
  </si>
  <si>
    <t>Checkpoint-85</t>
  </si>
  <si>
    <t>Checkpoint-86</t>
  </si>
  <si>
    <t>Checkpoint-87</t>
  </si>
  <si>
    <t>Checkpoint-88</t>
  </si>
  <si>
    <t>Checkpoint-89</t>
  </si>
  <si>
    <t>Checkpoint-90</t>
  </si>
  <si>
    <t>Checkpoint-91</t>
  </si>
  <si>
    <t>Checkpoint-92</t>
  </si>
  <si>
    <t>Checkpoint-93</t>
  </si>
  <si>
    <t>Added to comply with Intermit Guidance on authentication</t>
  </si>
  <si>
    <t>HAC1</t>
  </si>
  <si>
    <t>Contractors with unauthorized access to FTI</t>
  </si>
  <si>
    <t>User sessions do not lock after the Publication 1075 required timeframe</t>
  </si>
  <si>
    <t>HAC3</t>
  </si>
  <si>
    <t>Agency processes FTI at a contractor-run consolidated data center</t>
  </si>
  <si>
    <t>HAC4</t>
  </si>
  <si>
    <t>FTI is not labeled and is commingled with non-FTI</t>
  </si>
  <si>
    <t>HAC5</t>
  </si>
  <si>
    <t>FTI is commingled with non-FTI data in the data warehouse</t>
  </si>
  <si>
    <t>HAC6</t>
  </si>
  <si>
    <t>Cannot determine who has access to FTI</t>
  </si>
  <si>
    <t>HAC7</t>
  </si>
  <si>
    <t>Account management procedures are not in place</t>
  </si>
  <si>
    <t>HAC8</t>
  </si>
  <si>
    <t>Accounts are not reviewed periodically for proper privileges</t>
  </si>
  <si>
    <t>HAC9</t>
  </si>
  <si>
    <t>Accounts have not been created using user roles</t>
  </si>
  <si>
    <t>Accounts do not expire after the correct period of inactivity</t>
  </si>
  <si>
    <t>HAC100</t>
  </si>
  <si>
    <t>Other</t>
  </si>
  <si>
    <t>User access was not established with concept of least privilege</t>
  </si>
  <si>
    <t>HAC12</t>
  </si>
  <si>
    <t>Separation of duties is not in place</t>
  </si>
  <si>
    <t>HAC13</t>
  </si>
  <si>
    <t>Operating system configuration files have incorrect permissions</t>
  </si>
  <si>
    <t>HAC14</t>
  </si>
  <si>
    <t>Warning banner is insufficient</t>
  </si>
  <si>
    <t>User accounts not locked out after 3 unsuccessful login attempts</t>
  </si>
  <si>
    <t>HAC16</t>
  </si>
  <si>
    <t xml:space="preserve">Network device allows telnet connections </t>
  </si>
  <si>
    <t>HAC17</t>
  </si>
  <si>
    <t>Account lockouts do not require administrator action</t>
  </si>
  <si>
    <t>HAC18</t>
  </si>
  <si>
    <t>Network device has modems installed</t>
  </si>
  <si>
    <t>HAC19</t>
  </si>
  <si>
    <t>Out of Band Management is not utilized in all instances</t>
  </si>
  <si>
    <t>HAC20</t>
  </si>
  <si>
    <t>Agency duplicates usernames</t>
  </si>
  <si>
    <t>HAC21</t>
  </si>
  <si>
    <t>Agency shares administrative account inappropriately</t>
  </si>
  <si>
    <t>HAC22</t>
  </si>
  <si>
    <t>Administrators do not use su or sudo command to access root privileges</t>
  </si>
  <si>
    <t>HAC23</t>
  </si>
  <si>
    <t>Unauthorized disclosure to other agencies</t>
  </si>
  <si>
    <t>HAC24</t>
  </si>
  <si>
    <t>User roles do not exist within the data warehouse environment</t>
  </si>
  <si>
    <t>HAC25</t>
  </si>
  <si>
    <t>Agency employees with inappropriate access to FTI</t>
  </si>
  <si>
    <t>HAC26</t>
  </si>
  <si>
    <t>Inappropriate access to FTI from mobile devices</t>
  </si>
  <si>
    <t>HAC27</t>
  </si>
  <si>
    <t>Default accounts have not been disabled or renamed</t>
  </si>
  <si>
    <t>HAC28</t>
  </si>
  <si>
    <t>Database trace files are not properly protected</t>
  </si>
  <si>
    <t>HAC29</t>
  </si>
  <si>
    <t>Access to system functionality without identification and authentication</t>
  </si>
  <si>
    <t>HAC30</t>
  </si>
  <si>
    <t>RACF access controls not properly implemented</t>
  </si>
  <si>
    <t>HAC31</t>
  </si>
  <si>
    <t>The database public users has improper access to data and/or resources</t>
  </si>
  <si>
    <t>HAC32</t>
  </si>
  <si>
    <t>Mainframe access control function does not control access to FTI data</t>
  </si>
  <si>
    <t>HAC33</t>
  </si>
  <si>
    <t>FTI is accessible to third parties</t>
  </si>
  <si>
    <t>HAC34</t>
  </si>
  <si>
    <t>Improper access to DBMS by non-DBAs</t>
  </si>
  <si>
    <t>HAC35</t>
  </si>
  <si>
    <t>Inappropriate public access to FTI</t>
  </si>
  <si>
    <t>HAC36</t>
  </si>
  <si>
    <t>Agency allows FTI access from unsecured wireless network</t>
  </si>
  <si>
    <t>Account management procedures are not implemented</t>
  </si>
  <si>
    <t>HAC38</t>
  </si>
  <si>
    <t>Warning banner does not exist</t>
  </si>
  <si>
    <t>HAC39</t>
  </si>
  <si>
    <t>Access to wireless network exceeds acceptable range</t>
  </si>
  <si>
    <t>HAC40</t>
  </si>
  <si>
    <t>The system does not effectively utilize whitelists or ACLs</t>
  </si>
  <si>
    <t>Accounts are not removed or suspended when no longer necessary</t>
  </si>
  <si>
    <t>HAC42</t>
  </si>
  <si>
    <t>System configuration files are not stored securely</t>
  </si>
  <si>
    <t>Management sessions are not properly restricted by ACL</t>
  </si>
  <si>
    <t>HAC44</t>
  </si>
  <si>
    <t>System does not have a manual log off feature</t>
  </si>
  <si>
    <t>HAC45</t>
  </si>
  <si>
    <t>Split tunneling is enabled</t>
  </si>
  <si>
    <t>HAC46</t>
  </si>
  <si>
    <t>Access to mainframe product libraries is not adequately controlled</t>
  </si>
  <si>
    <t>HAC47</t>
  </si>
  <si>
    <t xml:space="preserve">Files containing authentication information are not adequately protected </t>
  </si>
  <si>
    <t>HAC48</t>
  </si>
  <si>
    <t>Usernames are not archived and may be re-issued to different users</t>
  </si>
  <si>
    <t>HAC49</t>
  </si>
  <si>
    <t>Use of emergency userIDs is not properly controlled</t>
  </si>
  <si>
    <t>HAC50</t>
  </si>
  <si>
    <t xml:space="preserve">Print spoolers do not adequately restrict jobs </t>
  </si>
  <si>
    <t>HAC51</t>
  </si>
  <si>
    <t xml:space="preserve">Unauthorized access to FTI </t>
  </si>
  <si>
    <t>HAC52</t>
  </si>
  <si>
    <t>Wireless usage policies are not sufficient</t>
  </si>
  <si>
    <t>HAC53</t>
  </si>
  <si>
    <t>Mobile device policies are not sufficient</t>
  </si>
  <si>
    <t>HAC54</t>
  </si>
  <si>
    <t>FTI is not properly labeled in the cloud environment</t>
  </si>
  <si>
    <t>HAC55</t>
  </si>
  <si>
    <t>FTI is not properly isolated in the cloud environment</t>
  </si>
  <si>
    <t>HAC56</t>
  </si>
  <si>
    <t>Mobile device does not wipe after the required threshold of passcode failures</t>
  </si>
  <si>
    <t>HAC57</t>
  </si>
  <si>
    <t>Mobile devices policies governing access to FTI are not sufficient</t>
  </si>
  <si>
    <t>HAC58</t>
  </si>
  <si>
    <t xml:space="preserve">Access control parameter thresholds are reset </t>
  </si>
  <si>
    <t>HAC59</t>
  </si>
  <si>
    <t>The guest account has improper access to data and/or resources</t>
  </si>
  <si>
    <t>HAC60</t>
  </si>
  <si>
    <t xml:space="preserve">Agency does not centrally manage access to third party environments </t>
  </si>
  <si>
    <t>HAC61</t>
  </si>
  <si>
    <t>User rights and permissions are not adequately configured</t>
  </si>
  <si>
    <t>Host-based firewall is not configured according to industry standard best practice</t>
  </si>
  <si>
    <t>HAC63</t>
  </si>
  <si>
    <t>Security profiles have not been established</t>
  </si>
  <si>
    <t>HAC64</t>
  </si>
  <si>
    <t>Multi-factor authentication is not required for internal privileged and non-privileged access</t>
  </si>
  <si>
    <t>HAC65</t>
  </si>
  <si>
    <t>Multi-factor authentication is not required for internal privileged access</t>
  </si>
  <si>
    <t>HAC66</t>
  </si>
  <si>
    <t>Multi-factor authentication is not required for internal non-privileged access</t>
  </si>
  <si>
    <t>HAT1</t>
  </si>
  <si>
    <t>Agency does not train employees with FTI access</t>
  </si>
  <si>
    <t>HAT100</t>
  </si>
  <si>
    <t>HAT2</t>
  </si>
  <si>
    <t>Agency does not train contractors with FTI access</t>
  </si>
  <si>
    <t>HAT3</t>
  </si>
  <si>
    <t>Agency does not maintain training records</t>
  </si>
  <si>
    <t>HAT4</t>
  </si>
  <si>
    <t>Agency does not provide security-specific training</t>
  </si>
  <si>
    <t>HIA1</t>
  </si>
  <si>
    <t>Adequate device identification and authentication is not employed</t>
  </si>
  <si>
    <t>HIA2</t>
  </si>
  <si>
    <t>Standardized naming convention is not enforced</t>
  </si>
  <si>
    <t>HIA3</t>
  </si>
  <si>
    <t>Authentication server is not used for end user authentication</t>
  </si>
  <si>
    <t>HIA4</t>
  </si>
  <si>
    <t>Authentication server is not used for device administration</t>
  </si>
  <si>
    <t>HIA5</t>
  </si>
  <si>
    <t>System does not properly control authentication process</t>
  </si>
  <si>
    <t>HIA6</t>
  </si>
  <si>
    <t>Identity proofing as not been implemented</t>
  </si>
  <si>
    <t>HIA7</t>
  </si>
  <si>
    <t>Identity proofing has not been properly implemented</t>
  </si>
  <si>
    <t>HAU1</t>
  </si>
  <si>
    <t>No auditing is being performed at the agency</t>
  </si>
  <si>
    <t>HAU2</t>
  </si>
  <si>
    <t>No auditing is being performed on the system</t>
  </si>
  <si>
    <t>HAU3</t>
  </si>
  <si>
    <t>Audit logs are not being reviewed</t>
  </si>
  <si>
    <t>HAU4</t>
  </si>
  <si>
    <t>System does not audit failed attempts to gain access</t>
  </si>
  <si>
    <t>HAU5</t>
  </si>
  <si>
    <t>Auditing is not performed on all data tables containing FTI</t>
  </si>
  <si>
    <t>HAU6</t>
  </si>
  <si>
    <t>System does not audit changes to access control settings</t>
  </si>
  <si>
    <t>Audit records are not retained per Pub 1075</t>
  </si>
  <si>
    <t>HAU8</t>
  </si>
  <si>
    <t>Logs are not maintained on a centralized log server</t>
  </si>
  <si>
    <t>HAU9</t>
  </si>
  <si>
    <t>No log reduction system exists</t>
  </si>
  <si>
    <t>HAU100</t>
  </si>
  <si>
    <t>NTP is not properly implemented</t>
  </si>
  <si>
    <t>Audit records are not timestamped</t>
  </si>
  <si>
    <t>HAU13</t>
  </si>
  <si>
    <t>Audit records are not archived during VM rollback</t>
  </si>
  <si>
    <t>HAU14</t>
  </si>
  <si>
    <t>Remote access is not logged</t>
  </si>
  <si>
    <t>HAU15</t>
  </si>
  <si>
    <t>Verbose logging is not being performed on perimeter devices</t>
  </si>
  <si>
    <t>A centralized automated audit log analysis solution is not implemented</t>
  </si>
  <si>
    <t>Audit logs do not capture sufficient auditable events</t>
  </si>
  <si>
    <t>HAU18</t>
  </si>
  <si>
    <t>Audit logs are reviewed, but not per Pub 1075 requirements</t>
  </si>
  <si>
    <t>HAU19</t>
  </si>
  <si>
    <t>Audit log anomalies or findings are not reported and tracked</t>
  </si>
  <si>
    <t>HAU20</t>
  </si>
  <si>
    <t>Audit log data not sent from a consistently identified source</t>
  </si>
  <si>
    <t>HAU21</t>
  </si>
  <si>
    <t xml:space="preserve">System does not audit all attempts to gain access </t>
  </si>
  <si>
    <t>Content of audit records is not sufficient</t>
  </si>
  <si>
    <t>HAU23</t>
  </si>
  <si>
    <t>Audit storage capacity threshold has not been defined</t>
  </si>
  <si>
    <t>HAU24</t>
  </si>
  <si>
    <t>Administrators are not notified when audit storage threshold is reached</t>
  </si>
  <si>
    <t>Audit processing failures are not properly reported and responded to</t>
  </si>
  <si>
    <t>HAU26</t>
  </si>
  <si>
    <t xml:space="preserve">System/service provider is not held accountable to protect and share audit records with the agency </t>
  </si>
  <si>
    <t>HAU27</t>
  </si>
  <si>
    <t>Audit trail does not include access to FTI in pre-production</t>
  </si>
  <si>
    <t>HCA1</t>
  </si>
  <si>
    <t>Systems are not formally certified by management to process FTI</t>
  </si>
  <si>
    <t>HCA100</t>
  </si>
  <si>
    <t>HCA2</t>
  </si>
  <si>
    <t>Undocumented system interconnections exist</t>
  </si>
  <si>
    <t>HCA3</t>
  </si>
  <si>
    <t>Agency does not conduct routine assessments of security controls</t>
  </si>
  <si>
    <t>HCA4</t>
  </si>
  <si>
    <t>No third party verification of security assessments</t>
  </si>
  <si>
    <t>HCA5</t>
  </si>
  <si>
    <t>POA&amp;Ms are not used to track and mitigate potential weaknesses</t>
  </si>
  <si>
    <t>HCA6</t>
  </si>
  <si>
    <t>The agency's SSR does not address the current FTI environment</t>
  </si>
  <si>
    <t>HCA7</t>
  </si>
  <si>
    <t>SSR is not current with Pub 1075 reporting requirements</t>
  </si>
  <si>
    <t>HCA8</t>
  </si>
  <si>
    <t>Rules of behavior does not exist</t>
  </si>
  <si>
    <t>HCA9</t>
  </si>
  <si>
    <t>Rules of behavior is not sufficient</t>
  </si>
  <si>
    <t>HCA10</t>
  </si>
  <si>
    <t>Assessment results are not shared with designated agency officials</t>
  </si>
  <si>
    <t>HCA11</t>
  </si>
  <si>
    <t>Interconnection Security Agreements are not sufficient</t>
  </si>
  <si>
    <t>HCA12</t>
  </si>
  <si>
    <t>POA&amp;Ms are not reviewed in accordance with Pub 1075</t>
  </si>
  <si>
    <t>HCA13</t>
  </si>
  <si>
    <t xml:space="preserve">System authorizations are not updated in accordance with Pub 1075 </t>
  </si>
  <si>
    <t>HCA14</t>
  </si>
  <si>
    <t>A continuous monitoring program has not been established</t>
  </si>
  <si>
    <t>HCA15</t>
  </si>
  <si>
    <t xml:space="preserve">The continuous monitoring program is not sufficient </t>
  </si>
  <si>
    <t>HCA16</t>
  </si>
  <si>
    <t>Independent control assessments are not conducted at least annually</t>
  </si>
  <si>
    <t>HCA17</t>
  </si>
  <si>
    <t>Penetration testing assessments are not performed</t>
  </si>
  <si>
    <t>HCA18</t>
  </si>
  <si>
    <t>Penetration testing assessments do not generate corrective action plans</t>
  </si>
  <si>
    <t>HCA19</t>
  </si>
  <si>
    <t>Penetration testing assessments are not performed as frequently as required per Publication 1075</t>
  </si>
  <si>
    <t>HCA20</t>
  </si>
  <si>
    <t>Scope of penetration testing assessment is not sufficient</t>
  </si>
  <si>
    <t>HCM1</t>
  </si>
  <si>
    <t>Information system baseline is insufficient</t>
  </si>
  <si>
    <t>System has unneeded functionality installed</t>
  </si>
  <si>
    <t>HCM100</t>
  </si>
  <si>
    <t>SNMP is not implemented correctly</t>
  </si>
  <si>
    <t>HCM12</t>
  </si>
  <si>
    <t>Offline system configurations are not kept up-to-date</t>
  </si>
  <si>
    <t>HCM13</t>
  </si>
  <si>
    <t>System component inventories do not exist</t>
  </si>
  <si>
    <t>HCM14</t>
  </si>
  <si>
    <t>System component inventories are outdated</t>
  </si>
  <si>
    <t>HCM15</t>
  </si>
  <si>
    <t>Hardware asset inventory is not sufficient</t>
  </si>
  <si>
    <t>HCM16</t>
  </si>
  <si>
    <t>Software asset inventory is not sufficient</t>
  </si>
  <si>
    <t>HCM17</t>
  </si>
  <si>
    <t>Hardware asset inventory does not exist</t>
  </si>
  <si>
    <t>HCM18</t>
  </si>
  <si>
    <t>Software asset inventory does not exist</t>
  </si>
  <si>
    <t xml:space="preserve">Firewall rules are not reviewed or removed when no longer necessary </t>
  </si>
  <si>
    <t>HCM2</t>
  </si>
  <si>
    <t>FTI is not properly labeled on-screen</t>
  </si>
  <si>
    <t>HCM20</t>
  </si>
  <si>
    <t>Application interfaces are not separated from management functionality</t>
  </si>
  <si>
    <t>HCM21</t>
  </si>
  <si>
    <t>Permitted services have not been documented and approved</t>
  </si>
  <si>
    <t>HCM22</t>
  </si>
  <si>
    <t>Application code is not adequately separated from data sets</t>
  </si>
  <si>
    <t>System is not monitored for changes from baseline</t>
  </si>
  <si>
    <t>HCM24</t>
  </si>
  <si>
    <t>Agency network diagram is not complete</t>
  </si>
  <si>
    <t>HCM25</t>
  </si>
  <si>
    <t>Zoning has not been configured appropriately</t>
  </si>
  <si>
    <t>HCM26</t>
  </si>
  <si>
    <t>Static IP addresses are not used when needed</t>
  </si>
  <si>
    <t>HCM27</t>
  </si>
  <si>
    <t xml:space="preserve">Information system baseline does not exist </t>
  </si>
  <si>
    <t>HCM28</t>
  </si>
  <si>
    <t>Boundary devices are not scanned for open ports and services</t>
  </si>
  <si>
    <t>HCM29</t>
  </si>
  <si>
    <t>Application architecture does not properly separate user interface from data repository</t>
  </si>
  <si>
    <t>HCM3</t>
  </si>
  <si>
    <t>Operating system does not have vendor support</t>
  </si>
  <si>
    <t>HCM30</t>
  </si>
  <si>
    <t xml:space="preserve">System reset function leaves device in unsecure state </t>
  </si>
  <si>
    <t>HCM31</t>
  </si>
  <si>
    <t>Default SSID has not been changed</t>
  </si>
  <si>
    <t>HCM32</t>
  </si>
  <si>
    <t>The device is inappropriately used to serve multiple functions</t>
  </si>
  <si>
    <t>HCM33</t>
  </si>
  <si>
    <t>Significant changes are not reviewed for security impacts before being implemented</t>
  </si>
  <si>
    <t>HCM34</t>
  </si>
  <si>
    <t>Agency does not control significant changes to systems via an approval process</t>
  </si>
  <si>
    <t>HCM35</t>
  </si>
  <si>
    <t>Services are not configured to use the default/standard ports</t>
  </si>
  <si>
    <t>HCM36</t>
  </si>
  <si>
    <t xml:space="preserve">The required benchmark has not been applied </t>
  </si>
  <si>
    <t>HCM37</t>
  </si>
  <si>
    <t xml:space="preserve">Configuration settings and benchmarks have not been defined </t>
  </si>
  <si>
    <t>HCM38</t>
  </si>
  <si>
    <t>Agency does not adequately govern or control software usage</t>
  </si>
  <si>
    <t>HCM39</t>
  </si>
  <si>
    <t xml:space="preserve">RACF security settings are not properly configured </t>
  </si>
  <si>
    <t>HCM4</t>
  </si>
  <si>
    <t>Routine operational changes are not reviewed for security impacts before being implemented</t>
  </si>
  <si>
    <t>HCM40</t>
  </si>
  <si>
    <t>ACF security settings are not properly configured</t>
  </si>
  <si>
    <t>HCM41</t>
  </si>
  <si>
    <t>Top Secret security settings are not properly configured</t>
  </si>
  <si>
    <t>HCM42</t>
  </si>
  <si>
    <t>UNISYS security settings are not properly configured</t>
  </si>
  <si>
    <t>HCM43</t>
  </si>
  <si>
    <t>IBMi security settings are not properly configured</t>
  </si>
  <si>
    <t>HCM44</t>
  </si>
  <si>
    <t>Agency does not properly test changes prior to implementation</t>
  </si>
  <si>
    <t>System configuration provides additional attack surface</t>
  </si>
  <si>
    <t>HCM46</t>
  </si>
  <si>
    <t>Agency does not centrally manage mobile device configuration</t>
  </si>
  <si>
    <t>HCM47</t>
  </si>
  <si>
    <t>System error messages display system configuration information</t>
  </si>
  <si>
    <t>HCM48</t>
  </si>
  <si>
    <t>Low-risk operating system settings are not configured securely</t>
  </si>
  <si>
    <t>HCM49</t>
  </si>
  <si>
    <t>A tool is not used to block unauthorized software</t>
  </si>
  <si>
    <t>HCM5</t>
  </si>
  <si>
    <t>Web portal with FTI does not have three-tier architecture</t>
  </si>
  <si>
    <t>HCM6</t>
  </si>
  <si>
    <t>Agency does not control routine operational changes to systems via an approval process</t>
  </si>
  <si>
    <t>HCM7</t>
  </si>
  <si>
    <t>Configuration management procedures do not exist</t>
  </si>
  <si>
    <t>HCM8</t>
  </si>
  <si>
    <t>The ability to make changes is not properly limited</t>
  </si>
  <si>
    <t>HCM9</t>
  </si>
  <si>
    <t>Systems are not deployed using the concept of least privilege</t>
  </si>
  <si>
    <t>HCP1</t>
  </si>
  <si>
    <t>No contingency plan exists for FTI data</t>
  </si>
  <si>
    <t>HCP100</t>
  </si>
  <si>
    <t>HCP2</t>
  </si>
  <si>
    <t>Contingency plans are not tested annually</t>
  </si>
  <si>
    <t>HCP3</t>
  </si>
  <si>
    <t>Contingency plan does not exist for consolidated data center</t>
  </si>
  <si>
    <t>HCP4</t>
  </si>
  <si>
    <t>FTI is not encrypted in transit to the DR site</t>
  </si>
  <si>
    <t>HCP5</t>
  </si>
  <si>
    <t>Backup data is not adequately protected</t>
  </si>
  <si>
    <t>HCP6</t>
  </si>
  <si>
    <t>Contingency plan is not updated annually</t>
  </si>
  <si>
    <t>HCP7</t>
  </si>
  <si>
    <t>Contingency plan is not sufficient</t>
  </si>
  <si>
    <t>HCP8</t>
  </si>
  <si>
    <t>Contingency training is not conducted</t>
  </si>
  <si>
    <t>HCP9</t>
  </si>
  <si>
    <t xml:space="preserve">Contingency training is not sufficient </t>
  </si>
  <si>
    <t>HCP10</t>
  </si>
  <si>
    <t>Backup data is located on production systems</t>
  </si>
  <si>
    <t>HIR1</t>
  </si>
  <si>
    <t>Incident response program does not exist</t>
  </si>
  <si>
    <t>HIR100</t>
  </si>
  <si>
    <t>HIR2</t>
  </si>
  <si>
    <t>Incident response plan is not sufficient</t>
  </si>
  <si>
    <t>HIR3</t>
  </si>
  <si>
    <t>Agency does not perform incident response exercises in accordance with Pub 1075</t>
  </si>
  <si>
    <t>HIR4</t>
  </si>
  <si>
    <t>Agency does not provide support resource for assistance in handling and reporting security incidents</t>
  </si>
  <si>
    <t>HIR5</t>
  </si>
  <si>
    <t>Incident response plan does not exist</t>
  </si>
  <si>
    <t>HMA1</t>
  </si>
  <si>
    <t>External maintenance providers not escorted in the data center</t>
  </si>
  <si>
    <t>HMA100</t>
  </si>
  <si>
    <t>HMA2</t>
  </si>
  <si>
    <t>Maintenance not restricted to local access</t>
  </si>
  <si>
    <t>HMA3</t>
  </si>
  <si>
    <t>Maintenance tools are not approved / controlled</t>
  </si>
  <si>
    <t>HMA4</t>
  </si>
  <si>
    <t>Maintenance records are not sufficient</t>
  </si>
  <si>
    <t>HMA5</t>
  </si>
  <si>
    <t>Non local maintenance is not implemented securely</t>
  </si>
  <si>
    <t>HMT1</t>
  </si>
  <si>
    <t>Risk Assessment controls are not implemented properly</t>
  </si>
  <si>
    <t>HMT2</t>
  </si>
  <si>
    <t>Planning controls are not implemented properly</t>
  </si>
  <si>
    <t>HMT3</t>
  </si>
  <si>
    <t>Program management controls are not implemented properly</t>
  </si>
  <si>
    <t>HMT4</t>
  </si>
  <si>
    <t>System acquisition controls are not implemented properly</t>
  </si>
  <si>
    <t>HMT5</t>
  </si>
  <si>
    <t>SA&amp;A controls are not implemented properly</t>
  </si>
  <si>
    <t>HMT6</t>
  </si>
  <si>
    <t>Contingency planning controls are not implemented properly</t>
  </si>
  <si>
    <t>HMT7</t>
  </si>
  <si>
    <t>Configuration management controls are not implemented properly</t>
  </si>
  <si>
    <t>HMT8</t>
  </si>
  <si>
    <t>Maintenance controls are not implemented properly</t>
  </si>
  <si>
    <t>HMT9</t>
  </si>
  <si>
    <t>System and information integrity controls are not implemented properly</t>
  </si>
  <si>
    <t>HMT10</t>
  </si>
  <si>
    <t>Incident response controls are not implemented properly</t>
  </si>
  <si>
    <t>HMT100</t>
  </si>
  <si>
    <t>HMT11</t>
  </si>
  <si>
    <t>Awareness and training controls are not implemented properly</t>
  </si>
  <si>
    <t>HMT12</t>
  </si>
  <si>
    <t>Identification and authentication controls are not implemented properly</t>
  </si>
  <si>
    <t>HMT13</t>
  </si>
  <si>
    <t>Access controls are not implemented properly</t>
  </si>
  <si>
    <t>HMT14</t>
  </si>
  <si>
    <t>Audit and accountability are not implemented properly</t>
  </si>
  <si>
    <t>HMT15</t>
  </si>
  <si>
    <t>System and communications protection controls are not implemented properly</t>
  </si>
  <si>
    <t>HMT16</t>
  </si>
  <si>
    <t>Documentation does not exist</t>
  </si>
  <si>
    <t>HMT17</t>
  </si>
  <si>
    <t>Documentation is sufficient but outdated</t>
  </si>
  <si>
    <t>HMT18</t>
  </si>
  <si>
    <t>Documentation exists but is not sufficient</t>
  </si>
  <si>
    <t>HMT19</t>
  </si>
  <si>
    <t>Management Operational and Technical controls are not implemented properly</t>
  </si>
  <si>
    <t>HPW1</t>
  </si>
  <si>
    <t>No password is required to access an FTI system</t>
  </si>
  <si>
    <t>Password does not expire timely</t>
  </si>
  <si>
    <t>Minimum password length is too short</t>
  </si>
  <si>
    <t>Minimum password age does not exist</t>
  </si>
  <si>
    <t>HPW5</t>
  </si>
  <si>
    <t>Passwords are generated and distributed automatically</t>
  </si>
  <si>
    <t>Password history is insufficient</t>
  </si>
  <si>
    <t>Password change notification is not sufficient</t>
  </si>
  <si>
    <t>HPW8</t>
  </si>
  <si>
    <t>Passwords are displayed on screen when entered</t>
  </si>
  <si>
    <t>HPW9</t>
  </si>
  <si>
    <t>Password management processes are not documented</t>
  </si>
  <si>
    <t>HPW10</t>
  </si>
  <si>
    <t>Passwords are allowed to be stored</t>
  </si>
  <si>
    <t>HPW100</t>
  </si>
  <si>
    <t>HPW11</t>
  </si>
  <si>
    <t>Password transmission does not use strong cryptography</t>
  </si>
  <si>
    <t>Passwords do not meet complexity requirements</t>
  </si>
  <si>
    <t>HPW13</t>
  </si>
  <si>
    <t>Enabled secret passwords are not implemented correctly</t>
  </si>
  <si>
    <t>HPW14</t>
  </si>
  <si>
    <t>Authenticator feedback is labeled inappropriately</t>
  </si>
  <si>
    <t>HPW15</t>
  </si>
  <si>
    <t>Passwords are shared inappropriately</t>
  </si>
  <si>
    <t>HPW16</t>
  </si>
  <si>
    <t>Swipe-based passwords are allowed on mobile devices</t>
  </si>
  <si>
    <t>HPW17</t>
  </si>
  <si>
    <t>Default passwords have not been changed</t>
  </si>
  <si>
    <t>HPW18</t>
  </si>
  <si>
    <t xml:space="preserve">No password is required to remotely access an FTI system </t>
  </si>
  <si>
    <t>More than one Publication 1075 password requirement is not met</t>
  </si>
  <si>
    <t>HPW20</t>
  </si>
  <si>
    <t>User is not required to change password upon first use</t>
  </si>
  <si>
    <t>Passwords are allowed to be stored unencrypted in config files</t>
  </si>
  <si>
    <t>HPW22</t>
  </si>
  <si>
    <t>Administrators cannot override minimum password age for users, when required</t>
  </si>
  <si>
    <t>HPW23</t>
  </si>
  <si>
    <t>Passwords cannot be changed by users</t>
  </si>
  <si>
    <t>HRA1</t>
  </si>
  <si>
    <t>Risk assessments are not performed</t>
  </si>
  <si>
    <t>HRA100</t>
  </si>
  <si>
    <t>HRA2</t>
  </si>
  <si>
    <t>Vulnerability assessments are not performed</t>
  </si>
  <si>
    <t>HRA3</t>
  </si>
  <si>
    <t>Vulnerability assessments do not generate corrective action plans</t>
  </si>
  <si>
    <t>HRA4</t>
  </si>
  <si>
    <t>Vulnerability assessments are not performed as frequently as required per Publication 1075</t>
  </si>
  <si>
    <t>HRA5</t>
  </si>
  <si>
    <t>Vulnerabilities are not remediated in a timely manner</t>
  </si>
  <si>
    <t>HRA6</t>
  </si>
  <si>
    <t>Scope of vulnerability scanning is not sufficient</t>
  </si>
  <si>
    <t>HRA7</t>
  </si>
  <si>
    <t>Risk assessments are performed but not in accordance with Pub 1075 parameters</t>
  </si>
  <si>
    <t>HRA8</t>
  </si>
  <si>
    <t>Penetration test results are not included in agency POA&amp;Ms</t>
  </si>
  <si>
    <t>HRA9</t>
  </si>
  <si>
    <t>Application source code is not assessed for static vulnerabilities</t>
  </si>
  <si>
    <t>HRM1</t>
  </si>
  <si>
    <t>Multi-factor authentication is not required for external or remote access</t>
  </si>
  <si>
    <t>HRM10</t>
  </si>
  <si>
    <t>Client side cache cleaning utility has not been implemented</t>
  </si>
  <si>
    <t>HRM100</t>
  </si>
  <si>
    <t>HRM11</t>
  </si>
  <si>
    <t>Site to site connection does not terminate outside the firewall</t>
  </si>
  <si>
    <t>HRM12</t>
  </si>
  <si>
    <t>An FTI system is directly routable to the internet via unencrypted protocols</t>
  </si>
  <si>
    <t>HRM13</t>
  </si>
  <si>
    <t xml:space="preserve">The agency does not blacklist known malicious IPs </t>
  </si>
  <si>
    <t>HRM14</t>
  </si>
  <si>
    <t>The agency does not update blacklists of known malicious IPs</t>
  </si>
  <si>
    <t>HRM15</t>
  </si>
  <si>
    <t xml:space="preserve">Multi-factor authentication is not enforced for local device management </t>
  </si>
  <si>
    <t>HRM16</t>
  </si>
  <si>
    <t>VPN access points have not been limited</t>
  </si>
  <si>
    <t>HRM17</t>
  </si>
  <si>
    <t>SSH is not implemented correctly for device management</t>
  </si>
  <si>
    <t>HRM18</t>
  </si>
  <si>
    <t>Remote access policies are not sufficient</t>
  </si>
  <si>
    <t>HRM19</t>
  </si>
  <si>
    <t>Agency cannot remotely wipe lost mobile device</t>
  </si>
  <si>
    <t>HRM2</t>
  </si>
  <si>
    <t>Multi-factor authentication is not required to access FTI via personal devices</t>
  </si>
  <si>
    <t>HRM20</t>
  </si>
  <si>
    <t>Multi-factor authentication is not properly configured for external or remote access</t>
  </si>
  <si>
    <t>HRM3</t>
  </si>
  <si>
    <t>FTI access from personal devices</t>
  </si>
  <si>
    <t>HRM4</t>
  </si>
  <si>
    <t>FTI access from offshore</t>
  </si>
  <si>
    <t>User sessions do not terminate after the Publication 1075 period of inactivity</t>
  </si>
  <si>
    <t>HRM6</t>
  </si>
  <si>
    <t>The mainframe is directly routable to the internet via Port 23</t>
  </si>
  <si>
    <t>HRM7</t>
  </si>
  <si>
    <t>The agency does not adequately control remote access to its systems</t>
  </si>
  <si>
    <t>HRM8</t>
  </si>
  <si>
    <t>Direct root access is enabled on the system</t>
  </si>
  <si>
    <t>HRM9</t>
  </si>
  <si>
    <t>VPN technology does not perform host checking</t>
  </si>
  <si>
    <t>HSA1</t>
  </si>
  <si>
    <t>Live FTI data is used in test environments without approval</t>
  </si>
  <si>
    <t>HSA100</t>
  </si>
  <si>
    <t>HSA2</t>
  </si>
  <si>
    <t>Usage restrictions to open source software are not in place</t>
  </si>
  <si>
    <t>HSA3</t>
  </si>
  <si>
    <t>No agreement exists with 3rd party provider to host FTI</t>
  </si>
  <si>
    <t>HSA4</t>
  </si>
  <si>
    <t>Software installation rights are not limited to the technical staff</t>
  </si>
  <si>
    <t>HSA5</t>
  </si>
  <si>
    <t>Configuration changes are not controlled during all phases of the SDLC</t>
  </si>
  <si>
    <t>HSA6</t>
  </si>
  <si>
    <t>Security test and evaluations are not performed during system development</t>
  </si>
  <si>
    <t>HSA7</t>
  </si>
  <si>
    <t>The external facing system is no longer supported by the vendor</t>
  </si>
  <si>
    <t>HSA8</t>
  </si>
  <si>
    <t>The internally hosted operating system's major release is no longer supported by the vendor</t>
  </si>
  <si>
    <t>HSA9</t>
  </si>
  <si>
    <t>The internally hosted operating system's minor release is no longer supported by the vendor</t>
  </si>
  <si>
    <t>HSA10</t>
  </si>
  <si>
    <t>The internally hosted software's major release is no longer supported by the vendor</t>
  </si>
  <si>
    <t>HSA11</t>
  </si>
  <si>
    <t>The internally hosted software's minor release is no longer supported by the vendor</t>
  </si>
  <si>
    <t>HSA12</t>
  </si>
  <si>
    <t>Internal networking devices are no longer supported by the vendor</t>
  </si>
  <si>
    <t>HSA13</t>
  </si>
  <si>
    <t>IT security is not part of capital planning and the investment control process</t>
  </si>
  <si>
    <t>HSA14</t>
  </si>
  <si>
    <t xml:space="preserve">FTI systems are not included in a SDLC </t>
  </si>
  <si>
    <t>HSA15</t>
  </si>
  <si>
    <t>FTI contracts do not contain all security requirements</t>
  </si>
  <si>
    <t>HSA16</t>
  </si>
  <si>
    <t>Documentation is not properly protected</t>
  </si>
  <si>
    <t>HSA17</t>
  </si>
  <si>
    <t>Security is not a consideration in system design or upgrade</t>
  </si>
  <si>
    <t>HSA18</t>
  </si>
  <si>
    <t>Cloud vendor is not FedRAMP certified</t>
  </si>
  <si>
    <t>HSC1</t>
  </si>
  <si>
    <t>FTI is not encrypted in transit</t>
  </si>
  <si>
    <t>HSC2</t>
  </si>
  <si>
    <t>FTI is emailed outside of the agency</t>
  </si>
  <si>
    <t>HSC3</t>
  </si>
  <si>
    <t>FTI is emailed incorrectly inside the agency</t>
  </si>
  <si>
    <t>HSC4</t>
  </si>
  <si>
    <t>VOIP system not implemented correctly</t>
  </si>
  <si>
    <t>HSC5</t>
  </si>
  <si>
    <t>No DMZ exists for the network</t>
  </si>
  <si>
    <t>HSC6</t>
  </si>
  <si>
    <t>Not all connections to FTI systems are monitored</t>
  </si>
  <si>
    <t>HSC7</t>
  </si>
  <si>
    <t>NAT is not implemented for internal IP addresses</t>
  </si>
  <si>
    <t>HSC8</t>
  </si>
  <si>
    <t>Network architecture is flat</t>
  </si>
  <si>
    <t>HSC9</t>
  </si>
  <si>
    <t>Database listener is not properly configured</t>
  </si>
  <si>
    <t>HSC10</t>
  </si>
  <si>
    <t>FTI is not properly deleted / destroyed</t>
  </si>
  <si>
    <t>HSC100</t>
  </si>
  <si>
    <t>No backup plan exists to remove failed data loads in the data warehouse</t>
  </si>
  <si>
    <t>HSC12</t>
  </si>
  <si>
    <t>Original FTI extracts are not protected after ETL process</t>
  </si>
  <si>
    <t>HSC13</t>
  </si>
  <si>
    <t>FTI is transmitted incorrectly using an MFD</t>
  </si>
  <si>
    <t>HSC14</t>
  </si>
  <si>
    <t>VM to VM communication exists using VMCI</t>
  </si>
  <si>
    <t>HSC15</t>
  </si>
  <si>
    <t>Encryption capabilities do not meet FIPS 140-2 requirements</t>
  </si>
  <si>
    <t>HSC16</t>
  </si>
  <si>
    <t>System does not meet common criteria requirements</t>
  </si>
  <si>
    <t>HSC17</t>
  </si>
  <si>
    <t>Denial of Service protection settings are not configured</t>
  </si>
  <si>
    <t>HSC18</t>
  </si>
  <si>
    <t>System communication authenticity is not guaranteed</t>
  </si>
  <si>
    <t>Network perimeter devices do not properly restrict traffic</t>
  </si>
  <si>
    <t>HSC20</t>
  </si>
  <si>
    <t>Publicly available systems contain FTI</t>
  </si>
  <si>
    <t>HSC21</t>
  </si>
  <si>
    <t>Number of logon sessions are not managed appropriately</t>
  </si>
  <si>
    <t>HSC22</t>
  </si>
  <si>
    <t>VPN termination point is not sufficient</t>
  </si>
  <si>
    <t>HSC23</t>
  </si>
  <si>
    <t>Site survey has not been performed</t>
  </si>
  <si>
    <t>HSC24</t>
  </si>
  <si>
    <t>Digital Signatures or PKI certificates are expired or revoked</t>
  </si>
  <si>
    <t>HSC25</t>
  </si>
  <si>
    <t>Network sessions do not timeout per Publication 1075 requirements</t>
  </si>
  <si>
    <t>HSC26</t>
  </si>
  <si>
    <t>Email policy is not sufficient</t>
  </si>
  <si>
    <t>Traffic inspection is not sufficient</t>
  </si>
  <si>
    <t>HSC28</t>
  </si>
  <si>
    <t>The network is not properly segmented</t>
  </si>
  <si>
    <t>HSC29</t>
  </si>
  <si>
    <t xml:space="preserve">Cryptographic key pairs are not properly managed </t>
  </si>
  <si>
    <t>HSC30</t>
  </si>
  <si>
    <t>VLAN configurations do not utilize networking best practices</t>
  </si>
  <si>
    <t>HSC31</t>
  </si>
  <si>
    <t>Collaborative computing devices are not deployed securely</t>
  </si>
  <si>
    <t>HSC32</t>
  </si>
  <si>
    <t>PKI certificates are not issued from an approved authority</t>
  </si>
  <si>
    <t>HSC33</t>
  </si>
  <si>
    <t>Datawarehouse has insecure connections</t>
  </si>
  <si>
    <t>HSC34</t>
  </si>
  <si>
    <t>The production and development environments are not properly separated</t>
  </si>
  <si>
    <t>HSC35</t>
  </si>
  <si>
    <t>Procedures stored in the database are not encrypted</t>
  </si>
  <si>
    <t>HSC36</t>
  </si>
  <si>
    <t>System is configured to accept unwanted network connections</t>
  </si>
  <si>
    <t>HSC37</t>
  </si>
  <si>
    <t>Network connection to third party system is not properly configured</t>
  </si>
  <si>
    <t>HSC38</t>
  </si>
  <si>
    <t>SSL inspection has not been implemented</t>
  </si>
  <si>
    <t>HSC39</t>
  </si>
  <si>
    <t xml:space="preserve">The communications protocol is not NIST 800-52 compliant </t>
  </si>
  <si>
    <t>HSC40</t>
  </si>
  <si>
    <t>Unencrypted management sessions over the internal network</t>
  </si>
  <si>
    <t>HSC41</t>
  </si>
  <si>
    <t>Data at rest is not encrypted using the latest FIPS approved encryption</t>
  </si>
  <si>
    <t>Encryption capabilities do not meet the latest FIPS 140 requirements</t>
  </si>
  <si>
    <t>HSC43</t>
  </si>
  <si>
    <t>The version of TLS is not using the latest NIST 800-52 approved protocols</t>
  </si>
  <si>
    <t>HSC44</t>
  </si>
  <si>
    <t>DNSSEC has not been implemented</t>
  </si>
  <si>
    <t>HSC45</t>
  </si>
  <si>
    <t>DNSSEC has not been configured securely</t>
  </si>
  <si>
    <t>HSI1</t>
  </si>
  <si>
    <t>System configured to load or run removable media automatically</t>
  </si>
  <si>
    <t>HSI2</t>
  </si>
  <si>
    <t>System patch level is insufficient</t>
  </si>
  <si>
    <t>HSI3</t>
  </si>
  <si>
    <t>System is not monitored for threats</t>
  </si>
  <si>
    <t>HSI4</t>
  </si>
  <si>
    <t>No intrusion detection system exists</t>
  </si>
  <si>
    <t>HSI5</t>
  </si>
  <si>
    <t>OS files are not hashed to detect inappropriate changes</t>
  </si>
  <si>
    <t>HSI6</t>
  </si>
  <si>
    <t>Intrusion detection system not implemented correctly</t>
  </si>
  <si>
    <t>HSI7</t>
  </si>
  <si>
    <t>FTI can move via covert channels (e.g., VM isolation tools)</t>
  </si>
  <si>
    <t>HSI8</t>
  </si>
  <si>
    <t>All VM moves are being tracked in the virtual environment</t>
  </si>
  <si>
    <t>HSI9</t>
  </si>
  <si>
    <t>Network device configuration files are not kept offline</t>
  </si>
  <si>
    <t>HSI10</t>
  </si>
  <si>
    <t>Hash sums of ISO images are not maintained in the virtual environment</t>
  </si>
  <si>
    <t>HSI100</t>
  </si>
  <si>
    <t>HSI11</t>
  </si>
  <si>
    <t>Antivirus is not configured to automatically scan removable media</t>
  </si>
  <si>
    <t>HSI12</t>
  </si>
  <si>
    <t>No antivirus is configured on the system</t>
  </si>
  <si>
    <t>HSI13</t>
  </si>
  <si>
    <t>Antivirus does not exist on an internet-facing endpoint</t>
  </si>
  <si>
    <t>HSI14</t>
  </si>
  <si>
    <t>The system's automatic update feature is not configured appropriately</t>
  </si>
  <si>
    <t>HSI15</t>
  </si>
  <si>
    <t>Alerts are not acknowledged and/or logged</t>
  </si>
  <si>
    <t>HSI16</t>
  </si>
  <si>
    <t>Agency network not properly protected from spam email</t>
  </si>
  <si>
    <t>HSI17</t>
  </si>
  <si>
    <t>Antivirus is not configured appropriately</t>
  </si>
  <si>
    <t>HSI18</t>
  </si>
  <si>
    <t>VM rollbacks are conducted while connected to the network</t>
  </si>
  <si>
    <t>HSI19</t>
  </si>
  <si>
    <t>Data inputs are not being validated</t>
  </si>
  <si>
    <t xml:space="preserve">Agency does not receive security alerts, advisories, or directives </t>
  </si>
  <si>
    <t>HSI21</t>
  </si>
  <si>
    <t>FTI is inappropriately moved and shared with non-FTI virtual machines</t>
  </si>
  <si>
    <t>HSI22</t>
  </si>
  <si>
    <t>Data remanence is not properly handled</t>
  </si>
  <si>
    <t>HSI23</t>
  </si>
  <si>
    <t>Agency has not defined an authorized list of software</t>
  </si>
  <si>
    <t>HSI24</t>
  </si>
  <si>
    <t>Agency does not monitor for unauthorized software on the network</t>
  </si>
  <si>
    <t>HSI25</t>
  </si>
  <si>
    <t>Agency does not monitor for unauthorized hosts on the network</t>
  </si>
  <si>
    <t>HSI26</t>
  </si>
  <si>
    <t>No host intrusion detection/prevention system exists</t>
  </si>
  <si>
    <t>HSI27</t>
  </si>
  <si>
    <t xml:space="preserve">Critical security patches have not been applied </t>
  </si>
  <si>
    <t>HSI28</t>
  </si>
  <si>
    <t>Security alerts are not disseminated to agency personnel</t>
  </si>
  <si>
    <t>HSI29</t>
  </si>
  <si>
    <t>Data inputs are from external sources</t>
  </si>
  <si>
    <t>System output is not secured in accordance with Publication 1075</t>
  </si>
  <si>
    <t>HSI31</t>
  </si>
  <si>
    <t>Agency does not properly retire or remove unneeded source code from production</t>
  </si>
  <si>
    <t>HSI32</t>
  </si>
  <si>
    <t>Virtual Switch (Vswitch) security parameters are set incorrectly</t>
  </si>
  <si>
    <t>HSI33</t>
  </si>
  <si>
    <t>Memory protection mechanisms are not sufficient</t>
  </si>
  <si>
    <t>HSI34</t>
  </si>
  <si>
    <t>A file integrity checking mechanism does not exist</t>
  </si>
  <si>
    <t>Failover is not properly configured</t>
  </si>
  <si>
    <t>HSI36</t>
  </si>
  <si>
    <t>Malware analysis is not being performed</t>
  </si>
  <si>
    <t>HTW1</t>
  </si>
  <si>
    <t>Tumbleweed client is not configured properly</t>
  </si>
  <si>
    <t>HTW100</t>
  </si>
  <si>
    <t>HTW2</t>
  </si>
  <si>
    <t>Tumbleweed certificate is assigned to the wrong person</t>
  </si>
  <si>
    <t>HTW3</t>
  </si>
  <si>
    <t>No written procedures for using Tumbleweed</t>
  </si>
  <si>
    <t>HTW4</t>
  </si>
  <si>
    <t>FTI is left on the device running the Tumbleweed application</t>
  </si>
  <si>
    <t>HTW5</t>
  </si>
  <si>
    <t xml:space="preserve">Axway does not run on a dedicated platform </t>
  </si>
  <si>
    <t>HTW6</t>
  </si>
  <si>
    <t>The data transfer agreement is not in place</t>
  </si>
  <si>
    <t>HMP1</t>
  </si>
  <si>
    <t>Media sanitization is not sufficient</t>
  </si>
  <si>
    <t>HPE1</t>
  </si>
  <si>
    <t>Printer does not lock and prevent access to the hard drive</t>
  </si>
  <si>
    <t>HPM1</t>
  </si>
  <si>
    <t xml:space="preserve">A senior information officer does not exist </t>
  </si>
  <si>
    <t>HTC1</t>
  </si>
  <si>
    <t>The Windows 2000 server is unsupported</t>
  </si>
  <si>
    <t>HTC10</t>
  </si>
  <si>
    <t>The ASA firewall is not configured securely</t>
  </si>
  <si>
    <t>HTC100</t>
  </si>
  <si>
    <t>HTC101</t>
  </si>
  <si>
    <t>The Palo Alto 7.1 firewall is not configured securely</t>
  </si>
  <si>
    <t>HTC102</t>
  </si>
  <si>
    <t>The Palo Alto 8.0 firewall is not configured securely</t>
  </si>
  <si>
    <t>HTC103</t>
  </si>
  <si>
    <t>The Palo Alto 8.1 firewall is not configured securely</t>
  </si>
  <si>
    <t>HTC104</t>
  </si>
  <si>
    <t>The MacOS 10.12 operating system is not configured securely</t>
  </si>
  <si>
    <t>HTC105</t>
  </si>
  <si>
    <t>The MacOS 10.13 operating system is not configured securely</t>
  </si>
  <si>
    <t>HTC106</t>
  </si>
  <si>
    <t>The MacOS 10.14 operating system is not configured securely</t>
  </si>
  <si>
    <t>HTC107</t>
  </si>
  <si>
    <t>The Windows 2019 Server is not configured securely</t>
  </si>
  <si>
    <t>HTC108</t>
  </si>
  <si>
    <t>The SQL Server 2016 database is not configured securely</t>
  </si>
  <si>
    <t>HTC109</t>
  </si>
  <si>
    <t>The IBM z/OS version 2.3.x is not configured securely</t>
  </si>
  <si>
    <t>HTC11</t>
  </si>
  <si>
    <t>The RACF Mainframe is not configured securely</t>
  </si>
  <si>
    <t>HTC110</t>
  </si>
  <si>
    <t>The SQL Server 2017 database is not configured securely</t>
  </si>
  <si>
    <t>HTC111</t>
  </si>
  <si>
    <t>The VMware ESXi 6.7 Hypervisor is not configured securely</t>
  </si>
  <si>
    <t>HTC112</t>
  </si>
  <si>
    <t>The Google Cloud environment is not configured securely</t>
  </si>
  <si>
    <t>HTC113</t>
  </si>
  <si>
    <t>The Azure Cloud environment is not configured securely</t>
  </si>
  <si>
    <t>HTC114</t>
  </si>
  <si>
    <t>The AWS Foundations environment is not configured securely</t>
  </si>
  <si>
    <t>HTC115</t>
  </si>
  <si>
    <t>The Cisco IOS v16.x is not configured securely</t>
  </si>
  <si>
    <t>HTC116</t>
  </si>
  <si>
    <t>The Red Hat Enterprise Linux 8 operating system is not configured securely</t>
  </si>
  <si>
    <t>HTC117</t>
  </si>
  <si>
    <t>The Oracle Enterprise Linux 8 operating system is not configured securely</t>
  </si>
  <si>
    <t>HTC118</t>
  </si>
  <si>
    <t>The CentOS 8 server is not configured securely</t>
  </si>
  <si>
    <t>HTC119</t>
  </si>
  <si>
    <t>The SQL Server 2019 instance is not configured securely</t>
  </si>
  <si>
    <t>HTC12</t>
  </si>
  <si>
    <t>The ACF2 Mainframe is not configured securely</t>
  </si>
  <si>
    <t>HTC120</t>
  </si>
  <si>
    <t>The IBM z/OS version 2.4.x is not configured securely</t>
  </si>
  <si>
    <t>HTC121</t>
  </si>
  <si>
    <t>The Palo Alto 9 firewall is not configured securely</t>
  </si>
  <si>
    <t>HTC122</t>
  </si>
  <si>
    <t>The IIS 10 web server is not configured securely</t>
  </si>
  <si>
    <t>HTC123</t>
  </si>
  <si>
    <t>The Debian 9 operating system is not configured securely</t>
  </si>
  <si>
    <t>HTC124</t>
  </si>
  <si>
    <t>The Debian 10 operating system is not configured securely</t>
  </si>
  <si>
    <t>HTC125</t>
  </si>
  <si>
    <t>The MacOS 10.15 operating system is not configured securely</t>
  </si>
  <si>
    <t>HTC126</t>
  </si>
  <si>
    <t>The Juniper operating system is not configured securely</t>
  </si>
  <si>
    <t>HTC127</t>
  </si>
  <si>
    <t>The IBM i7 operating system is not configured securely</t>
  </si>
  <si>
    <t>HTC128</t>
  </si>
  <si>
    <t>The MongoDB 3.6 database is not configured securely</t>
  </si>
  <si>
    <t>HTC129</t>
  </si>
  <si>
    <t>The MacOS 11.0 operating system is not configured securely</t>
  </si>
  <si>
    <t>HTC13</t>
  </si>
  <si>
    <t>The Top Secret Mainframe is not configured securely</t>
  </si>
  <si>
    <t>HTC130</t>
  </si>
  <si>
    <t>The Oracle 18c database is not configured securely</t>
  </si>
  <si>
    <t>HTC131</t>
  </si>
  <si>
    <t>The MySQL 8 database is not configured securely</t>
  </si>
  <si>
    <t>HTC132</t>
  </si>
  <si>
    <t>The IBM i7.x operating system is not configured securely</t>
  </si>
  <si>
    <t>HTC133</t>
  </si>
  <si>
    <t>The VMWare ESXi 7.0 Hypervisor is not configured securely</t>
  </si>
  <si>
    <t>HTC134</t>
  </si>
  <si>
    <t>HTC135</t>
  </si>
  <si>
    <t>The Palo Alto 9.1 firewall is not configured securely</t>
  </si>
  <si>
    <t>HTC136</t>
  </si>
  <si>
    <t xml:space="preserve">The SuSE 15 server is not configured securely </t>
  </si>
  <si>
    <t>HTC137</t>
  </si>
  <si>
    <t>The NXOS Operating System is not configured securely</t>
  </si>
  <si>
    <t>HTC138</t>
  </si>
  <si>
    <t>The Checkpoint R81 firewall is not configured securely</t>
  </si>
  <si>
    <t>HTC139</t>
  </si>
  <si>
    <t>The Checkpoint R82 firewall is not configured securely</t>
  </si>
  <si>
    <t>HTC14</t>
  </si>
  <si>
    <t>The Unisys Mainframe is not configured securely</t>
  </si>
  <si>
    <t>HTC15</t>
  </si>
  <si>
    <t>The i5OS Mainframe is not configured securely</t>
  </si>
  <si>
    <t>HTC16</t>
  </si>
  <si>
    <t>The VPN concentrator is not configured securely</t>
  </si>
  <si>
    <t>HTC17</t>
  </si>
  <si>
    <t>The Citrix Access Gateway is not configured securely</t>
  </si>
  <si>
    <t>HTC18</t>
  </si>
  <si>
    <t>The Windows XP Workstation is not configured securely</t>
  </si>
  <si>
    <t>HTC19</t>
  </si>
  <si>
    <t>The Windows 7 Workstation is not configured securely</t>
  </si>
  <si>
    <t>HTC2</t>
  </si>
  <si>
    <t>The Windows 2003 Server is not configured securely</t>
  </si>
  <si>
    <t>HTC20</t>
  </si>
  <si>
    <t>The Windows 8 Workstation is not configured securely</t>
  </si>
  <si>
    <t>HTC21</t>
  </si>
  <si>
    <t>Network protection capabilities are not configured securely</t>
  </si>
  <si>
    <t>HTC22</t>
  </si>
  <si>
    <t>The MFD is not configured securely</t>
  </si>
  <si>
    <t>HTC23</t>
  </si>
  <si>
    <t>The GenTax application is not configured securely</t>
  </si>
  <si>
    <t>HTC24</t>
  </si>
  <si>
    <t>The data warehouse is not configured securely</t>
  </si>
  <si>
    <t>HTC25</t>
  </si>
  <si>
    <t>The RSI data warehouse is not configured securely</t>
  </si>
  <si>
    <t>HTC26</t>
  </si>
  <si>
    <t>The Teradata data warehouse is not configured securely</t>
  </si>
  <si>
    <t>HTC27</t>
  </si>
  <si>
    <t>The DB2 database is not configured securely</t>
  </si>
  <si>
    <t>HTC28</t>
  </si>
  <si>
    <t>The Oracle 9g database is not configured securely</t>
  </si>
  <si>
    <t>HTC29</t>
  </si>
  <si>
    <t>The Oracle 10g database is not configured securely</t>
  </si>
  <si>
    <t>HTC3</t>
  </si>
  <si>
    <t>The Windows 2008 Standard Server is not configured securely</t>
  </si>
  <si>
    <t>HTC30</t>
  </si>
  <si>
    <t>The Oracle 11g database is not configured securely</t>
  </si>
  <si>
    <t>HTC31</t>
  </si>
  <si>
    <t>The SQL Server 2000 installation is unsupported</t>
  </si>
  <si>
    <t>HTC32</t>
  </si>
  <si>
    <t>The SQL Server 2005 installation is not configured securely</t>
  </si>
  <si>
    <t>HTC33</t>
  </si>
  <si>
    <t>The SQL Server 2008 installation is not configured securely</t>
  </si>
  <si>
    <t>HTC34</t>
  </si>
  <si>
    <t>The SQL Server 2012 installation is not configured securely</t>
  </si>
  <si>
    <t>HTC35</t>
  </si>
  <si>
    <t>The VMWare Hypervisor is not configured securely</t>
  </si>
  <si>
    <t>HTC36</t>
  </si>
  <si>
    <t>The Tumbleweed client is not configured securely</t>
  </si>
  <si>
    <t>HTC37</t>
  </si>
  <si>
    <t>The internet browser is not configured securely</t>
  </si>
  <si>
    <t>HTC38</t>
  </si>
  <si>
    <t>The storage area network device is not configured securely</t>
  </si>
  <si>
    <t>HTC39</t>
  </si>
  <si>
    <t>The voice-over IP network is not configured securely</t>
  </si>
  <si>
    <t>HTC4</t>
  </si>
  <si>
    <t>The Windows 2012 Standard Server is not configured securely</t>
  </si>
  <si>
    <t>HTC40</t>
  </si>
  <si>
    <t>The wireless network is not configured securely</t>
  </si>
  <si>
    <t>HTC41</t>
  </si>
  <si>
    <t>The custom web application is not configured securely</t>
  </si>
  <si>
    <t>HTC42</t>
  </si>
  <si>
    <t>The IVR system is not configured securely</t>
  </si>
  <si>
    <t>HTC43</t>
  </si>
  <si>
    <t>The web server is not configured securely</t>
  </si>
  <si>
    <t>HTC44</t>
  </si>
  <si>
    <t>The cloud computing environment is not configured securely</t>
  </si>
  <si>
    <t>HTC45</t>
  </si>
  <si>
    <t>The Apple iOS device is not configured securely</t>
  </si>
  <si>
    <t>HTC46</t>
  </si>
  <si>
    <t>The Google Android device is not configured securely</t>
  </si>
  <si>
    <t>HTC47</t>
  </si>
  <si>
    <t>The Blackberry OS device is not configured securely</t>
  </si>
  <si>
    <t>HTC48</t>
  </si>
  <si>
    <t>The Microsoft Windows RT device is not configured securely</t>
  </si>
  <si>
    <t>HTC49</t>
  </si>
  <si>
    <t>The mobile device is not configured securely</t>
  </si>
  <si>
    <t>HTC5</t>
  </si>
  <si>
    <t>The Solaris server is not configured securely</t>
  </si>
  <si>
    <t>HTC50</t>
  </si>
  <si>
    <t>Agency has not notified IRS of this technology</t>
  </si>
  <si>
    <t>HTC51</t>
  </si>
  <si>
    <t>Technology is not properly sanitized after use</t>
  </si>
  <si>
    <t>HTC52</t>
  </si>
  <si>
    <t>The AIX server is not configured securely</t>
  </si>
  <si>
    <t>HTC53</t>
  </si>
  <si>
    <t>The custom application is not configured securely</t>
  </si>
  <si>
    <t>HTC54</t>
  </si>
  <si>
    <t>The SuSE Linux server is not configured securely</t>
  </si>
  <si>
    <t>HTC55</t>
  </si>
  <si>
    <t>The Adabas database is not configured securely</t>
  </si>
  <si>
    <t>HTC56</t>
  </si>
  <si>
    <t>The Windows 10 operating system is not configured securely</t>
  </si>
  <si>
    <t>HTC57</t>
  </si>
  <si>
    <t>The Oracle 12c database is not configured securely</t>
  </si>
  <si>
    <t>HTC58</t>
  </si>
  <si>
    <t>The Red Hat Enterprise Linux 6 operating system is not configured securely</t>
  </si>
  <si>
    <t>HTC59</t>
  </si>
  <si>
    <t>The Red Hat Enterprise Linux 7 operating system is not configured securely</t>
  </si>
  <si>
    <t>HTC60</t>
  </si>
  <si>
    <t>The Windows 2016 Server is not configured securely</t>
  </si>
  <si>
    <t>HTC61</t>
  </si>
  <si>
    <t>The Windows 2012 R2 Server is not configured securely</t>
  </si>
  <si>
    <t>HTC62</t>
  </si>
  <si>
    <t>The SQL Server 2014 database is not configured securely</t>
  </si>
  <si>
    <t>HTC63</t>
  </si>
  <si>
    <t>The Windows 2008 R2 Server is not configured securely</t>
  </si>
  <si>
    <t>HTC64</t>
  </si>
  <si>
    <t>The High Volume Printer is not configured securely</t>
  </si>
  <si>
    <t>HTC65</t>
  </si>
  <si>
    <t>The system was not assessed during the onsite review</t>
  </si>
  <si>
    <t>HTC66</t>
  </si>
  <si>
    <t>The VMWare ESXi 5.5 Hypervisor is not configured securely</t>
  </si>
  <si>
    <t>HTC67</t>
  </si>
  <si>
    <t>The VMWare ESXi 6.0 Hypervisor is not configured securely</t>
  </si>
  <si>
    <t>HTC68</t>
  </si>
  <si>
    <t>The IBM z/OS version 1.13.x is not configured securely</t>
  </si>
  <si>
    <t>HTC69</t>
  </si>
  <si>
    <t>The IBM z/OS version 2.1.x is not configured securely</t>
  </si>
  <si>
    <t>HTC70</t>
  </si>
  <si>
    <t>The IBM z/OS version 2.2.x is not configured securely</t>
  </si>
  <si>
    <t>HTC71</t>
  </si>
  <si>
    <t>The Checkpoint R76 firewall is not configured securely</t>
  </si>
  <si>
    <t>HTC72</t>
  </si>
  <si>
    <t>The Checkpoint R77 firewall is not configured securely</t>
  </si>
  <si>
    <t>HTC73</t>
  </si>
  <si>
    <t>The Checkpoint R80 firewall is not configured securely</t>
  </si>
  <si>
    <t>HTC74</t>
  </si>
  <si>
    <t>The Oracle 11.2.0.4 database is not configured securely</t>
  </si>
  <si>
    <t>HTC75</t>
  </si>
  <si>
    <t>The Cisco IOS v12.x is not configured securely</t>
  </si>
  <si>
    <t>HTC76</t>
  </si>
  <si>
    <t>The Cisco IOS v15.x is not configured securely</t>
  </si>
  <si>
    <t>HTC77</t>
  </si>
  <si>
    <t>The AIX 6 server is not configured securely</t>
  </si>
  <si>
    <t>HTC78</t>
  </si>
  <si>
    <t>The AIX 7 server is not configured securely</t>
  </si>
  <si>
    <t>HTC79</t>
  </si>
  <si>
    <t xml:space="preserve">The CentOS 6 server is not configured securely </t>
  </si>
  <si>
    <t>HTC80</t>
  </si>
  <si>
    <t xml:space="preserve">The CentOS 7 server is not configured securely </t>
  </si>
  <si>
    <t>HTC81</t>
  </si>
  <si>
    <t xml:space="preserve">The OEL 6 server is not configured securely </t>
  </si>
  <si>
    <t>HTC82</t>
  </si>
  <si>
    <t>The OEL 7 server is not configured securely</t>
  </si>
  <si>
    <t>HTC83</t>
  </si>
  <si>
    <t xml:space="preserve">The Solaris 10 server is not configured securely </t>
  </si>
  <si>
    <t>HTC84</t>
  </si>
  <si>
    <t xml:space="preserve">The Solaris 11 server is not configured securely </t>
  </si>
  <si>
    <t>HTC85</t>
  </si>
  <si>
    <t xml:space="preserve">The SuSE 11 server is not configured securely </t>
  </si>
  <si>
    <t>HTC86</t>
  </si>
  <si>
    <t xml:space="preserve">The SuSE 12 server is not configured securely </t>
  </si>
  <si>
    <t>HTC87</t>
  </si>
  <si>
    <t>The VMWare Horizon 6 VDI solution is not configured securely</t>
  </si>
  <si>
    <t>HTC88</t>
  </si>
  <si>
    <t xml:space="preserve">The VMWare Horizon 7 VDI solution is not configured securely </t>
  </si>
  <si>
    <t>HTC89</t>
  </si>
  <si>
    <t>The Apache 2.2 web server is not configured securely</t>
  </si>
  <si>
    <t>HTC6</t>
  </si>
  <si>
    <t>The Red Hat Linux server is not configured securely</t>
  </si>
  <si>
    <t>HTC7</t>
  </si>
  <si>
    <t>The CentOS server is not configured securely</t>
  </si>
  <si>
    <t>HTC8</t>
  </si>
  <si>
    <t>The Cisco networking device is not configured securely</t>
  </si>
  <si>
    <t>HTC9</t>
  </si>
  <si>
    <t>The Cisco pix firewall is not configured securely</t>
  </si>
  <si>
    <t>HTC90</t>
  </si>
  <si>
    <t>The Apache 2.4 web server is not configured securely</t>
  </si>
  <si>
    <t>HTC92</t>
  </si>
  <si>
    <t>The ESXi 6.5 hypervisor is not configured securely</t>
  </si>
  <si>
    <t>HTC93</t>
  </si>
  <si>
    <t>The IIS 7.0 web server is not configured securely</t>
  </si>
  <si>
    <t>HTC94</t>
  </si>
  <si>
    <t>The IIS 7.5 web server is not configured securely</t>
  </si>
  <si>
    <t>HTC95</t>
  </si>
  <si>
    <t>The IIS 8.0 web server is not configured securely</t>
  </si>
  <si>
    <t>HTC96</t>
  </si>
  <si>
    <t>The IIS 8.5 web server is not configured securely</t>
  </si>
  <si>
    <t>HTC97</t>
  </si>
  <si>
    <t>The IBM DB2 v11 on z/OS is not configured securely</t>
  </si>
  <si>
    <t>HTC98</t>
  </si>
  <si>
    <t>The IBM DB2 v12 on z/OS is not configured securely</t>
  </si>
  <si>
    <t>HTC99</t>
  </si>
  <si>
    <t>The Cisco ASA 9.x (FW or VPN) is not configured securely</t>
  </si>
  <si>
    <t>HTC140</t>
  </si>
  <si>
    <t>The Windows 11 workstation has not been configured securely</t>
  </si>
  <si>
    <t>HTC141</t>
  </si>
  <si>
    <t>The Windows 2022 Server has not been configured securely</t>
  </si>
  <si>
    <t>HTC142</t>
  </si>
  <si>
    <t>The Kubernetes container has not been configured securely</t>
  </si>
  <si>
    <t>HTC143</t>
  </si>
  <si>
    <t>The Red Hat Open Shift container has not been configured securely</t>
  </si>
  <si>
    <t>HTC144</t>
  </si>
  <si>
    <t>The Docker container has not been configured securely</t>
  </si>
  <si>
    <t>HTC145</t>
  </si>
  <si>
    <t xml:space="preserve">The containerized technology has not been configured securely </t>
  </si>
  <si>
    <t>HTC146</t>
  </si>
  <si>
    <t>The DB2 v11 for LUW relational database management system (RDBMS) is not configured securely</t>
  </si>
  <si>
    <t>HTC147</t>
  </si>
  <si>
    <t>The DB2 v13 for Z/OS database management system is not configured securely</t>
  </si>
  <si>
    <t>HTC148</t>
  </si>
  <si>
    <t>The IBM z/OS 2.5 mainframe is not configured securely</t>
  </si>
  <si>
    <t>HTC149</t>
  </si>
  <si>
    <t>The Palo Alto Firewall running PanOS 10 is not configured securely</t>
  </si>
  <si>
    <t>HTC150</t>
  </si>
  <si>
    <t>The Cisco switch/router running iOS 17 is not configured securely</t>
  </si>
  <si>
    <t>HTC151</t>
  </si>
  <si>
    <t>The MacOS 12 operating system is not configured securely</t>
  </si>
  <si>
    <t>HTC152</t>
  </si>
  <si>
    <t>The OEL 9.0 Server is not configured securely</t>
  </si>
  <si>
    <t>HTC153</t>
  </si>
  <si>
    <t>The RHEL 9.0 Server is not configured securely</t>
  </si>
  <si>
    <t>HTC154</t>
  </si>
  <si>
    <t>The Rocky Linux 9 Server is not configured securely</t>
  </si>
  <si>
    <t>HTC155</t>
  </si>
  <si>
    <t>The MacOS 13 operating system is not configured securely</t>
  </si>
  <si>
    <t>HTC156</t>
  </si>
  <si>
    <t>The Palo Alto 11 firewall is not configured securely</t>
  </si>
  <si>
    <t>HTC157</t>
  </si>
  <si>
    <t>The FortiGate Firewall is not configured securely</t>
  </si>
  <si>
    <t>HTC158</t>
  </si>
  <si>
    <t>The NGNIX Web Server is not configured securely</t>
  </si>
  <si>
    <t>HTC159</t>
  </si>
  <si>
    <t>The SQL Server 2022 database is not configured securely</t>
  </si>
  <si>
    <t>HTC160</t>
  </si>
  <si>
    <t>The Debian 11 operating system is not configured securely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</si>
</sst>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m/d/yyyy;@"/>
    <numFmt numFmtId="165" formatCode="[&lt;=9999999]###\-####;\(###\)\ ###\-####"/>
    <numFmt numFmtId="166" formatCode="0.0"/>
  </numFmts>
  <fonts count="17" x14ac:knownFonts="1">
    <font>
      <sz val="11"/>
      <color theme="1"/>
      <name val="Calibri"/>
      <family val="2"/>
      <scheme val="minor"/>
    </font>
    <font>
      <sz val="11"/>
      <color theme="1"/>
      <name val="Calibri"/>
      <family val="2"/>
      <scheme val="minor"/>
    </font>
    <font>
      <b/>
      <sz val="10"/>
      <name val="Arial"/>
      <family val="2"/>
    </font>
    <font>
      <sz val="10"/>
      <name val="Arial"/>
      <family val="2"/>
    </font>
    <font>
      <sz val="11"/>
      <color indexed="8"/>
      <name val="Calibri"/>
      <family val="2"/>
    </font>
    <font>
      <sz val="8"/>
      <name val="Calibri"/>
      <family val="2"/>
      <scheme val="minor"/>
    </font>
    <font>
      <sz val="10"/>
      <color theme="1"/>
      <name val="Arial"/>
      <family val="2"/>
    </font>
    <font>
      <sz val="11"/>
      <color indexed="8"/>
      <name val="Calibri"/>
    </font>
    <font>
      <i/>
      <sz val="10"/>
      <name val="Arial"/>
      <family val="2"/>
    </font>
    <font>
      <b/>
      <i/>
      <sz val="10"/>
      <name val="Arial"/>
      <family val="2"/>
    </font>
    <font>
      <b/>
      <sz val="10"/>
      <color theme="1"/>
      <name val="Arial"/>
      <family val="2"/>
    </font>
    <font>
      <sz val="10"/>
      <color indexed="8"/>
      <name val="Arial"/>
      <family val="2"/>
    </font>
    <font>
      <sz val="11"/>
      <color rgb="FF000000"/>
      <name val="Calibri"/>
      <family val="2"/>
    </font>
    <font>
      <b/>
      <sz val="10"/>
      <color theme="0"/>
      <name val="Arial"/>
      <family val="2"/>
    </font>
    <font>
      <b/>
      <u/>
      <sz val="10"/>
      <color theme="0"/>
      <name val="Arial"/>
      <family val="2"/>
    </font>
    <font>
      <sz val="10"/>
      <color rgb="FF000000"/>
      <name val="Arial"/>
      <family val="2"/>
    </font>
    <font>
      <b/>
      <sz val="10"/>
      <color rgb="FF000000"/>
      <name val="Arial"/>
      <family val="2"/>
    </font>
  </fonts>
  <fills count="15">
    <fill>
      <patternFill patternType="none"/>
    </fill>
    <fill>
      <patternFill patternType="gray125"/>
    </fill>
    <fill>
      <patternFill patternType="solid">
        <fgColor indexed="55"/>
        <bgColor indexed="64"/>
      </patternFill>
    </fill>
    <fill>
      <patternFill patternType="solid">
        <fgColor rgb="FFAFD7FF"/>
        <bgColor indexed="64"/>
      </patternFill>
    </fill>
    <fill>
      <patternFill patternType="solid">
        <fgColor theme="0"/>
        <bgColor indexed="64"/>
      </patternFill>
    </fill>
    <fill>
      <patternFill patternType="solid">
        <fgColor indexed="44"/>
        <bgColor indexed="64"/>
      </patternFill>
    </fill>
    <fill>
      <patternFill patternType="solid">
        <fgColor indexed="22"/>
        <bgColor indexed="64"/>
      </patternFill>
    </fill>
    <fill>
      <patternFill patternType="solid">
        <fgColor theme="0" tint="-0.249977111117893"/>
        <bgColor indexed="64"/>
      </patternFill>
    </fill>
    <fill>
      <patternFill patternType="solid">
        <fgColor rgb="FFB2B2B2"/>
        <bgColor indexed="64"/>
      </patternFill>
    </fill>
    <fill>
      <patternFill patternType="solid">
        <fgColor rgb="FFD0CECE"/>
        <bgColor rgb="FF000000"/>
      </patternFill>
    </fill>
    <fill>
      <patternFill patternType="solid">
        <fgColor rgb="FFFFFFFF"/>
        <bgColor rgb="FF000000"/>
      </patternFill>
    </fill>
    <fill>
      <patternFill patternType="solid">
        <fgColor theme="5"/>
        <bgColor indexed="64"/>
      </patternFill>
    </fill>
    <fill>
      <patternFill patternType="solid">
        <fgColor theme="4" tint="0.79998168889431442"/>
        <bgColor theme="4" tint="0.79998168889431442"/>
      </patternFill>
    </fill>
    <fill>
      <patternFill patternType="solid">
        <fgColor theme="4"/>
        <bgColor theme="4"/>
      </patternFill>
    </fill>
    <fill>
      <patternFill patternType="solid">
        <fgColor rgb="FFC00000"/>
        <bgColor theme="4"/>
      </patternFill>
    </fill>
  </fills>
  <borders count="45">
    <border>
      <left/>
      <right/>
      <top/>
      <bottom/>
      <diagonal/>
    </border>
    <border>
      <left style="thin">
        <color indexed="63"/>
      </left>
      <right style="thin">
        <color indexed="63"/>
      </right>
      <top style="thin">
        <color indexed="63"/>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3"/>
      </left>
      <right/>
      <top style="thin">
        <color indexed="63"/>
      </top>
      <bottom/>
      <diagonal/>
    </border>
    <border>
      <left/>
      <right/>
      <top style="thin">
        <color indexed="63"/>
      </top>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3"/>
      </top>
      <bottom/>
      <diagonal/>
    </border>
    <border>
      <left style="thin">
        <color indexed="63"/>
      </left>
      <right/>
      <top/>
      <bottom/>
      <diagonal/>
    </border>
    <border>
      <left style="thin">
        <color indexed="63"/>
      </left>
      <right/>
      <top/>
      <bottom style="thin">
        <color indexed="63"/>
      </bottom>
      <diagonal/>
    </border>
    <border>
      <left/>
      <right/>
      <top/>
      <bottom style="thin">
        <color indexed="63"/>
      </bottom>
      <diagonal/>
    </border>
    <border>
      <left/>
      <right style="thin">
        <color indexed="64"/>
      </right>
      <top/>
      <bottom style="thin">
        <color indexed="63"/>
      </bottom>
      <diagonal/>
    </border>
    <border>
      <left style="thin">
        <color indexed="63"/>
      </left>
      <right/>
      <top style="thin">
        <color indexed="63"/>
      </top>
      <bottom style="thin">
        <color indexed="63"/>
      </bottom>
      <diagonal/>
    </border>
    <border>
      <left/>
      <right/>
      <top style="thin">
        <color indexed="63"/>
      </top>
      <bottom style="thin">
        <color indexed="63"/>
      </bottom>
      <diagonal/>
    </border>
    <border>
      <left/>
      <right style="thin">
        <color indexed="64"/>
      </right>
      <top style="thin">
        <color indexed="63"/>
      </top>
      <bottom style="thin">
        <color indexed="63"/>
      </bottom>
      <diagonal/>
    </border>
    <border>
      <left/>
      <right style="thin">
        <color indexed="63"/>
      </right>
      <top style="thin">
        <color indexed="63"/>
      </top>
      <bottom style="thin">
        <color indexed="63"/>
      </bottom>
      <diagonal/>
    </border>
    <border>
      <left style="thin">
        <color indexed="63"/>
      </left>
      <right style="thin">
        <color indexed="64"/>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diagonal/>
    </border>
    <border>
      <left style="thin">
        <color indexed="64"/>
      </left>
      <right/>
      <top style="thin">
        <color indexed="64"/>
      </top>
      <bottom style="thin">
        <color indexed="63"/>
      </bottom>
      <diagonal/>
    </border>
    <border>
      <left/>
      <right/>
      <top style="thin">
        <color indexed="64"/>
      </top>
      <bottom style="thin">
        <color indexed="63"/>
      </bottom>
      <diagonal/>
    </border>
    <border>
      <left/>
      <right style="thin">
        <color indexed="64"/>
      </right>
      <top style="thin">
        <color indexed="64"/>
      </top>
      <bottom style="thin">
        <color indexed="63"/>
      </bottom>
      <diagonal/>
    </border>
    <border>
      <left style="thin">
        <color indexed="64"/>
      </left>
      <right style="thin">
        <color indexed="63"/>
      </right>
      <top style="thin">
        <color indexed="64"/>
      </top>
      <bottom style="thin">
        <color indexed="64"/>
      </bottom>
      <diagonal/>
    </border>
    <border>
      <left style="thin">
        <color indexed="63"/>
      </left>
      <right style="thin">
        <color indexed="63"/>
      </right>
      <top style="thin">
        <color indexed="64"/>
      </top>
      <bottom style="thin">
        <color indexed="64"/>
      </bottom>
      <diagonal/>
    </border>
    <border>
      <left style="thin">
        <color indexed="63"/>
      </left>
      <right style="thin">
        <color indexed="64"/>
      </right>
      <top style="thin">
        <color indexed="64"/>
      </top>
      <bottom style="thin">
        <color indexed="64"/>
      </bottom>
      <diagonal/>
    </border>
    <border>
      <left style="thin">
        <color indexed="64"/>
      </left>
      <right/>
      <top style="thin">
        <color indexed="63"/>
      </top>
      <bottom style="thin">
        <color indexed="63"/>
      </bottom>
      <diagonal/>
    </border>
    <border>
      <left style="thin">
        <color indexed="63"/>
      </left>
      <right style="thin">
        <color indexed="63"/>
      </right>
      <top style="thin">
        <color indexed="63"/>
      </top>
      <bottom style="thin">
        <color indexed="63"/>
      </bottom>
      <diagonal/>
    </border>
    <border>
      <left style="thin">
        <color indexed="64"/>
      </left>
      <right/>
      <top style="thin">
        <color indexed="63"/>
      </top>
      <bottom style="thin">
        <color indexed="64"/>
      </bottom>
      <diagonal/>
    </border>
    <border>
      <left/>
      <right style="thin">
        <color indexed="63"/>
      </right>
      <top style="thin">
        <color indexed="63"/>
      </top>
      <bottom style="thin">
        <color indexed="64"/>
      </bottom>
      <diagonal/>
    </border>
    <border>
      <left style="thin">
        <color indexed="63"/>
      </left>
      <right style="thin">
        <color indexed="63"/>
      </right>
      <top style="thin">
        <color indexed="63"/>
      </top>
      <bottom style="thin">
        <color indexed="64"/>
      </bottom>
      <diagonal/>
    </border>
    <border>
      <left style="thin">
        <color indexed="63"/>
      </left>
      <right style="thin">
        <color indexed="64"/>
      </right>
      <top style="thin">
        <color indexed="63"/>
      </top>
      <bottom style="thin">
        <color indexed="64"/>
      </bottom>
      <diagonal/>
    </border>
    <border>
      <left style="thin">
        <color indexed="64"/>
      </left>
      <right style="thin">
        <color indexed="64"/>
      </right>
      <top/>
      <bottom style="thin">
        <color indexed="64"/>
      </bottom>
      <diagonal/>
    </border>
    <border>
      <left/>
      <right style="thin">
        <color indexed="63"/>
      </right>
      <top style="thin">
        <color indexed="63"/>
      </top>
      <bottom/>
      <diagonal/>
    </border>
    <border>
      <left/>
      <right style="thin">
        <color indexed="63"/>
      </right>
      <top/>
      <bottom style="thin">
        <color indexed="63"/>
      </bottom>
      <diagonal/>
    </border>
    <border>
      <left/>
      <right style="thin">
        <color indexed="63"/>
      </right>
      <top/>
      <bottom/>
      <diagonal/>
    </border>
    <border>
      <left/>
      <right style="thin">
        <color indexed="63"/>
      </right>
      <top style="thin">
        <color indexed="64"/>
      </top>
      <bottom style="thin">
        <color indexed="64"/>
      </bottom>
      <diagonal/>
    </border>
    <border>
      <left style="thin">
        <color indexed="63"/>
      </left>
      <right/>
      <top style="thin">
        <color indexed="64"/>
      </top>
      <bottom style="thin">
        <color indexed="64"/>
      </bottom>
      <diagonal/>
    </border>
    <border>
      <left/>
      <right style="thin">
        <color indexed="64"/>
      </right>
      <top style="thin">
        <color indexed="64"/>
      </top>
      <bottom/>
      <diagonal/>
    </border>
  </borders>
  <cellStyleXfs count="15">
    <xf numFmtId="0" fontId="0" fillId="0" borderId="0"/>
    <xf numFmtId="0" fontId="3" fillId="0" borderId="0"/>
    <xf numFmtId="0" fontId="4" fillId="0" borderId="0" applyFill="0" applyProtection="0"/>
    <xf numFmtId="0" fontId="1" fillId="0" borderId="0"/>
    <xf numFmtId="0" fontId="3" fillId="0" borderId="0"/>
    <xf numFmtId="0" fontId="3" fillId="0" borderId="0"/>
    <xf numFmtId="0" fontId="4" fillId="0" borderId="0" applyFill="0" applyProtection="0"/>
    <xf numFmtId="0" fontId="1" fillId="0" borderId="0"/>
    <xf numFmtId="0" fontId="1" fillId="0" borderId="0"/>
    <xf numFmtId="0" fontId="3" fillId="0" borderId="0"/>
    <xf numFmtId="0" fontId="7" fillId="0" borderId="0" applyFill="0" applyProtection="0"/>
    <xf numFmtId="0" fontId="3" fillId="0" borderId="0"/>
    <xf numFmtId="0" fontId="3" fillId="0" borderId="0"/>
    <xf numFmtId="0" fontId="3" fillId="0" borderId="0"/>
    <xf numFmtId="0" fontId="12" fillId="0" borderId="0"/>
  </cellStyleXfs>
  <cellXfs count="261">
    <xf numFmtId="0" fontId="0" fillId="0" borderId="0" xfId="0"/>
    <xf numFmtId="0" fontId="3" fillId="0" borderId="2" xfId="0" applyFont="1" applyBorder="1" applyAlignment="1">
      <alignment horizontal="left" vertical="top" wrapText="1"/>
    </xf>
    <xf numFmtId="0" fontId="3" fillId="0" borderId="2" xfId="0" applyFont="1" applyBorder="1" applyAlignment="1">
      <alignment vertical="top" wrapText="1"/>
    </xf>
    <xf numFmtId="0" fontId="3" fillId="5" borderId="5" xfId="6" applyFont="1" applyFill="1" applyBorder="1" applyProtection="1"/>
    <xf numFmtId="0" fontId="3" fillId="5" borderId="12" xfId="6" applyFont="1" applyFill="1" applyBorder="1" applyProtection="1"/>
    <xf numFmtId="0" fontId="6" fillId="5" borderId="13" xfId="6" applyFont="1" applyFill="1" applyBorder="1" applyProtection="1"/>
    <xf numFmtId="0" fontId="3" fillId="5" borderId="0" xfId="6" applyFont="1" applyFill="1" applyProtection="1"/>
    <xf numFmtId="0" fontId="3" fillId="5" borderId="9" xfId="6" applyFont="1" applyFill="1" applyBorder="1" applyProtection="1"/>
    <xf numFmtId="0" fontId="3" fillId="5" borderId="13" xfId="6" applyFont="1" applyFill="1" applyBorder="1" applyProtection="1"/>
    <xf numFmtId="0" fontId="3" fillId="5" borderId="15" xfId="6" applyFont="1" applyFill="1" applyBorder="1" applyProtection="1"/>
    <xf numFmtId="0" fontId="3" fillId="5" borderId="16" xfId="6" applyFont="1" applyFill="1" applyBorder="1" applyProtection="1"/>
    <xf numFmtId="0" fontId="2" fillId="6" borderId="4" xfId="6" applyFont="1" applyFill="1" applyBorder="1" applyAlignment="1" applyProtection="1">
      <alignment vertical="center"/>
    </xf>
    <xf numFmtId="0" fontId="2" fillId="6" borderId="5" xfId="6" applyFont="1" applyFill="1" applyBorder="1" applyAlignment="1" applyProtection="1">
      <alignment vertical="center"/>
    </xf>
    <xf numFmtId="0" fontId="2" fillId="6" borderId="12" xfId="6" applyFont="1" applyFill="1" applyBorder="1" applyAlignment="1" applyProtection="1">
      <alignment vertical="center"/>
    </xf>
    <xf numFmtId="0" fontId="3" fillId="6" borderId="13" xfId="6" applyFont="1" applyFill="1" applyBorder="1" applyAlignment="1" applyProtection="1">
      <alignment vertical="top"/>
    </xf>
    <xf numFmtId="0" fontId="2" fillId="2" borderId="17" xfId="6" applyFont="1" applyFill="1" applyBorder="1" applyAlignment="1" applyProtection="1">
      <alignment vertical="center"/>
    </xf>
    <xf numFmtId="0" fontId="2" fillId="2" borderId="18" xfId="6" applyFont="1" applyFill="1" applyBorder="1" applyAlignment="1" applyProtection="1">
      <alignment vertical="center"/>
    </xf>
    <xf numFmtId="0" fontId="2" fillId="2" borderId="19" xfId="6" applyFont="1" applyFill="1" applyBorder="1" applyAlignment="1" applyProtection="1">
      <alignment vertical="center"/>
    </xf>
    <xf numFmtId="0" fontId="2" fillId="4" borderId="17" xfId="6" applyFont="1" applyFill="1" applyBorder="1" applyAlignment="1" applyProtection="1">
      <alignment vertical="center"/>
    </xf>
    <xf numFmtId="0" fontId="2" fillId="4" borderId="20" xfId="6" applyFont="1" applyFill="1" applyBorder="1" applyAlignment="1" applyProtection="1">
      <alignment vertical="center"/>
    </xf>
    <xf numFmtId="0" fontId="3" fillId="0" borderId="21" xfId="6" applyFont="1" applyBorder="1" applyAlignment="1" applyProtection="1">
      <alignment horizontal="left" vertical="top" wrapText="1"/>
      <protection locked="0"/>
    </xf>
    <xf numFmtId="14" fontId="3" fillId="0" borderId="21" xfId="6" quotePrefix="1" applyNumberFormat="1" applyFont="1" applyBorder="1" applyAlignment="1" applyProtection="1">
      <alignment horizontal="left" vertical="top" wrapText="1"/>
      <protection locked="0"/>
    </xf>
    <xf numFmtId="164" fontId="3" fillId="0" borderId="21" xfId="6" applyNumberFormat="1" applyFont="1" applyBorder="1" applyAlignment="1" applyProtection="1">
      <alignment horizontal="left" vertical="top" wrapText="1"/>
      <protection locked="0"/>
    </xf>
    <xf numFmtId="0" fontId="2" fillId="0" borderId="17" xfId="6" applyFont="1" applyBorder="1" applyAlignment="1" applyProtection="1">
      <alignment vertical="center"/>
    </xf>
    <xf numFmtId="0" fontId="6" fillId="4" borderId="19" xfId="6" applyFont="1" applyFill="1" applyBorder="1" applyAlignment="1" applyProtection="1">
      <alignment vertical="center" wrapText="1"/>
    </xf>
    <xf numFmtId="0" fontId="6" fillId="0" borderId="19" xfId="6" applyFont="1" applyBorder="1" applyAlignment="1" applyProtection="1">
      <alignment horizontal="left" vertical="top" wrapText="1"/>
      <protection locked="0"/>
    </xf>
    <xf numFmtId="165" fontId="6" fillId="4" borderId="19" xfId="6" applyNumberFormat="1" applyFont="1" applyFill="1" applyBorder="1" applyAlignment="1" applyProtection="1">
      <alignment vertical="center" wrapText="1"/>
    </xf>
    <xf numFmtId="165" fontId="6" fillId="0" borderId="19" xfId="6" applyNumberFormat="1" applyFont="1" applyBorder="1" applyAlignment="1" applyProtection="1">
      <alignment horizontal="left" vertical="top" wrapText="1"/>
      <protection locked="0"/>
    </xf>
    <xf numFmtId="0" fontId="6" fillId="0" borderId="19" xfId="6" applyFont="1" applyBorder="1" applyAlignment="1" applyProtection="1">
      <alignment horizontal="left" vertical="center" wrapText="1"/>
      <protection locked="0"/>
    </xf>
    <xf numFmtId="165" fontId="6" fillId="0" borderId="19" xfId="6" applyNumberFormat="1" applyFont="1" applyBorder="1" applyAlignment="1" applyProtection="1">
      <alignment horizontal="left" vertical="center" wrapText="1"/>
      <protection locked="0"/>
    </xf>
    <xf numFmtId="0" fontId="3" fillId="4" borderId="0" xfId="6" applyFont="1" applyFill="1" applyAlignment="1">
      <alignment vertical="center"/>
    </xf>
    <xf numFmtId="0" fontId="2" fillId="2" borderId="3" xfId="10" applyFont="1" applyFill="1" applyBorder="1"/>
    <xf numFmtId="0" fontId="2" fillId="2" borderId="22" xfId="10" applyFont="1" applyFill="1" applyBorder="1"/>
    <xf numFmtId="0" fontId="2" fillId="2" borderId="23" xfId="10" applyFont="1" applyFill="1" applyBorder="1"/>
    <xf numFmtId="0" fontId="2" fillId="4" borderId="8" xfId="10" applyFont="1" applyFill="1" applyBorder="1" applyAlignment="1">
      <alignment vertical="center"/>
    </xf>
    <xf numFmtId="0" fontId="2" fillId="4" borderId="0" xfId="10" applyFont="1" applyFill="1" applyAlignment="1">
      <alignment vertical="center"/>
    </xf>
    <xf numFmtId="0" fontId="2" fillId="4" borderId="9" xfId="10" applyFont="1" applyFill="1" applyBorder="1" applyAlignment="1">
      <alignment vertical="center"/>
    </xf>
    <xf numFmtId="0" fontId="3" fillId="4" borderId="8" xfId="10" applyFont="1" applyFill="1" applyBorder="1" applyAlignment="1">
      <alignment vertical="top"/>
    </xf>
    <xf numFmtId="0" fontId="3" fillId="4" borderId="0" xfId="10" applyFont="1" applyFill="1" applyAlignment="1">
      <alignment vertical="top"/>
    </xf>
    <xf numFmtId="0" fontId="3" fillId="4" borderId="9" xfId="10" applyFont="1" applyFill="1" applyBorder="1" applyAlignment="1">
      <alignment vertical="top"/>
    </xf>
    <xf numFmtId="0" fontId="3" fillId="4" borderId="24" xfId="10" applyFont="1" applyFill="1" applyBorder="1" applyAlignment="1">
      <alignment vertical="top"/>
    </xf>
    <xf numFmtId="0" fontId="3" fillId="4" borderId="10" xfId="10" applyFont="1" applyFill="1" applyBorder="1" applyAlignment="1">
      <alignment vertical="top"/>
    </xf>
    <xf numFmtId="0" fontId="3" fillId="4" borderId="11" xfId="10" applyFont="1" applyFill="1" applyBorder="1" applyAlignment="1">
      <alignment vertical="top"/>
    </xf>
    <xf numFmtId="0" fontId="2" fillId="4" borderId="8" xfId="10" applyFont="1" applyFill="1" applyBorder="1"/>
    <xf numFmtId="0" fontId="2" fillId="6" borderId="3" xfId="10" applyFont="1" applyFill="1" applyBorder="1"/>
    <xf numFmtId="0" fontId="2" fillId="6" borderId="22" xfId="10" applyFont="1" applyFill="1" applyBorder="1"/>
    <xf numFmtId="0" fontId="2" fillId="6" borderId="26" xfId="10" applyFont="1" applyFill="1" applyBorder="1"/>
    <xf numFmtId="0" fontId="2" fillId="6" borderId="27" xfId="10" applyFont="1" applyFill="1" applyBorder="1"/>
    <xf numFmtId="0" fontId="2" fillId="6" borderId="28" xfId="10" applyFont="1" applyFill="1" applyBorder="1"/>
    <xf numFmtId="0" fontId="3" fillId="3" borderId="32" xfId="10" applyFont="1" applyFill="1" applyBorder="1" applyAlignment="1">
      <alignment vertical="center"/>
    </xf>
    <xf numFmtId="0" fontId="9" fillId="0" borderId="2" xfId="10" applyFont="1" applyBorder="1" applyAlignment="1">
      <alignment horizontal="center"/>
    </xf>
    <xf numFmtId="9" fontId="9" fillId="0" borderId="2" xfId="10" applyNumberFormat="1" applyFont="1" applyBorder="1" applyAlignment="1">
      <alignment horizontal="center"/>
    </xf>
    <xf numFmtId="0" fontId="2" fillId="4" borderId="34" xfId="10" applyFont="1" applyFill="1" applyBorder="1" applyAlignment="1">
      <alignment vertical="center"/>
    </xf>
    <xf numFmtId="0" fontId="2" fillId="4" borderId="35" xfId="10" applyFont="1" applyFill="1" applyBorder="1" applyAlignment="1">
      <alignment vertical="center"/>
    </xf>
    <xf numFmtId="0" fontId="3" fillId="0" borderId="36" xfId="10" applyFont="1" applyBorder="1" applyAlignment="1">
      <alignment horizontal="center" vertical="center"/>
    </xf>
    <xf numFmtId="0" fontId="3" fillId="0" borderId="37" xfId="10" applyFont="1" applyBorder="1" applyAlignment="1">
      <alignment horizontal="center" vertical="center"/>
    </xf>
    <xf numFmtId="0" fontId="2" fillId="6" borderId="23" xfId="10" applyFont="1" applyFill="1" applyBorder="1"/>
    <xf numFmtId="0" fontId="8" fillId="4" borderId="8" xfId="10" applyFont="1" applyFill="1" applyBorder="1" applyAlignment="1">
      <alignment vertical="top"/>
    </xf>
    <xf numFmtId="0" fontId="3" fillId="0" borderId="2" xfId="10" applyFont="1" applyBorder="1" applyAlignment="1">
      <alignment horizontal="center" vertical="center"/>
    </xf>
    <xf numFmtId="0" fontId="3" fillId="0" borderId="2" xfId="10" applyFont="1" applyBorder="1" applyAlignment="1">
      <alignment horizontal="center" vertical="center" wrapText="1"/>
    </xf>
    <xf numFmtId="0" fontId="3" fillId="4" borderId="3" xfId="10" applyFont="1" applyFill="1" applyBorder="1"/>
    <xf numFmtId="0" fontId="3" fillId="0" borderId="22" xfId="10" applyFont="1" applyBorder="1"/>
    <xf numFmtId="2" fontId="2" fillId="0" borderId="23" xfId="10" applyNumberFormat="1" applyFont="1" applyBorder="1" applyAlignment="1">
      <alignment horizontal="center"/>
    </xf>
    <xf numFmtId="0" fontId="2" fillId="2" borderId="17" xfId="6" applyFont="1" applyFill="1" applyBorder="1" applyProtection="1"/>
    <xf numFmtId="0" fontId="2" fillId="2" borderId="18" xfId="6" applyFont="1" applyFill="1" applyBorder="1" applyProtection="1"/>
    <xf numFmtId="0" fontId="2" fillId="2" borderId="20" xfId="6" applyFont="1" applyFill="1" applyBorder="1" applyProtection="1"/>
    <xf numFmtId="0" fontId="2" fillId="3" borderId="4" xfId="6" applyFont="1" applyFill="1" applyBorder="1" applyAlignment="1" applyProtection="1">
      <alignment vertical="center"/>
    </xf>
    <xf numFmtId="0" fontId="2" fillId="3" borderId="5" xfId="6" applyFont="1" applyFill="1" applyBorder="1" applyAlignment="1" applyProtection="1">
      <alignment vertical="center"/>
    </xf>
    <xf numFmtId="0" fontId="2" fillId="3" borderId="39" xfId="6" applyFont="1" applyFill="1" applyBorder="1" applyAlignment="1" applyProtection="1">
      <alignment vertical="center"/>
    </xf>
    <xf numFmtId="0" fontId="3" fillId="0" borderId="0" xfId="6" applyFont="1" applyFill="1" applyProtection="1"/>
    <xf numFmtId="0" fontId="3" fillId="4" borderId="15" xfId="6" applyFont="1" applyFill="1" applyBorder="1" applyAlignment="1" applyProtection="1">
      <alignment horizontal="center" vertical="top"/>
    </xf>
    <xf numFmtId="0" fontId="2" fillId="3" borderId="17" xfId="6" applyFont="1" applyFill="1" applyBorder="1" applyAlignment="1" applyProtection="1">
      <alignment vertical="center"/>
    </xf>
    <xf numFmtId="0" fontId="2" fillId="3" borderId="18" xfId="6" applyFont="1" applyFill="1" applyBorder="1" applyAlignment="1" applyProtection="1">
      <alignment vertical="center"/>
    </xf>
    <xf numFmtId="0" fontId="2" fillId="3" borderId="20" xfId="6" applyFont="1" applyFill="1" applyBorder="1" applyAlignment="1" applyProtection="1">
      <alignment vertical="center"/>
    </xf>
    <xf numFmtId="0" fontId="2" fillId="8" borderId="4" xfId="6" applyFont="1" applyFill="1" applyBorder="1" applyAlignment="1" applyProtection="1">
      <alignment vertical="top"/>
    </xf>
    <xf numFmtId="0" fontId="2" fillId="8" borderId="5" xfId="6" applyFont="1" applyFill="1" applyBorder="1" applyAlignment="1" applyProtection="1">
      <alignment vertical="top"/>
    </xf>
    <xf numFmtId="0" fontId="2" fillId="8" borderId="39" xfId="6" applyFont="1" applyFill="1" applyBorder="1" applyAlignment="1" applyProtection="1">
      <alignment vertical="top"/>
    </xf>
    <xf numFmtId="0" fontId="3" fillId="4" borderId="4" xfId="6" applyFont="1" applyFill="1" applyBorder="1" applyAlignment="1" applyProtection="1">
      <alignment vertical="top"/>
    </xf>
    <xf numFmtId="0" fontId="3" fillId="4" borderId="5" xfId="6" applyFont="1" applyFill="1" applyBorder="1" applyAlignment="1" applyProtection="1">
      <alignment vertical="top"/>
    </xf>
    <xf numFmtId="0" fontId="3" fillId="4" borderId="39" xfId="6" applyFont="1" applyFill="1" applyBorder="1" applyAlignment="1" applyProtection="1">
      <alignment vertical="top"/>
    </xf>
    <xf numFmtId="0" fontId="2" fillId="8" borderId="14" xfId="6" applyFont="1" applyFill="1" applyBorder="1" applyAlignment="1" applyProtection="1">
      <alignment vertical="top"/>
    </xf>
    <xf numFmtId="0" fontId="2" fillId="8" borderId="15" xfId="6" applyFont="1" applyFill="1" applyBorder="1" applyAlignment="1" applyProtection="1">
      <alignment vertical="top"/>
    </xf>
    <xf numFmtId="0" fontId="2" fillId="8" borderId="40" xfId="6" applyFont="1" applyFill="1" applyBorder="1" applyAlignment="1" applyProtection="1">
      <alignment vertical="top"/>
    </xf>
    <xf numFmtId="0" fontId="3" fillId="4" borderId="14" xfId="6" applyFont="1" applyFill="1" applyBorder="1" applyAlignment="1" applyProtection="1">
      <alignment vertical="top"/>
    </xf>
    <xf numFmtId="0" fontId="3" fillId="4" borderId="15" xfId="6" applyFont="1" applyFill="1" applyBorder="1" applyAlignment="1" applyProtection="1">
      <alignment vertical="top"/>
    </xf>
    <xf numFmtId="0" fontId="3" fillId="4" borderId="40" xfId="6" applyFont="1" applyFill="1" applyBorder="1" applyAlignment="1" applyProtection="1">
      <alignment vertical="top"/>
    </xf>
    <xf numFmtId="0" fontId="2" fillId="8" borderId="17" xfId="6" applyFont="1" applyFill="1" applyBorder="1" applyAlignment="1" applyProtection="1">
      <alignment vertical="top"/>
    </xf>
    <xf numFmtId="0" fontId="2" fillId="8" borderId="18" xfId="6" applyFont="1" applyFill="1" applyBorder="1" applyAlignment="1" applyProtection="1">
      <alignment vertical="top"/>
    </xf>
    <xf numFmtId="0" fontId="2" fillId="8" borderId="20" xfId="6" applyFont="1" applyFill="1" applyBorder="1" applyAlignment="1" applyProtection="1">
      <alignment vertical="top"/>
    </xf>
    <xf numFmtId="0" fontId="3" fillId="4" borderId="17" xfId="6" applyFont="1" applyFill="1" applyBorder="1" applyAlignment="1" applyProtection="1">
      <alignment vertical="top"/>
    </xf>
    <xf numFmtId="0" fontId="3" fillId="4" borderId="18" xfId="6" applyFont="1" applyFill="1" applyBorder="1" applyAlignment="1" applyProtection="1">
      <alignment vertical="top"/>
    </xf>
    <xf numFmtId="0" fontId="3" fillId="4" borderId="20" xfId="6" applyFont="1" applyFill="1" applyBorder="1" applyAlignment="1" applyProtection="1">
      <alignment vertical="top"/>
    </xf>
    <xf numFmtId="0" fontId="2" fillId="8" borderId="13" xfId="6" applyFont="1" applyFill="1" applyBorder="1" applyAlignment="1" applyProtection="1">
      <alignment vertical="top"/>
    </xf>
    <xf numFmtId="0" fontId="2" fillId="8" borderId="0" xfId="6" applyFont="1" applyFill="1" applyAlignment="1" applyProtection="1">
      <alignment vertical="top"/>
    </xf>
    <xf numFmtId="0" fontId="2" fillId="8" borderId="41" xfId="6" applyFont="1" applyFill="1" applyBorder="1" applyAlignment="1" applyProtection="1">
      <alignment vertical="top"/>
    </xf>
    <xf numFmtId="0" fontId="2" fillId="8" borderId="3" xfId="6" applyFont="1" applyFill="1" applyBorder="1" applyAlignment="1" applyProtection="1">
      <alignment vertical="top"/>
    </xf>
    <xf numFmtId="0" fontId="2" fillId="8" borderId="22" xfId="6" applyFont="1" applyFill="1" applyBorder="1" applyAlignment="1" applyProtection="1">
      <alignment vertical="top"/>
    </xf>
    <xf numFmtId="0" fontId="2" fillId="8" borderId="42" xfId="6" applyFont="1" applyFill="1" applyBorder="1" applyAlignment="1" applyProtection="1">
      <alignment vertical="top"/>
    </xf>
    <xf numFmtId="0" fontId="3" fillId="4" borderId="43" xfId="6" applyFont="1" applyFill="1" applyBorder="1" applyAlignment="1" applyProtection="1">
      <alignment horizontal="left" vertical="top"/>
    </xf>
    <xf numFmtId="0" fontId="3" fillId="4" borderId="22" xfId="6" applyFont="1" applyFill="1" applyBorder="1" applyAlignment="1" applyProtection="1">
      <alignment horizontal="left" vertical="top"/>
    </xf>
    <xf numFmtId="0" fontId="3" fillId="4" borderId="23" xfId="6" applyFont="1" applyFill="1" applyBorder="1" applyAlignment="1" applyProtection="1">
      <alignment horizontal="left" vertical="top"/>
    </xf>
    <xf numFmtId="0" fontId="3" fillId="4" borderId="13" xfId="6" applyFont="1" applyFill="1" applyBorder="1" applyAlignment="1" applyProtection="1">
      <alignment vertical="top"/>
    </xf>
    <xf numFmtId="0" fontId="3" fillId="4" borderId="0" xfId="6" applyFont="1" applyFill="1" applyAlignment="1" applyProtection="1">
      <alignment vertical="top"/>
    </xf>
    <xf numFmtId="0" fontId="3" fillId="4" borderId="41" xfId="6" applyFont="1" applyFill="1" applyBorder="1" applyAlignment="1" applyProtection="1">
      <alignment vertical="top"/>
    </xf>
    <xf numFmtId="0" fontId="2" fillId="8" borderId="6" xfId="6" applyFont="1" applyFill="1" applyBorder="1" applyAlignment="1" applyProtection="1">
      <alignment vertical="top"/>
    </xf>
    <xf numFmtId="0" fontId="2" fillId="8" borderId="25" xfId="6" applyFont="1" applyFill="1" applyBorder="1" applyAlignment="1" applyProtection="1">
      <alignment vertical="top"/>
    </xf>
    <xf numFmtId="0" fontId="2" fillId="8" borderId="44" xfId="6" applyFont="1" applyFill="1" applyBorder="1" applyAlignment="1" applyProtection="1">
      <alignment vertical="top"/>
    </xf>
    <xf numFmtId="0" fontId="2" fillId="8" borderId="8" xfId="6" applyFont="1" applyFill="1" applyBorder="1" applyAlignment="1" applyProtection="1">
      <alignment vertical="top"/>
    </xf>
    <xf numFmtId="0" fontId="2" fillId="8" borderId="9" xfId="6" applyFont="1" applyFill="1" applyBorder="1" applyAlignment="1" applyProtection="1">
      <alignment vertical="top"/>
    </xf>
    <xf numFmtId="0" fontId="2" fillId="8" borderId="24" xfId="6" applyFont="1" applyFill="1" applyBorder="1" applyAlignment="1" applyProtection="1">
      <alignment vertical="top"/>
    </xf>
    <xf numFmtId="0" fontId="2" fillId="8" borderId="10" xfId="6" applyFont="1" applyFill="1" applyBorder="1" applyAlignment="1" applyProtection="1">
      <alignment vertical="top"/>
    </xf>
    <xf numFmtId="0" fontId="2" fillId="8" borderId="11" xfId="6" applyFont="1" applyFill="1" applyBorder="1" applyAlignment="1" applyProtection="1">
      <alignment vertical="top"/>
    </xf>
    <xf numFmtId="0" fontId="10" fillId="8" borderId="3" xfId="6" applyFont="1" applyFill="1" applyBorder="1" applyAlignment="1" applyProtection="1">
      <alignment vertical="top"/>
    </xf>
    <xf numFmtId="0" fontId="2" fillId="8" borderId="23" xfId="6" applyFont="1" applyFill="1" applyBorder="1" applyAlignment="1" applyProtection="1">
      <alignment vertical="top"/>
    </xf>
    <xf numFmtId="0" fontId="10" fillId="8" borderId="6" xfId="6" applyFont="1" applyFill="1" applyBorder="1" applyAlignment="1" applyProtection="1">
      <alignment vertical="top"/>
    </xf>
    <xf numFmtId="0" fontId="2" fillId="2" borderId="17" xfId="10" applyFont="1" applyFill="1" applyBorder="1" applyAlignment="1">
      <alignment wrapText="1"/>
    </xf>
    <xf numFmtId="0" fontId="2" fillId="2" borderId="18" xfId="10" applyFont="1" applyFill="1" applyBorder="1" applyAlignment="1">
      <alignment wrapText="1"/>
    </xf>
    <xf numFmtId="49" fontId="2" fillId="2" borderId="18" xfId="10" applyNumberFormat="1" applyFont="1" applyFill="1" applyBorder="1" applyAlignment="1">
      <alignment wrapText="1"/>
    </xf>
    <xf numFmtId="0" fontId="2" fillId="3" borderId="33" xfId="10" applyFont="1" applyFill="1" applyBorder="1" applyAlignment="1">
      <alignment horizontal="left" vertical="center" wrapText="1"/>
    </xf>
    <xf numFmtId="49" fontId="2" fillId="3" borderId="33" xfId="10" applyNumberFormat="1" applyFont="1" applyFill="1" applyBorder="1" applyAlignment="1">
      <alignment horizontal="left" vertical="center" wrapText="1"/>
    </xf>
    <xf numFmtId="0" fontId="3" fillId="0" borderId="33" xfId="10" applyFont="1" applyBorder="1" applyAlignment="1">
      <alignment horizontal="left" vertical="top" wrapText="1"/>
    </xf>
    <xf numFmtId="49" fontId="3" fillId="0" borderId="2" xfId="10" applyNumberFormat="1" applyFont="1" applyBorder="1" applyAlignment="1">
      <alignment vertical="top" wrapText="1"/>
    </xf>
    <xf numFmtId="0" fontId="3" fillId="0" borderId="2" xfId="10" applyFont="1" applyBorder="1" applyAlignment="1">
      <alignment horizontal="left" vertical="top" wrapText="1"/>
    </xf>
    <xf numFmtId="0" fontId="2" fillId="2" borderId="17" xfId="11" applyFont="1" applyFill="1" applyBorder="1"/>
    <xf numFmtId="0" fontId="2" fillId="2" borderId="18" xfId="11" applyFont="1" applyFill="1" applyBorder="1"/>
    <xf numFmtId="0" fontId="2" fillId="3" borderId="33" xfId="11" applyFont="1" applyFill="1" applyBorder="1" applyAlignment="1">
      <alignment horizontal="left" vertical="center" wrapText="1"/>
    </xf>
    <xf numFmtId="0" fontId="2" fillId="11" borderId="3" xfId="10" applyFont="1" applyFill="1" applyBorder="1"/>
    <xf numFmtId="0" fontId="2" fillId="11" borderId="22" xfId="10" applyFont="1" applyFill="1" applyBorder="1"/>
    <xf numFmtId="0" fontId="2" fillId="11" borderId="23" xfId="10" applyFont="1" applyFill="1" applyBorder="1"/>
    <xf numFmtId="0" fontId="8" fillId="4" borderId="0" xfId="10" applyFont="1" applyFill="1" applyBorder="1" applyAlignment="1">
      <alignment vertical="top" wrapText="1"/>
    </xf>
    <xf numFmtId="0" fontId="8" fillId="4" borderId="0" xfId="10" applyFont="1" applyFill="1" applyBorder="1" applyAlignment="1">
      <alignment vertical="top"/>
    </xf>
    <xf numFmtId="0" fontId="3" fillId="12" borderId="2" xfId="4" applyNumberFormat="1" applyFont="1" applyFill="1" applyBorder="1" applyAlignment="1">
      <alignment horizontal="center" vertical="top"/>
    </xf>
    <xf numFmtId="0" fontId="13" fillId="13" borderId="2" xfId="9" applyNumberFormat="1" applyFont="1" applyFill="1" applyBorder="1" applyAlignment="1">
      <alignment horizontal="left" vertical="top" wrapText="1"/>
    </xf>
    <xf numFmtId="0" fontId="3" fillId="0" borderId="2" xfId="1" applyNumberFormat="1" applyFont="1" applyBorder="1" applyAlignment="1">
      <alignment horizontal="left" vertical="top" wrapText="1"/>
    </xf>
    <xf numFmtId="0" fontId="3" fillId="0" borderId="2" xfId="2" applyNumberFormat="1" applyFont="1" applyBorder="1" applyAlignment="1">
      <alignment horizontal="left" vertical="top" wrapText="1"/>
    </xf>
    <xf numFmtId="0" fontId="3" fillId="0" borderId="2" xfId="9" applyNumberFormat="1" applyFont="1" applyBorder="1" applyAlignment="1">
      <alignment horizontal="left" vertical="top" wrapText="1"/>
    </xf>
    <xf numFmtId="0" fontId="3" fillId="0" borderId="2" xfId="3" applyNumberFormat="1" applyFont="1" applyBorder="1" applyAlignment="1">
      <alignment vertical="top" wrapText="1"/>
    </xf>
    <xf numFmtId="49" fontId="3" fillId="0" borderId="2" xfId="3" applyNumberFormat="1" applyFont="1" applyBorder="1" applyAlignment="1">
      <alignment vertical="top" wrapText="1"/>
    </xf>
    <xf numFmtId="49" fontId="3" fillId="0" borderId="2" xfId="0" applyNumberFormat="1" applyFont="1" applyBorder="1" applyAlignment="1">
      <alignment vertical="top" wrapText="1"/>
    </xf>
    <xf numFmtId="0" fontId="3" fillId="0" borderId="2" xfId="4" applyNumberFormat="1" applyFont="1" applyBorder="1" applyAlignment="1">
      <alignment horizontal="center" vertical="top"/>
    </xf>
    <xf numFmtId="0" fontId="3" fillId="12" borderId="2" xfId="0" applyFont="1" applyFill="1" applyBorder="1" applyAlignment="1">
      <alignment horizontal="left" vertical="top" wrapText="1"/>
    </xf>
    <xf numFmtId="0" fontId="3" fillId="12" borderId="2" xfId="1" applyNumberFormat="1" applyFont="1" applyFill="1" applyBorder="1" applyAlignment="1">
      <alignment horizontal="left" vertical="top" wrapText="1"/>
    </xf>
    <xf numFmtId="0" fontId="3" fillId="12" borderId="2" xfId="2" applyNumberFormat="1" applyFont="1" applyFill="1" applyBorder="1" applyAlignment="1">
      <alignment horizontal="left" vertical="top" wrapText="1"/>
    </xf>
    <xf numFmtId="0" fontId="3" fillId="12" borderId="2" xfId="0" applyFont="1" applyFill="1" applyBorder="1" applyAlignment="1">
      <alignment vertical="top" wrapText="1"/>
    </xf>
    <xf numFmtId="0" fontId="3" fillId="12" borderId="2" xfId="3" applyNumberFormat="1" applyFont="1" applyFill="1" applyBorder="1" applyAlignment="1">
      <alignment vertical="top" wrapText="1"/>
    </xf>
    <xf numFmtId="49" fontId="3" fillId="12" borderId="2" xfId="3" applyNumberFormat="1" applyFont="1" applyFill="1" applyBorder="1" applyAlignment="1">
      <alignment vertical="top" wrapText="1"/>
    </xf>
    <xf numFmtId="49" fontId="3" fillId="12" borderId="2" xfId="0" applyNumberFormat="1" applyFont="1" applyFill="1" applyBorder="1" applyAlignment="1">
      <alignment vertical="top" wrapText="1"/>
    </xf>
    <xf numFmtId="0" fontId="3" fillId="0" borderId="2" xfId="0" applyNumberFormat="1" applyFont="1" applyBorder="1" applyAlignment="1">
      <alignment horizontal="left" vertical="top" wrapText="1"/>
    </xf>
    <xf numFmtId="0" fontId="13" fillId="13" borderId="2" xfId="0" applyFont="1" applyFill="1" applyBorder="1" applyAlignment="1">
      <alignment horizontal="center" vertical="center" wrapText="1"/>
    </xf>
    <xf numFmtId="10" fontId="13" fillId="13" borderId="2" xfId="0" applyNumberFormat="1" applyFont="1" applyFill="1" applyBorder="1" applyAlignment="1">
      <alignment horizontal="center" vertical="center" wrapText="1"/>
    </xf>
    <xf numFmtId="0" fontId="13" fillId="14" borderId="2" xfId="0" applyFont="1" applyFill="1" applyBorder="1" applyAlignment="1">
      <alignment horizontal="center" vertical="center" wrapText="1"/>
    </xf>
    <xf numFmtId="0" fontId="13" fillId="14" borderId="2" xfId="13" applyNumberFormat="1" applyFont="1" applyFill="1" applyBorder="1" applyAlignment="1">
      <alignment horizontal="center" vertical="center" wrapText="1"/>
    </xf>
    <xf numFmtId="0" fontId="13" fillId="13" borderId="2" xfId="0" applyFont="1" applyFill="1" applyBorder="1"/>
    <xf numFmtId="0" fontId="6" fillId="0" borderId="2" xfId="0" applyFont="1" applyBorder="1" applyAlignment="1">
      <alignment horizontal="left" vertical="top"/>
    </xf>
    <xf numFmtId="0" fontId="6" fillId="0" borderId="2" xfId="0" applyFont="1" applyBorder="1"/>
    <xf numFmtId="0" fontId="6" fillId="12" borderId="2" xfId="0" applyFont="1" applyFill="1" applyBorder="1" applyAlignment="1">
      <alignment horizontal="left" vertical="top"/>
    </xf>
    <xf numFmtId="0" fontId="6" fillId="12" borderId="2" xfId="0" applyFont="1" applyFill="1" applyBorder="1"/>
    <xf numFmtId="0" fontId="6" fillId="0" borderId="2" xfId="0" applyFont="1" applyBorder="1" applyAlignment="1">
      <alignment horizontal="left"/>
    </xf>
    <xf numFmtId="0" fontId="6" fillId="12" borderId="2" xfId="0" applyFont="1" applyFill="1" applyBorder="1" applyAlignment="1">
      <alignment horizontal="left"/>
    </xf>
    <xf numFmtId="0" fontId="15" fillId="0" borderId="0" xfId="6" applyFont="1" applyFill="1" applyAlignment="1" applyProtection="1">
      <alignment horizontal="left" vertical="center" indent="5"/>
    </xf>
    <xf numFmtId="0" fontId="2" fillId="5" borderId="4" xfId="6" applyFont="1" applyFill="1" applyBorder="1" applyProtection="1"/>
    <xf numFmtId="0" fontId="11" fillId="0" borderId="0" xfId="6" applyFont="1" applyProtection="1"/>
    <xf numFmtId="0" fontId="2" fillId="5" borderId="13" xfId="6" applyFont="1" applyFill="1" applyBorder="1" applyProtection="1"/>
    <xf numFmtId="0" fontId="3" fillId="5" borderId="14" xfId="6" applyFont="1" applyFill="1" applyBorder="1" applyProtection="1"/>
    <xf numFmtId="0" fontId="11" fillId="6" borderId="0" xfId="6" applyFont="1" applyFill="1" applyAlignment="1" applyProtection="1">
      <alignment vertical="top"/>
    </xf>
    <xf numFmtId="0" fontId="11" fillId="6" borderId="9" xfId="6" applyFont="1" applyFill="1" applyBorder="1" applyAlignment="1" applyProtection="1">
      <alignment vertical="top"/>
    </xf>
    <xf numFmtId="0" fontId="11" fillId="6" borderId="14" xfId="6" applyFont="1" applyFill="1" applyBorder="1" applyAlignment="1" applyProtection="1">
      <alignment vertical="top"/>
    </xf>
    <xf numFmtId="0" fontId="11" fillId="6" borderId="15" xfId="6" applyFont="1" applyFill="1" applyBorder="1" applyAlignment="1" applyProtection="1">
      <alignment vertical="top"/>
    </xf>
    <xf numFmtId="0" fontId="11" fillId="6" borderId="16" xfId="6" applyFont="1" applyFill="1" applyBorder="1" applyAlignment="1" applyProtection="1">
      <alignment vertical="top"/>
    </xf>
    <xf numFmtId="0" fontId="11" fillId="4" borderId="0" xfId="6" applyFont="1" applyFill="1" applyProtection="1"/>
    <xf numFmtId="0" fontId="11" fillId="4" borderId="9" xfId="6" applyFont="1" applyFill="1" applyBorder="1" applyProtection="1"/>
    <xf numFmtId="0" fontId="3" fillId="4" borderId="0" xfId="6" applyFont="1" applyFill="1" applyProtection="1"/>
    <xf numFmtId="0" fontId="3" fillId="3" borderId="17" xfId="6" applyFont="1" applyFill="1" applyBorder="1" applyAlignment="1" applyProtection="1">
      <alignment vertical="center"/>
    </xf>
    <xf numFmtId="0" fontId="11" fillId="3" borderId="18" xfId="6" applyFont="1" applyFill="1" applyBorder="1" applyAlignment="1" applyProtection="1">
      <alignment vertical="center"/>
    </xf>
    <xf numFmtId="0" fontId="11" fillId="3" borderId="19" xfId="6" applyFont="1" applyFill="1" applyBorder="1" applyAlignment="1" applyProtection="1">
      <alignment vertical="center"/>
    </xf>
    <xf numFmtId="0" fontId="11" fillId="3" borderId="17" xfId="6" applyFont="1" applyFill="1" applyBorder="1" applyAlignment="1" applyProtection="1">
      <alignment vertical="center"/>
    </xf>
    <xf numFmtId="0" fontId="11" fillId="3" borderId="19" xfId="6" applyFont="1" applyFill="1" applyBorder="1" applyAlignment="1" applyProtection="1">
      <alignment horizontal="left" vertical="center"/>
    </xf>
    <xf numFmtId="0" fontId="11" fillId="0" borderId="0" xfId="10" applyFont="1"/>
    <xf numFmtId="0" fontId="11" fillId="4" borderId="6" xfId="10" applyFont="1" applyFill="1" applyBorder="1"/>
    <xf numFmtId="0" fontId="11" fillId="4" borderId="25" xfId="10" applyFont="1" applyFill="1" applyBorder="1"/>
    <xf numFmtId="0" fontId="11" fillId="4" borderId="44" xfId="10" applyFont="1" applyFill="1" applyBorder="1"/>
    <xf numFmtId="0" fontId="11" fillId="4" borderId="8" xfId="10" applyFont="1" applyFill="1" applyBorder="1"/>
    <xf numFmtId="0" fontId="11" fillId="4" borderId="0" xfId="10" applyFont="1" applyFill="1" applyBorder="1"/>
    <xf numFmtId="0" fontId="11" fillId="4" borderId="9" xfId="10" applyFont="1" applyFill="1" applyBorder="1"/>
    <xf numFmtId="0" fontId="11" fillId="7" borderId="22" xfId="10" applyFont="1" applyFill="1" applyBorder="1"/>
    <xf numFmtId="0" fontId="11" fillId="7" borderId="23" xfId="10" applyFont="1" applyFill="1" applyBorder="1"/>
    <xf numFmtId="0" fontId="8" fillId="3" borderId="29" xfId="10" applyFont="1" applyFill="1" applyBorder="1" applyAlignment="1">
      <alignment horizontal="center" vertical="center" wrapText="1"/>
    </xf>
    <xf numFmtId="0" fontId="8" fillId="3" borderId="30" xfId="10" applyFont="1" applyFill="1" applyBorder="1" applyAlignment="1">
      <alignment horizontal="center" vertical="center" wrapText="1"/>
    </xf>
    <xf numFmtId="0" fontId="8" fillId="3" borderId="31" xfId="10" applyFont="1" applyFill="1" applyBorder="1" applyAlignment="1">
      <alignment horizontal="center" vertical="center" wrapText="1"/>
    </xf>
    <xf numFmtId="0" fontId="11" fillId="3" borderId="20" xfId="10" applyFont="1" applyFill="1" applyBorder="1" applyAlignment="1">
      <alignment vertical="center"/>
    </xf>
    <xf numFmtId="0" fontId="8" fillId="3" borderId="33" xfId="10" applyFont="1" applyFill="1" applyBorder="1" applyAlignment="1">
      <alignment horizontal="center" vertical="center"/>
    </xf>
    <xf numFmtId="0" fontId="8" fillId="3" borderId="21" xfId="10" applyFont="1" applyFill="1" applyBorder="1" applyAlignment="1">
      <alignment horizontal="center" vertical="center"/>
    </xf>
    <xf numFmtId="0" fontId="8" fillId="3" borderId="38" xfId="10" applyFont="1" applyFill="1" applyBorder="1" applyAlignment="1">
      <alignment horizontal="center" vertical="center"/>
    </xf>
    <xf numFmtId="0" fontId="8" fillId="4" borderId="0" xfId="10" applyFont="1" applyFill="1" applyBorder="1" applyAlignment="1">
      <alignment horizontal="center" vertical="center"/>
    </xf>
    <xf numFmtId="0" fontId="11" fillId="4" borderId="10" xfId="10" applyFont="1" applyFill="1" applyBorder="1"/>
    <xf numFmtId="0" fontId="11" fillId="4" borderId="24" xfId="10" applyFont="1" applyFill="1" applyBorder="1"/>
    <xf numFmtId="0" fontId="11" fillId="4" borderId="11" xfId="10" applyFont="1" applyFill="1" applyBorder="1"/>
    <xf numFmtId="0" fontId="11" fillId="0" borderId="0" xfId="6" applyFont="1" applyFill="1" applyProtection="1"/>
    <xf numFmtId="166" fontId="3" fillId="0" borderId="1" xfId="4" applyNumberFormat="1" applyFont="1" applyBorder="1" applyAlignment="1">
      <alignment horizontal="left" vertical="top" wrapText="1"/>
    </xf>
    <xf numFmtId="14" fontId="3" fillId="0" borderId="2" xfId="4" applyNumberFormat="1" applyFont="1" applyBorder="1" applyAlignment="1">
      <alignment horizontal="left" vertical="top" wrapText="1"/>
    </xf>
    <xf numFmtId="49" fontId="3" fillId="0" borderId="1" xfId="4" applyNumberFormat="1" applyFont="1" applyBorder="1" applyAlignment="1">
      <alignment horizontal="left" vertical="top" wrapText="1"/>
    </xf>
    <xf numFmtId="0" fontId="3" fillId="0" borderId="2" xfId="4" applyFont="1" applyBorder="1" applyAlignment="1">
      <alignment horizontal="left" vertical="top" wrapText="1"/>
    </xf>
    <xf numFmtId="0" fontId="11" fillId="4" borderId="0" xfId="10" applyFont="1" applyFill="1" applyAlignment="1">
      <alignment wrapText="1"/>
    </xf>
    <xf numFmtId="0" fontId="11" fillId="0" borderId="0" xfId="10" applyFont="1" applyAlignment="1">
      <alignment wrapText="1"/>
    </xf>
    <xf numFmtId="0" fontId="11" fillId="0" borderId="0" xfId="10" applyFont="1" applyFill="1" applyAlignment="1">
      <alignment wrapText="1"/>
    </xf>
    <xf numFmtId="49" fontId="11" fillId="4" borderId="0" xfId="10" applyNumberFormat="1" applyFont="1" applyFill="1" applyAlignment="1">
      <alignment wrapText="1"/>
    </xf>
    <xf numFmtId="49" fontId="11" fillId="0" borderId="0" xfId="10" applyNumberFormat="1" applyFont="1" applyAlignment="1">
      <alignment wrapText="1"/>
    </xf>
    <xf numFmtId="0" fontId="3" fillId="0" borderId="0" xfId="11" applyFont="1"/>
    <xf numFmtId="166" fontId="3" fillId="0" borderId="17" xfId="11" applyNumberFormat="1" applyFont="1" applyBorder="1" applyAlignment="1">
      <alignment horizontal="left" vertical="top"/>
    </xf>
    <xf numFmtId="0" fontId="3" fillId="0" borderId="2" xfId="11" applyFont="1" applyBorder="1"/>
    <xf numFmtId="0" fontId="3" fillId="4" borderId="0" xfId="12" applyFont="1" applyFill="1"/>
    <xf numFmtId="0" fontId="3" fillId="0" borderId="0" xfId="12" applyFont="1"/>
    <xf numFmtId="0" fontId="16" fillId="9" borderId="2" xfId="10" applyFont="1" applyFill="1" applyBorder="1" applyAlignment="1" applyProtection="1">
      <alignment wrapText="1"/>
    </xf>
    <xf numFmtId="0" fontId="16" fillId="9" borderId="23" xfId="10" applyFont="1" applyFill="1" applyBorder="1" applyAlignment="1" applyProtection="1">
      <alignment wrapText="1"/>
    </xf>
    <xf numFmtId="0" fontId="15" fillId="10" borderId="38" xfId="10" applyFont="1" applyFill="1" applyBorder="1" applyAlignment="1" applyProtection="1">
      <alignment wrapText="1"/>
    </xf>
    <xf numFmtId="0" fontId="15" fillId="10" borderId="11" xfId="10" applyFont="1" applyFill="1" applyBorder="1" applyAlignment="1" applyProtection="1">
      <alignment wrapText="1"/>
    </xf>
    <xf numFmtId="0" fontId="2" fillId="2" borderId="2" xfId="0" applyFont="1" applyFill="1" applyBorder="1" applyAlignment="1"/>
    <xf numFmtId="0" fontId="2" fillId="2" borderId="2" xfId="0" applyFont="1" applyFill="1" applyBorder="1" applyAlignment="1">
      <alignment horizontal="left" vertical="top"/>
    </xf>
    <xf numFmtId="0" fontId="6" fillId="12" borderId="2" xfId="0" applyFont="1" applyFill="1" applyBorder="1" applyAlignment="1">
      <alignment vertical="top" wrapText="1"/>
    </xf>
    <xf numFmtId="0" fontId="3" fillId="12" borderId="2" xfId="9" applyNumberFormat="1" applyFont="1" applyFill="1" applyBorder="1" applyAlignment="1">
      <alignment horizontal="left" vertical="top" wrapText="1"/>
    </xf>
    <xf numFmtId="0" fontId="3" fillId="0" borderId="2" xfId="0" applyFont="1" applyFill="1" applyBorder="1" applyAlignment="1">
      <alignment horizontal="left" vertical="top"/>
    </xf>
    <xf numFmtId="0" fontId="3" fillId="0" borderId="2" xfId="9" applyFont="1" applyBorder="1" applyAlignment="1">
      <alignment horizontal="left" vertical="top"/>
    </xf>
    <xf numFmtId="0" fontId="6" fillId="0" borderId="2" xfId="0" applyFont="1" applyBorder="1" applyProtection="1">
      <protection locked="0"/>
    </xf>
    <xf numFmtId="0" fontId="3" fillId="0" borderId="2" xfId="0" applyFont="1" applyBorder="1" applyProtection="1">
      <protection locked="0"/>
    </xf>
    <xf numFmtId="0" fontId="11" fillId="0" borderId="2" xfId="0" applyFont="1" applyBorder="1" applyAlignment="1">
      <alignment vertical="top"/>
    </xf>
    <xf numFmtId="0" fontId="8" fillId="4" borderId="7" xfId="10" applyFont="1" applyFill="1" applyBorder="1" applyAlignment="1">
      <alignment horizontal="left" vertical="top" wrapText="1"/>
    </xf>
    <xf numFmtId="0" fontId="8" fillId="4" borderId="7" xfId="10" applyFont="1" applyFill="1" applyBorder="1" applyAlignment="1">
      <alignment horizontal="left" vertical="top"/>
    </xf>
    <xf numFmtId="0" fontId="8" fillId="4" borderId="8" xfId="10" applyFont="1" applyFill="1" applyBorder="1" applyAlignment="1">
      <alignment horizontal="left" vertical="top"/>
    </xf>
    <xf numFmtId="0" fontId="2" fillId="8" borderId="6" xfId="6" applyFont="1" applyFill="1" applyBorder="1" applyAlignment="1" applyProtection="1">
      <alignment horizontal="left" vertical="top"/>
    </xf>
    <xf numFmtId="0" fontId="2" fillId="8" borderId="25" xfId="6" applyFont="1" applyFill="1" applyBorder="1" applyAlignment="1" applyProtection="1">
      <alignment horizontal="left" vertical="top"/>
    </xf>
    <xf numFmtId="0" fontId="2" fillId="8" borderId="44" xfId="6" applyFont="1" applyFill="1" applyBorder="1" applyAlignment="1" applyProtection="1">
      <alignment horizontal="left" vertical="top"/>
    </xf>
    <xf numFmtId="0" fontId="2" fillId="8" borderId="24" xfId="6" applyFont="1" applyFill="1" applyBorder="1" applyAlignment="1" applyProtection="1">
      <alignment horizontal="left" vertical="top"/>
    </xf>
    <xf numFmtId="0" fontId="2" fillId="8" borderId="10" xfId="6" applyFont="1" applyFill="1" applyBorder="1" applyAlignment="1" applyProtection="1">
      <alignment horizontal="left" vertical="top"/>
    </xf>
    <xf numFmtId="0" fontId="2" fillId="8" borderId="11" xfId="6" applyFont="1" applyFill="1" applyBorder="1" applyAlignment="1" applyProtection="1">
      <alignment horizontal="left" vertical="top"/>
    </xf>
    <xf numFmtId="0" fontId="3" fillId="4" borderId="6" xfId="6" applyFont="1" applyFill="1" applyBorder="1" applyAlignment="1" applyProtection="1">
      <alignment horizontal="left" vertical="top" wrapText="1"/>
    </xf>
    <xf numFmtId="0" fontId="3" fillId="4" borderId="25" xfId="6" applyFont="1" applyFill="1" applyBorder="1" applyAlignment="1" applyProtection="1">
      <alignment horizontal="left" vertical="top" wrapText="1"/>
    </xf>
    <xf numFmtId="0" fontId="3" fillId="4" borderId="44" xfId="6" applyFont="1" applyFill="1" applyBorder="1" applyAlignment="1" applyProtection="1">
      <alignment horizontal="left" vertical="top" wrapText="1"/>
    </xf>
    <xf numFmtId="0" fontId="3" fillId="4" borderId="24" xfId="6" applyFont="1" applyFill="1" applyBorder="1" applyAlignment="1" applyProtection="1">
      <alignment horizontal="left" vertical="top" wrapText="1"/>
    </xf>
    <xf numFmtId="0" fontId="3" fillId="4" borderId="10" xfId="6" applyFont="1" applyFill="1" applyBorder="1" applyAlignment="1" applyProtection="1">
      <alignment horizontal="left" vertical="top" wrapText="1"/>
    </xf>
    <xf numFmtId="0" fontId="3" fillId="4" borderId="11" xfId="6" applyFont="1" applyFill="1" applyBorder="1" applyAlignment="1" applyProtection="1">
      <alignment horizontal="left" vertical="top" wrapText="1"/>
    </xf>
    <xf numFmtId="0" fontId="3" fillId="0" borderId="6" xfId="6" applyFont="1" applyFill="1" applyBorder="1" applyAlignment="1" applyProtection="1">
      <alignment horizontal="left" vertical="top" wrapText="1"/>
    </xf>
    <xf numFmtId="0" fontId="3" fillId="0" borderId="25" xfId="6" applyFont="1" applyFill="1" applyBorder="1" applyAlignment="1" applyProtection="1">
      <alignment horizontal="left" vertical="top" wrapText="1"/>
    </xf>
    <xf numFmtId="0" fontId="3" fillId="0" borderId="44" xfId="6" applyFont="1" applyFill="1" applyBorder="1" applyAlignment="1" applyProtection="1">
      <alignment horizontal="left" vertical="top" wrapText="1"/>
    </xf>
    <xf numFmtId="0" fontId="3" fillId="0" borderId="24" xfId="6" applyFont="1" applyFill="1" applyBorder="1" applyAlignment="1" applyProtection="1">
      <alignment horizontal="left" vertical="top" wrapText="1"/>
    </xf>
    <xf numFmtId="0" fontId="3" fillId="0" borderId="10" xfId="6" applyFont="1" applyFill="1" applyBorder="1" applyAlignment="1" applyProtection="1">
      <alignment horizontal="left" vertical="top" wrapText="1"/>
    </xf>
    <xf numFmtId="0" fontId="3" fillId="0" borderId="11" xfId="6" applyFont="1" applyFill="1" applyBorder="1" applyAlignment="1" applyProtection="1">
      <alignment horizontal="left" vertical="top" wrapText="1"/>
    </xf>
    <xf numFmtId="0" fontId="3" fillId="0" borderId="3" xfId="6" applyFont="1" applyFill="1" applyBorder="1" applyAlignment="1" applyProtection="1">
      <alignment horizontal="left" vertical="top" wrapText="1"/>
    </xf>
    <xf numFmtId="0" fontId="3" fillId="0" borderId="22" xfId="6" applyFont="1" applyFill="1" applyBorder="1" applyAlignment="1" applyProtection="1">
      <alignment horizontal="left" vertical="top" wrapText="1"/>
    </xf>
    <xf numFmtId="0" fontId="3" fillId="0" borderId="23" xfId="6" applyFont="1" applyFill="1" applyBorder="1" applyAlignment="1" applyProtection="1">
      <alignment horizontal="left" vertical="top" wrapText="1"/>
    </xf>
    <xf numFmtId="0" fontId="3" fillId="4" borderId="4" xfId="6" applyFont="1" applyFill="1" applyBorder="1" applyAlignment="1" applyProtection="1">
      <alignment horizontal="left" vertical="top" wrapText="1"/>
    </xf>
    <xf numFmtId="0" fontId="3" fillId="4" borderId="5" xfId="6" applyFont="1" applyFill="1" applyBorder="1" applyAlignment="1" applyProtection="1">
      <alignment horizontal="left" vertical="top"/>
    </xf>
    <xf numFmtId="0" fontId="3" fillId="4" borderId="39" xfId="6" applyFont="1" applyFill="1" applyBorder="1" applyAlignment="1" applyProtection="1">
      <alignment horizontal="left" vertical="top"/>
    </xf>
    <xf numFmtId="0" fontId="3" fillId="4" borderId="13" xfId="6" applyFont="1" applyFill="1" applyBorder="1" applyAlignment="1" applyProtection="1">
      <alignment horizontal="left" vertical="top"/>
    </xf>
    <xf numFmtId="0" fontId="3" fillId="4" borderId="0" xfId="6" applyFont="1" applyFill="1" applyAlignment="1" applyProtection="1">
      <alignment horizontal="left" vertical="top"/>
    </xf>
    <xf numFmtId="0" fontId="3" fillId="4" borderId="41" xfId="6" applyFont="1" applyFill="1" applyBorder="1" applyAlignment="1" applyProtection="1">
      <alignment horizontal="left" vertical="top"/>
    </xf>
    <xf numFmtId="0" fontId="3" fillId="4" borderId="8" xfId="6" applyFont="1" applyFill="1" applyBorder="1" applyAlignment="1" applyProtection="1">
      <alignment horizontal="left" vertical="top" wrapText="1"/>
    </xf>
    <xf numFmtId="0" fontId="3" fillId="4" borderId="0" xfId="6" applyFont="1" applyFill="1" applyAlignment="1" applyProtection="1">
      <alignment horizontal="left" vertical="top" wrapText="1"/>
    </xf>
    <xf numFmtId="0" fontId="3" fillId="4" borderId="9" xfId="6" applyFont="1" applyFill="1" applyBorder="1" applyAlignment="1" applyProtection="1">
      <alignment horizontal="left" vertical="top" wrapText="1"/>
    </xf>
    <xf numFmtId="0" fontId="2" fillId="2" borderId="3" xfId="0" applyFont="1" applyFill="1" applyBorder="1" applyAlignment="1">
      <alignment horizontal="center"/>
    </xf>
    <xf numFmtId="0" fontId="2" fillId="2" borderId="22" xfId="0" applyFont="1" applyFill="1" applyBorder="1" applyAlignment="1">
      <alignment horizontal="center"/>
    </xf>
    <xf numFmtId="0" fontId="2" fillId="2" borderId="23" xfId="0" applyFont="1" applyFill="1" applyBorder="1" applyAlignment="1">
      <alignment horizontal="center"/>
    </xf>
  </cellXfs>
  <cellStyles count="15">
    <cellStyle name="Normal" xfId="0" builtinId="0"/>
    <cellStyle name="Normal 2" xfId="4" xr:uid="{0942ED90-547D-4B22-B7E6-25E3A1269290}"/>
    <cellStyle name="Normal 2 2" xfId="12" xr:uid="{E83F3617-2393-4C21-B0B7-A9B69A3A3204}"/>
    <cellStyle name="Normal 2 3" xfId="2" xr:uid="{D5A41060-8045-4EC3-80B8-627976BCB51B}"/>
    <cellStyle name="Normal 257" xfId="3" xr:uid="{E519779E-C747-421A-95A2-0698B0CD2929}"/>
    <cellStyle name="Normal 257 2 2" xfId="7" xr:uid="{5070C67D-E700-49FA-859E-3E52AAE0A60F}"/>
    <cellStyle name="Normal 257 3" xfId="8" xr:uid="{9A1148E5-7AE0-44E8-A0FE-C5555B2CA05A}"/>
    <cellStyle name="Normal 3" xfId="1" xr:uid="{A9BEE927-7542-42A0-95A0-5F11AE9EA476}"/>
    <cellStyle name="Normal 4" xfId="5" xr:uid="{3C47FBF5-1CE2-468B-97F1-836E246A34F6}"/>
    <cellStyle name="Normal 5" xfId="6" xr:uid="{7CAC8CB9-E196-4053-A1B0-20B505B0A3B3}"/>
    <cellStyle name="Normal 6" xfId="9" xr:uid="{9A179B1A-14DA-4675-A669-A3CE39943621}"/>
    <cellStyle name="Normal 6 2" xfId="13" xr:uid="{F808899F-2A79-4459-AB14-266BC5A8CAD3}"/>
    <cellStyle name="Normal 7" xfId="10" xr:uid="{79378462-8B37-4C72-9510-E8B0A2EF7B5A}"/>
    <cellStyle name="Normal 7 2" xfId="11" xr:uid="{2F61F461-7CAB-4C70-BA6E-BEE7E8555801}"/>
    <cellStyle name="Normal 8" xfId="14" xr:uid="{5BB86656-E62F-4141-A139-BB01FDE7D9EE}"/>
  </cellStyles>
  <dxfs count="12">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ill>
        <patternFill>
          <bgColor rgb="FFFF0000"/>
        </patternFill>
      </fill>
    </dxf>
    <dxf>
      <font>
        <condense val="0"/>
        <extend val="0"/>
        <color indexed="10"/>
      </font>
      <fill>
        <patternFill>
          <bgColor indexed="43"/>
        </patternFill>
      </fill>
    </dxf>
    <dxf>
      <fill>
        <patternFill>
          <bgColor rgb="FFFFFF00"/>
        </patternFill>
      </fill>
    </dxf>
    <dxf>
      <fill>
        <patternFill>
          <bgColor rgb="FFFFFF00"/>
        </patternFill>
      </fill>
    </dxf>
  </dxfs>
  <tableStyles count="1" defaultTableStyle="TableStyleMedium2" defaultPivotStyle="PivotStyleLight16">
    <tableStyle name="Table Style 1" pivot="0" count="0" xr9:uid="{EE8BA95D-7338-4626-8958-B188AF48576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0</xdr:colOff>
      <xdr:row>0</xdr:row>
      <xdr:rowOff>58057</xdr:rowOff>
    </xdr:from>
    <xdr:ext cx="0" cy="1142638"/>
    <xdr:pic>
      <xdr:nvPicPr>
        <xdr:cNvPr id="2" name="Picture 1" descr="The official logo of the IRS" title="IRS Logo">
          <a:extLst>
            <a:ext uri="{FF2B5EF4-FFF2-40B4-BE49-F238E27FC236}">
              <a16:creationId xmlns:a16="http://schemas.microsoft.com/office/drawing/2014/main" id="{61DB7CA4-3E4A-44F4-981E-BC365DE26642}"/>
            </a:ext>
          </a:extLst>
        </xdr:cNvPr>
        <xdr:cNvPicPr>
          <a:picLocks noChangeAspect="1"/>
        </xdr:cNvPicPr>
      </xdr:nvPicPr>
      <xdr:blipFill>
        <a:blip xmlns:r="http://schemas.openxmlformats.org/officeDocument/2006/relationships" r:embed="rId1"/>
        <a:srcRect/>
        <a:stretch>
          <a:fillRect/>
        </a:stretch>
      </xdr:blipFill>
      <xdr:spPr bwMode="auto">
        <a:xfrm>
          <a:off x="9156700" y="58057"/>
          <a:ext cx="0" cy="1142638"/>
        </a:xfrm>
        <a:prstGeom prst="rect">
          <a:avLst/>
        </a:prstGeom>
        <a:noFill/>
        <a:ln>
          <a:noFill/>
        </a:ln>
      </xdr:spPr>
    </xdr:pic>
    <xdr:clientData/>
  </xdr:one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E225FC-8734-4412-A07F-7D8414CAB37C}">
  <dimension ref="A1:Q54"/>
  <sheetViews>
    <sheetView tabSelected="1" zoomScaleNormal="100" workbookViewId="0">
      <selection sqref="A1:XFD1"/>
    </sheetView>
  </sheetViews>
  <sheetFormatPr defaultColWidth="0" defaultRowHeight="0" customHeight="1" zeroHeight="1" x14ac:dyDescent="0.25"/>
  <cols>
    <col min="1" max="2" width="11.453125" style="161" customWidth="1"/>
    <col min="3" max="3" width="108.1796875" style="161" customWidth="1"/>
    <col min="4" max="17" width="0" style="161" hidden="1" customWidth="1"/>
    <col min="18" max="16384" width="11.453125" style="161" hidden="1"/>
  </cols>
  <sheetData>
    <row r="1" spans="1:3" ht="13" x14ac:dyDescent="0.3">
      <c r="A1" s="160" t="s">
        <v>0</v>
      </c>
      <c r="B1" s="3"/>
      <c r="C1" s="4"/>
    </row>
    <row r="2" spans="1:3" ht="13" x14ac:dyDescent="0.3">
      <c r="A2" s="162" t="s">
        <v>1</v>
      </c>
      <c r="B2" s="6"/>
      <c r="C2" s="7"/>
    </row>
    <row r="3" spans="1:3" ht="12.5" x14ac:dyDescent="0.25">
      <c r="A3" s="5"/>
      <c r="B3" s="6"/>
      <c r="C3" s="7"/>
    </row>
    <row r="4" spans="1:3" ht="12.5" x14ac:dyDescent="0.25">
      <c r="A4" s="8" t="s">
        <v>2</v>
      </c>
      <c r="B4" s="6"/>
      <c r="C4" s="7"/>
    </row>
    <row r="5" spans="1:3" ht="12.5" x14ac:dyDescent="0.25">
      <c r="A5" s="8" t="s">
        <v>3</v>
      </c>
      <c r="B5" s="6"/>
      <c r="C5" s="7"/>
    </row>
    <row r="6" spans="1:3" ht="12.5" x14ac:dyDescent="0.25">
      <c r="A6" s="8" t="s">
        <v>4</v>
      </c>
      <c r="B6" s="6"/>
      <c r="C6" s="7"/>
    </row>
    <row r="7" spans="1:3" ht="12.5" x14ac:dyDescent="0.25">
      <c r="A7" s="163"/>
      <c r="B7" s="9"/>
      <c r="C7" s="10"/>
    </row>
    <row r="8" spans="1:3" ht="18" customHeight="1" x14ac:dyDescent="0.25">
      <c r="A8" s="11" t="s">
        <v>5</v>
      </c>
      <c r="B8" s="12"/>
      <c r="C8" s="13"/>
    </row>
    <row r="9" spans="1:3" ht="12.75" customHeight="1" x14ac:dyDescent="0.25">
      <c r="A9" s="14" t="s">
        <v>6</v>
      </c>
      <c r="B9" s="164"/>
      <c r="C9" s="165"/>
    </row>
    <row r="10" spans="1:3" ht="12.5" x14ac:dyDescent="0.25">
      <c r="A10" s="14" t="s">
        <v>7</v>
      </c>
      <c r="B10" s="164"/>
      <c r="C10" s="165"/>
    </row>
    <row r="11" spans="1:3" ht="12.5" x14ac:dyDescent="0.25">
      <c r="A11" s="14" t="s">
        <v>8</v>
      </c>
      <c r="B11" s="164"/>
      <c r="C11" s="165"/>
    </row>
    <row r="12" spans="1:3" ht="12.5" x14ac:dyDescent="0.25">
      <c r="A12" s="14" t="s">
        <v>9</v>
      </c>
      <c r="B12" s="164"/>
      <c r="C12" s="165"/>
    </row>
    <row r="13" spans="1:3" ht="12.5" x14ac:dyDescent="0.25">
      <c r="A13" s="14" t="s">
        <v>10</v>
      </c>
      <c r="B13" s="164"/>
      <c r="C13" s="165"/>
    </row>
    <row r="14" spans="1:3" ht="4.5" customHeight="1" x14ac:dyDescent="0.25">
      <c r="A14" s="166"/>
      <c r="B14" s="167"/>
      <c r="C14" s="168"/>
    </row>
    <row r="15" spans="1:3" ht="12.5" x14ac:dyDescent="0.25">
      <c r="A15" s="169"/>
      <c r="B15" s="169"/>
      <c r="C15" s="170"/>
    </row>
    <row r="16" spans="1:3" ht="13" x14ac:dyDescent="0.25">
      <c r="A16" s="15" t="s">
        <v>11</v>
      </c>
      <c r="B16" s="16"/>
      <c r="C16" s="17"/>
    </row>
    <row r="17" spans="1:3" ht="13" x14ac:dyDescent="0.25">
      <c r="A17" s="18" t="s">
        <v>12</v>
      </c>
      <c r="B17" s="19"/>
      <c r="C17" s="20"/>
    </row>
    <row r="18" spans="1:3" ht="13" x14ac:dyDescent="0.25">
      <c r="A18" s="18" t="s">
        <v>13</v>
      </c>
      <c r="B18" s="19"/>
      <c r="C18" s="159"/>
    </row>
    <row r="19" spans="1:3" ht="13" x14ac:dyDescent="0.25">
      <c r="A19" s="18" t="s">
        <v>14</v>
      </c>
      <c r="B19" s="19"/>
      <c r="C19" s="20"/>
    </row>
    <row r="20" spans="1:3" ht="13" x14ac:dyDescent="0.25">
      <c r="A20" s="18" t="s">
        <v>15</v>
      </c>
      <c r="B20" s="19"/>
      <c r="C20" s="21"/>
    </row>
    <row r="21" spans="1:3" ht="13" x14ac:dyDescent="0.25">
      <c r="A21" s="18" t="s">
        <v>16</v>
      </c>
      <c r="B21" s="19"/>
      <c r="C21" s="22"/>
    </row>
    <row r="22" spans="1:3" ht="13" x14ac:dyDescent="0.25">
      <c r="A22" s="18" t="s">
        <v>17</v>
      </c>
      <c r="B22" s="19"/>
      <c r="C22" s="20"/>
    </row>
    <row r="23" spans="1:3" ht="13" x14ac:dyDescent="0.25">
      <c r="A23" s="18" t="s">
        <v>18</v>
      </c>
      <c r="B23" s="19"/>
      <c r="C23" s="20"/>
    </row>
    <row r="24" spans="1:3" ht="13" x14ac:dyDescent="0.25">
      <c r="A24" s="18" t="s">
        <v>19</v>
      </c>
      <c r="B24" s="19"/>
      <c r="C24" s="20"/>
    </row>
    <row r="25" spans="1:3" ht="13" x14ac:dyDescent="0.25">
      <c r="A25" s="18" t="s">
        <v>20</v>
      </c>
      <c r="B25" s="19"/>
      <c r="C25" s="20"/>
    </row>
    <row r="26" spans="1:3" ht="13" x14ac:dyDescent="0.25">
      <c r="A26" s="23" t="s">
        <v>21</v>
      </c>
      <c r="B26" s="19"/>
      <c r="C26" s="20"/>
    </row>
    <row r="27" spans="1:3" ht="13" x14ac:dyDescent="0.25">
      <c r="A27" s="23" t="s">
        <v>22</v>
      </c>
      <c r="B27" s="19"/>
      <c r="C27" s="20"/>
    </row>
    <row r="28" spans="1:3" ht="12.5" x14ac:dyDescent="0.25">
      <c r="A28" s="171"/>
      <c r="B28" s="169"/>
      <c r="C28" s="170"/>
    </row>
    <row r="29" spans="1:3" ht="13" x14ac:dyDescent="0.25">
      <c r="A29" s="15" t="s">
        <v>23</v>
      </c>
      <c r="B29" s="16"/>
      <c r="C29" s="17"/>
    </row>
    <row r="30" spans="1:3" ht="12.5" x14ac:dyDescent="0.25">
      <c r="A30" s="172"/>
      <c r="B30" s="173"/>
      <c r="C30" s="174"/>
    </row>
    <row r="31" spans="1:3" ht="13" x14ac:dyDescent="0.25">
      <c r="A31" s="18" t="s">
        <v>24</v>
      </c>
      <c r="B31" s="24"/>
      <c r="C31" s="25"/>
    </row>
    <row r="32" spans="1:3" ht="13" x14ac:dyDescent="0.25">
      <c r="A32" s="18" t="s">
        <v>25</v>
      </c>
      <c r="B32" s="24"/>
      <c r="C32" s="25"/>
    </row>
    <row r="33" spans="1:3" ht="12.75" customHeight="1" x14ac:dyDescent="0.25">
      <c r="A33" s="18" t="s">
        <v>26</v>
      </c>
      <c r="B33" s="24"/>
      <c r="C33" s="25"/>
    </row>
    <row r="34" spans="1:3" ht="12.75" customHeight="1" x14ac:dyDescent="0.25">
      <c r="A34" s="18" t="s">
        <v>27</v>
      </c>
      <c r="B34" s="26"/>
      <c r="C34" s="27"/>
    </row>
    <row r="35" spans="1:3" ht="13" x14ac:dyDescent="0.25">
      <c r="A35" s="18" t="s">
        <v>28</v>
      </c>
      <c r="B35" s="24"/>
      <c r="C35" s="25"/>
    </row>
    <row r="36" spans="1:3" ht="12.5" x14ac:dyDescent="0.25">
      <c r="A36" s="175"/>
      <c r="B36" s="173"/>
      <c r="C36" s="176"/>
    </row>
    <row r="37" spans="1:3" ht="13" x14ac:dyDescent="0.25">
      <c r="A37" s="18" t="s">
        <v>24</v>
      </c>
      <c r="B37" s="24"/>
      <c r="C37" s="28"/>
    </row>
    <row r="38" spans="1:3" ht="13" x14ac:dyDescent="0.25">
      <c r="A38" s="18" t="s">
        <v>25</v>
      </c>
      <c r="B38" s="24"/>
      <c r="C38" s="28"/>
    </row>
    <row r="39" spans="1:3" ht="13" x14ac:dyDescent="0.25">
      <c r="A39" s="18" t="s">
        <v>26</v>
      </c>
      <c r="B39" s="24"/>
      <c r="C39" s="28"/>
    </row>
    <row r="40" spans="1:3" ht="13" x14ac:dyDescent="0.25">
      <c r="A40" s="18" t="s">
        <v>27</v>
      </c>
      <c r="B40" s="26"/>
      <c r="C40" s="29"/>
    </row>
    <row r="41" spans="1:3" ht="13" x14ac:dyDescent="0.25">
      <c r="A41" s="18" t="s">
        <v>28</v>
      </c>
      <c r="B41" s="24"/>
      <c r="C41" s="28"/>
    </row>
    <row r="42" spans="1:3" ht="12.5" x14ac:dyDescent="0.25">
      <c r="A42" s="169"/>
      <c r="B42" s="169"/>
      <c r="C42" s="169"/>
    </row>
    <row r="43" spans="1:3" ht="12.5" x14ac:dyDescent="0.25">
      <c r="A43" s="30" t="s">
        <v>29</v>
      </c>
      <c r="B43" s="169"/>
      <c r="C43" s="169"/>
    </row>
    <row r="44" spans="1:3" ht="12.5" x14ac:dyDescent="0.25">
      <c r="A44" s="30" t="s">
        <v>30</v>
      </c>
      <c r="B44" s="169"/>
    </row>
    <row r="45" spans="1:3" ht="12.5" x14ac:dyDescent="0.25">
      <c r="A45" s="30" t="s">
        <v>31</v>
      </c>
      <c r="B45" s="169"/>
      <c r="C45" s="169"/>
    </row>
    <row r="46" spans="1:3" ht="12.5" x14ac:dyDescent="0.25">
      <c r="A46" s="169"/>
      <c r="B46" s="169"/>
      <c r="C46" s="169"/>
    </row>
    <row r="47" spans="1:3" ht="12.75" hidden="1" customHeight="1" x14ac:dyDescent="0.25">
      <c r="A47" s="169" t="s">
        <v>32</v>
      </c>
      <c r="B47" s="169"/>
      <c r="C47" s="169"/>
    </row>
    <row r="48" spans="1:3" ht="12.75" hidden="1" customHeight="1" x14ac:dyDescent="0.25">
      <c r="A48" s="169" t="s">
        <v>33</v>
      </c>
      <c r="B48" s="169"/>
      <c r="C48" s="169"/>
    </row>
    <row r="49" spans="1:3" ht="12.75" hidden="1" customHeight="1" x14ac:dyDescent="0.25">
      <c r="A49" s="169" t="s">
        <v>34</v>
      </c>
      <c r="B49" s="169"/>
      <c r="C49" s="169"/>
    </row>
    <row r="50" spans="1:3" ht="12.65" hidden="1" customHeight="1" x14ac:dyDescent="0.25">
      <c r="A50" s="169"/>
      <c r="B50" s="169"/>
      <c r="C50" s="169"/>
    </row>
    <row r="51" spans="1:3" ht="12.75" hidden="1" customHeight="1" x14ac:dyDescent="0.25">
      <c r="A51" s="169"/>
      <c r="B51" s="169"/>
      <c r="C51" s="169"/>
    </row>
    <row r="52" spans="1:3" ht="12.75" hidden="1" customHeight="1" x14ac:dyDescent="0.25">
      <c r="A52" s="169"/>
      <c r="B52" s="169"/>
      <c r="C52" s="169"/>
    </row>
    <row r="53" spans="1:3" ht="12.75" hidden="1" customHeight="1" x14ac:dyDescent="0.25">
      <c r="A53" s="169"/>
      <c r="B53" s="169"/>
      <c r="C53" s="169"/>
    </row>
    <row r="54" spans="1:3" ht="12.75" hidden="1" customHeight="1" x14ac:dyDescent="0.25">
      <c r="A54" s="169"/>
      <c r="B54" s="169"/>
      <c r="C54" s="169"/>
    </row>
  </sheetData>
  <dataValidations count="10">
    <dataValidation allowBlank="1" showInputMessage="1" showErrorMessage="1" prompt="Insert tester name and organization" sqref="C23" xr:uid="{A0E2AB7D-BD1D-4306-83DD-9E5A7A9DB3A7}"/>
    <dataValidation allowBlank="1" showInputMessage="1" showErrorMessage="1" prompt="Insert device function" sqref="C27" xr:uid="{DE9128C8-AE62-43EC-AD1D-4B0E3299E250}"/>
    <dataValidation type="list" allowBlank="1" showInputMessage="1" showErrorMessage="1" prompt="Select logical network location of device" sqref="C26" xr:uid="{2A03E66C-5B27-4672-A791-27D1B0A8A8B7}">
      <formula1>$A$47:$A$49</formula1>
    </dataValidation>
    <dataValidation allowBlank="1" showInputMessage="1" showErrorMessage="1" prompt="Insert operating system version (major and minor release/version)" sqref="C25" xr:uid="{BF6AC23F-567A-4433-9380-03C059986C06}"/>
    <dataValidation allowBlank="1" showInputMessage="1" showErrorMessage="1" prompt="Insert device/host name" sqref="C24" xr:uid="{3A90929B-3D61-470D-9967-4C612D15385F}"/>
    <dataValidation allowBlank="1" showInputMessage="1" showErrorMessage="1" prompt="Insert agency code(s) for all shared agencies" sqref="C22" xr:uid="{39C49BB1-152E-4A1A-93F5-12C9E0040A98}"/>
    <dataValidation allowBlank="1" showInputMessage="1" showErrorMessage="1" prompt="Insert date of closing conference" sqref="C21" xr:uid="{0619D08B-AAFA-4934-BC22-C98A68401BD8}"/>
    <dataValidation allowBlank="1" showInputMessage="1" showErrorMessage="1" prompt="Insert date testing occurred" sqref="C20" xr:uid="{DB551FE5-E589-4610-8B69-2F8F82B7A2DF}"/>
    <dataValidation allowBlank="1" showInputMessage="1" showErrorMessage="1" prompt="Insert city, state and address or building number" sqref="C19" xr:uid="{D5AE43A0-27D7-44A4-9B65-88048B718284}"/>
    <dataValidation allowBlank="1" showInputMessage="1" showErrorMessage="1" prompt="Insert complete agency name" sqref="C17" xr:uid="{38075CDB-63ED-4D1D-9F91-34CB769696E8}"/>
  </dataValidations>
  <pageMargins left="0.7" right="0.7" top="0.75" bottom="0.75" header="0.3" footer="0.3"/>
  <pageSetup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0458E8-6008-4A78-9E11-AA048B3B0EAE}">
  <dimension ref="A1:P25"/>
  <sheetViews>
    <sheetView workbookViewId="0">
      <selection sqref="A1:XFD1048576"/>
    </sheetView>
  </sheetViews>
  <sheetFormatPr defaultColWidth="0" defaultRowHeight="12.5" zeroHeight="1" x14ac:dyDescent="0.25"/>
  <cols>
    <col min="1" max="3" width="8.81640625" style="177" customWidth="1"/>
    <col min="4" max="4" width="10" style="177" customWidth="1"/>
    <col min="5" max="5" width="8.81640625" style="177" customWidth="1"/>
    <col min="6" max="6" width="10.1796875" style="177" customWidth="1"/>
    <col min="7" max="7" width="8.81640625" style="177" customWidth="1"/>
    <col min="8" max="9" width="8.81640625" style="177" hidden="1" customWidth="1"/>
    <col min="10" max="16" width="8.81640625" style="177" customWidth="1"/>
    <col min="17" max="16384" width="8.81640625" style="177" hidden="1"/>
  </cols>
  <sheetData>
    <row r="1" spans="1:16" ht="13" x14ac:dyDescent="0.3">
      <c r="A1" s="31" t="s">
        <v>35</v>
      </c>
      <c r="B1" s="32"/>
      <c r="C1" s="32"/>
      <c r="D1" s="32"/>
      <c r="E1" s="32"/>
      <c r="F1" s="32"/>
      <c r="G1" s="32"/>
      <c r="H1" s="32"/>
      <c r="I1" s="32"/>
      <c r="J1" s="32"/>
      <c r="K1" s="32"/>
      <c r="L1" s="32"/>
      <c r="M1" s="32"/>
      <c r="N1" s="32"/>
      <c r="O1" s="32"/>
      <c r="P1" s="33"/>
    </row>
    <row r="2" spans="1:16" ht="13" x14ac:dyDescent="0.25">
      <c r="A2" s="34" t="s">
        <v>36</v>
      </c>
      <c r="B2" s="35"/>
      <c r="C2" s="35"/>
      <c r="D2" s="35"/>
      <c r="E2" s="35"/>
      <c r="F2" s="35"/>
      <c r="G2" s="35"/>
      <c r="H2" s="35"/>
      <c r="I2" s="35"/>
      <c r="J2" s="35"/>
      <c r="K2" s="35"/>
      <c r="L2" s="35"/>
      <c r="M2" s="35"/>
      <c r="N2" s="35"/>
      <c r="O2" s="35"/>
      <c r="P2" s="36"/>
    </row>
    <row r="3" spans="1:16" x14ac:dyDescent="0.25">
      <c r="A3" s="37" t="s">
        <v>37</v>
      </c>
      <c r="B3" s="38"/>
      <c r="C3" s="38"/>
      <c r="D3" s="38"/>
      <c r="E3" s="38"/>
      <c r="F3" s="38"/>
      <c r="G3" s="38"/>
      <c r="H3" s="38"/>
      <c r="I3" s="38"/>
      <c r="J3" s="38"/>
      <c r="K3" s="38"/>
      <c r="L3" s="38"/>
      <c r="M3" s="38"/>
      <c r="N3" s="38"/>
      <c r="O3" s="38"/>
      <c r="P3" s="39"/>
    </row>
    <row r="4" spans="1:16" x14ac:dyDescent="0.25">
      <c r="A4" s="37"/>
      <c r="B4" s="38"/>
      <c r="C4" s="38"/>
      <c r="D4" s="38"/>
      <c r="E4" s="38"/>
      <c r="F4" s="38"/>
      <c r="G4" s="38"/>
      <c r="H4" s="38"/>
      <c r="I4" s="38"/>
      <c r="J4" s="38"/>
      <c r="K4" s="38"/>
      <c r="L4" s="38"/>
      <c r="M4" s="38"/>
      <c r="N4" s="38"/>
      <c r="O4" s="38"/>
      <c r="P4" s="39"/>
    </row>
    <row r="5" spans="1:16" x14ac:dyDescent="0.25">
      <c r="A5" s="37" t="s">
        <v>38</v>
      </c>
      <c r="B5" s="38"/>
      <c r="C5" s="38"/>
      <c r="D5" s="38"/>
      <c r="E5" s="38"/>
      <c r="F5" s="38"/>
      <c r="G5" s="38"/>
      <c r="H5" s="38"/>
      <c r="I5" s="38"/>
      <c r="J5" s="38"/>
      <c r="K5" s="38"/>
      <c r="L5" s="38"/>
      <c r="M5" s="38"/>
      <c r="N5" s="38"/>
      <c r="O5" s="38"/>
      <c r="P5" s="39"/>
    </row>
    <row r="6" spans="1:16" x14ac:dyDescent="0.25">
      <c r="A6" s="37" t="s">
        <v>39</v>
      </c>
      <c r="B6" s="38"/>
      <c r="C6" s="38"/>
      <c r="D6" s="38"/>
      <c r="E6" s="38"/>
      <c r="F6" s="38"/>
      <c r="G6" s="38"/>
      <c r="H6" s="38"/>
      <c r="I6" s="38"/>
      <c r="J6" s="38"/>
      <c r="K6" s="38"/>
      <c r="L6" s="38"/>
      <c r="M6" s="38"/>
      <c r="N6" s="38"/>
      <c r="O6" s="38"/>
      <c r="P6" s="39"/>
    </row>
    <row r="7" spans="1:16" x14ac:dyDescent="0.25">
      <c r="A7" s="40"/>
      <c r="B7" s="41"/>
      <c r="C7" s="41"/>
      <c r="D7" s="41"/>
      <c r="E7" s="41"/>
      <c r="F7" s="41"/>
      <c r="G7" s="41"/>
      <c r="H7" s="41"/>
      <c r="I7" s="41"/>
      <c r="J7" s="41"/>
      <c r="K7" s="41"/>
      <c r="L7" s="41"/>
      <c r="M7" s="41"/>
      <c r="N7" s="41"/>
      <c r="O7" s="41"/>
      <c r="P7" s="42"/>
    </row>
    <row r="8" spans="1:16" x14ac:dyDescent="0.25">
      <c r="A8" s="178"/>
      <c r="B8" s="179"/>
      <c r="C8" s="179"/>
      <c r="D8" s="179"/>
      <c r="E8" s="179"/>
      <c r="F8" s="179"/>
      <c r="G8" s="179"/>
      <c r="H8" s="179"/>
      <c r="I8" s="179"/>
      <c r="J8" s="179"/>
      <c r="K8" s="179"/>
      <c r="L8" s="179"/>
      <c r="M8" s="179"/>
      <c r="N8" s="179"/>
      <c r="O8" s="179"/>
      <c r="P8" s="180"/>
    </row>
    <row r="9" spans="1:16" ht="13" x14ac:dyDescent="0.3">
      <c r="A9" s="181"/>
      <c r="B9" s="126" t="s">
        <v>40</v>
      </c>
      <c r="C9" s="127"/>
      <c r="D9" s="127"/>
      <c r="E9" s="127"/>
      <c r="F9" s="127"/>
      <c r="G9" s="128"/>
      <c r="H9" s="182"/>
      <c r="I9" s="182"/>
      <c r="J9" s="182"/>
      <c r="K9" s="182"/>
      <c r="L9" s="182"/>
      <c r="M9" s="182"/>
      <c r="N9" s="182"/>
      <c r="O9" s="182"/>
      <c r="P9" s="183"/>
    </row>
    <row r="10" spans="1:16" ht="13" x14ac:dyDescent="0.3">
      <c r="A10" s="43"/>
      <c r="B10" s="44" t="s">
        <v>41</v>
      </c>
      <c r="C10" s="184"/>
      <c r="D10" s="45"/>
      <c r="E10" s="45"/>
      <c r="F10" s="45"/>
      <c r="G10" s="185"/>
      <c r="H10" s="182"/>
      <c r="I10" s="182"/>
      <c r="J10" s="182"/>
      <c r="K10" s="46" t="s">
        <v>42</v>
      </c>
      <c r="L10" s="47"/>
      <c r="M10" s="47"/>
      <c r="N10" s="47"/>
      <c r="O10" s="48"/>
      <c r="P10" s="183"/>
    </row>
    <row r="11" spans="1:16" ht="52" x14ac:dyDescent="0.3">
      <c r="A11" s="43"/>
      <c r="B11" s="186" t="s">
        <v>43</v>
      </c>
      <c r="C11" s="187" t="s">
        <v>44</v>
      </c>
      <c r="D11" s="187" t="s">
        <v>45</v>
      </c>
      <c r="E11" s="187" t="s">
        <v>46</v>
      </c>
      <c r="F11" s="187" t="s">
        <v>47</v>
      </c>
      <c r="G11" s="188" t="s">
        <v>48</v>
      </c>
      <c r="H11" s="182"/>
      <c r="I11" s="182"/>
      <c r="J11" s="182"/>
      <c r="K11" s="49" t="s">
        <v>49</v>
      </c>
      <c r="L11" s="189"/>
      <c r="M11" s="190" t="s">
        <v>50</v>
      </c>
      <c r="N11" s="190" t="s">
        <v>51</v>
      </c>
      <c r="O11" s="191" t="s">
        <v>52</v>
      </c>
      <c r="P11" s="183"/>
    </row>
    <row r="12" spans="1:16" ht="13" x14ac:dyDescent="0.3">
      <c r="A12" s="225"/>
      <c r="B12" s="50">
        <f>COUNTIF('Check Point Test Cases'!J:J,"Pass")</f>
        <v>0</v>
      </c>
      <c r="C12" s="50">
        <f>COUNTIF('Check Point Test Cases'!J:J,"Fail")</f>
        <v>0</v>
      </c>
      <c r="D12" s="50">
        <f>COUNTIF('Check Point Test Cases'!J:J,"Info")</f>
        <v>0</v>
      </c>
      <c r="E12" s="50">
        <f>COUNTIF('Check Point Test Cases'!J:J,"N/A")</f>
        <v>0</v>
      </c>
      <c r="F12" s="50">
        <f>B12+C12</f>
        <v>0</v>
      </c>
      <c r="G12" s="51">
        <f>D24/100</f>
        <v>0</v>
      </c>
      <c r="H12" s="182"/>
      <c r="I12" s="182"/>
      <c r="J12" s="182"/>
      <c r="K12" s="52" t="s">
        <v>53</v>
      </c>
      <c r="L12" s="53"/>
      <c r="M12" s="54">
        <f>COUNTA('Check Point Test Cases'!J3:J121)</f>
        <v>0</v>
      </c>
      <c r="N12" s="54">
        <f>O12-M12</f>
        <v>93</v>
      </c>
      <c r="O12" s="55">
        <f>COUNTA('Check Point Test Cases'!A3:A121)</f>
        <v>93</v>
      </c>
      <c r="P12" s="183"/>
    </row>
    <row r="13" spans="1:16" x14ac:dyDescent="0.25">
      <c r="A13" s="226"/>
      <c r="B13" s="182"/>
      <c r="C13" s="182"/>
      <c r="D13" s="182"/>
      <c r="E13" s="182"/>
      <c r="F13" s="182"/>
      <c r="G13" s="182"/>
      <c r="H13" s="182"/>
      <c r="I13" s="182"/>
      <c r="J13" s="182"/>
      <c r="K13" s="182"/>
      <c r="L13" s="182"/>
      <c r="M13" s="182"/>
      <c r="N13" s="182"/>
      <c r="O13" s="182"/>
      <c r="P13" s="183"/>
    </row>
    <row r="14" spans="1:16" ht="13" x14ac:dyDescent="0.3">
      <c r="A14" s="227"/>
      <c r="B14" s="44" t="s">
        <v>54</v>
      </c>
      <c r="C14" s="45"/>
      <c r="D14" s="45"/>
      <c r="E14" s="45"/>
      <c r="F14" s="45"/>
      <c r="G14" s="56"/>
      <c r="H14" s="182"/>
      <c r="I14" s="182"/>
      <c r="J14" s="182"/>
      <c r="K14" s="182"/>
      <c r="L14" s="182"/>
      <c r="M14" s="182"/>
      <c r="N14" s="182"/>
      <c r="O14" s="129"/>
      <c r="P14" s="183"/>
    </row>
    <row r="15" spans="1:16" ht="13" x14ac:dyDescent="0.25">
      <c r="A15" s="57"/>
      <c r="B15" s="192" t="s">
        <v>55</v>
      </c>
      <c r="C15" s="192" t="s">
        <v>56</v>
      </c>
      <c r="D15" s="192" t="s">
        <v>57</v>
      </c>
      <c r="E15" s="192" t="s">
        <v>58</v>
      </c>
      <c r="F15" s="192" t="s">
        <v>46</v>
      </c>
      <c r="G15" s="192" t="s">
        <v>59</v>
      </c>
      <c r="H15" s="193" t="s">
        <v>60</v>
      </c>
      <c r="I15" s="193" t="s">
        <v>61</v>
      </c>
      <c r="J15" s="182"/>
      <c r="K15" s="182"/>
      <c r="L15" s="182"/>
      <c r="M15" s="182"/>
      <c r="N15" s="182"/>
      <c r="O15" s="130"/>
      <c r="P15" s="183"/>
    </row>
    <row r="16" spans="1:16" ht="13" x14ac:dyDescent="0.25">
      <c r="A16" s="57"/>
      <c r="B16" s="58">
        <v>8</v>
      </c>
      <c r="C16" s="58">
        <f>COUNTIF('Check Point Test Cases'!AA:AA,B16)</f>
        <v>0</v>
      </c>
      <c r="D16" s="58">
        <f>COUNTIFS('Check Point Test Cases'!AA:AA,B16,'Check Point Test Cases'!$J:$J,$D$15)</f>
        <v>0</v>
      </c>
      <c r="E16" s="58">
        <f>COUNTIFS('Check Point Test Cases'!AA:AA,B16,'Check Point Test Cases'!$J:$J,$E$15)</f>
        <v>0</v>
      </c>
      <c r="F16" s="58">
        <f>COUNTIFS('Check Point Test Cases'!AA:AA,B16,'Check Point Test Cases'!$J:$J,$F$15)</f>
        <v>0</v>
      </c>
      <c r="G16" s="59">
        <v>1500</v>
      </c>
      <c r="H16" s="182">
        <f>(C16-F16)*(G16)</f>
        <v>0</v>
      </c>
      <c r="I16" s="182">
        <f t="shared" ref="I16:I23" si="0">D16*G16</f>
        <v>0</v>
      </c>
      <c r="J16" s="182"/>
      <c r="K16" s="182"/>
      <c r="L16" s="182"/>
      <c r="M16" s="182"/>
      <c r="N16" s="182"/>
      <c r="O16" s="130"/>
      <c r="P16" s="183"/>
    </row>
    <row r="17" spans="1:16" ht="13" x14ac:dyDescent="0.25">
      <c r="A17" s="181"/>
      <c r="B17" s="58">
        <v>7</v>
      </c>
      <c r="C17" s="58">
        <f>COUNTIF('Check Point Test Cases'!AA:AA,B17)</f>
        <v>0</v>
      </c>
      <c r="D17" s="58">
        <f>COUNTIFS('Check Point Test Cases'!AA:AA,B17,'Check Point Test Cases'!$J:$J,$D$15)</f>
        <v>0</v>
      </c>
      <c r="E17" s="58">
        <f>COUNTIFS('Check Point Test Cases'!AA:AA,B17,'Check Point Test Cases'!$J:$J,$E$15)</f>
        <v>0</v>
      </c>
      <c r="F17" s="58">
        <f>COUNTIFS('Check Point Test Cases'!AA:AA,B17,'Check Point Test Cases'!$J:$J,$F$15)</f>
        <v>0</v>
      </c>
      <c r="G17" s="59">
        <v>750</v>
      </c>
      <c r="H17" s="182">
        <f t="shared" ref="H17:H23" si="1">(C17-F17)*(G17)</f>
        <v>0</v>
      </c>
      <c r="I17" s="182">
        <f t="shared" si="0"/>
        <v>0</v>
      </c>
      <c r="J17" s="182"/>
      <c r="K17" s="182"/>
      <c r="L17" s="182"/>
      <c r="M17" s="182"/>
      <c r="N17" s="182"/>
      <c r="O17" s="130"/>
      <c r="P17" s="183"/>
    </row>
    <row r="18" spans="1:16" ht="13" x14ac:dyDescent="0.25">
      <c r="A18" s="181"/>
      <c r="B18" s="58">
        <v>6</v>
      </c>
      <c r="C18" s="58">
        <f>COUNTIF('Check Point Test Cases'!AA:AA,B18)</f>
        <v>12</v>
      </c>
      <c r="D18" s="58">
        <f>COUNTIFS('Check Point Test Cases'!AA:AA,B18,'Check Point Test Cases'!$J:$J,$D$15)</f>
        <v>0</v>
      </c>
      <c r="E18" s="58">
        <f>COUNTIFS('Check Point Test Cases'!AA:AA,B18,'Check Point Test Cases'!$J:$J,$E$15)</f>
        <v>0</v>
      </c>
      <c r="F18" s="58">
        <f>COUNTIFS('Check Point Test Cases'!AA:AA,B18,'Check Point Test Cases'!$J:$J,$F$15)</f>
        <v>0</v>
      </c>
      <c r="G18" s="59">
        <v>100</v>
      </c>
      <c r="H18" s="182">
        <f t="shared" si="1"/>
        <v>1200</v>
      </c>
      <c r="I18" s="182">
        <f t="shared" si="0"/>
        <v>0</v>
      </c>
      <c r="J18" s="182"/>
      <c r="K18" s="182"/>
      <c r="L18" s="182"/>
      <c r="M18" s="182"/>
      <c r="N18" s="182"/>
      <c r="O18" s="130"/>
      <c r="P18" s="183"/>
    </row>
    <row r="19" spans="1:16" ht="13" x14ac:dyDescent="0.25">
      <c r="A19" s="181"/>
      <c r="B19" s="58">
        <v>5</v>
      </c>
      <c r="C19" s="58">
        <f>COUNTIF('Check Point Test Cases'!AA:AA,B19)</f>
        <v>26</v>
      </c>
      <c r="D19" s="58">
        <f>COUNTIFS('Check Point Test Cases'!AA:AA,B19,'Check Point Test Cases'!$J:$J,$D$15)</f>
        <v>0</v>
      </c>
      <c r="E19" s="58">
        <f>COUNTIFS('Check Point Test Cases'!AA:AA,B19,'Check Point Test Cases'!$J:$J,$E$15)</f>
        <v>0</v>
      </c>
      <c r="F19" s="58">
        <f>COUNTIFS('Check Point Test Cases'!AA:AA,B19,'Check Point Test Cases'!$J:$J,$F$15)</f>
        <v>0</v>
      </c>
      <c r="G19" s="59">
        <v>50</v>
      </c>
      <c r="H19" s="182">
        <f t="shared" si="1"/>
        <v>1300</v>
      </c>
      <c r="I19" s="182">
        <f t="shared" si="0"/>
        <v>0</v>
      </c>
      <c r="J19" s="182"/>
      <c r="K19" s="182"/>
      <c r="L19" s="182"/>
      <c r="M19" s="182"/>
      <c r="N19" s="182"/>
      <c r="O19" s="130"/>
      <c r="P19" s="183"/>
    </row>
    <row r="20" spans="1:16" ht="13" x14ac:dyDescent="0.25">
      <c r="A20" s="181"/>
      <c r="B20" s="58">
        <v>4</v>
      </c>
      <c r="C20" s="58">
        <f>COUNTIF('Check Point Test Cases'!AA:AA,B20)</f>
        <v>32</v>
      </c>
      <c r="D20" s="58">
        <f>COUNTIFS('Check Point Test Cases'!AA:AA,B20,'Check Point Test Cases'!$J:$J,$D$15)</f>
        <v>0</v>
      </c>
      <c r="E20" s="58">
        <f>COUNTIFS('Check Point Test Cases'!AA:AA,B20,'Check Point Test Cases'!$J:$J,$E$15)</f>
        <v>0</v>
      </c>
      <c r="F20" s="58">
        <f>COUNTIFS('Check Point Test Cases'!AA:AA,B20,'Check Point Test Cases'!$J:$J,$F$15)</f>
        <v>0</v>
      </c>
      <c r="G20" s="59">
        <v>10</v>
      </c>
      <c r="H20" s="182">
        <f t="shared" si="1"/>
        <v>320</v>
      </c>
      <c r="I20" s="182">
        <f t="shared" si="0"/>
        <v>0</v>
      </c>
      <c r="J20" s="182"/>
      <c r="K20" s="182"/>
      <c r="L20" s="182"/>
      <c r="M20" s="182"/>
      <c r="N20" s="182"/>
      <c r="O20" s="130"/>
      <c r="P20" s="183"/>
    </row>
    <row r="21" spans="1:16" x14ac:dyDescent="0.25">
      <c r="A21" s="181"/>
      <c r="B21" s="58">
        <v>3</v>
      </c>
      <c r="C21" s="58">
        <f>COUNTIF('Check Point Test Cases'!AA:AA,B21)</f>
        <v>5</v>
      </c>
      <c r="D21" s="58">
        <f>COUNTIFS('Check Point Test Cases'!AA:AA,B21,'Check Point Test Cases'!$J:$J,$D$15)</f>
        <v>0</v>
      </c>
      <c r="E21" s="58">
        <f>COUNTIFS('Check Point Test Cases'!AA:AA,B21,'Check Point Test Cases'!$J:$J,$E$15)</f>
        <v>0</v>
      </c>
      <c r="F21" s="58">
        <f>COUNTIFS('Check Point Test Cases'!AA:AA,B21,'Check Point Test Cases'!$J:$J,$F$15)</f>
        <v>0</v>
      </c>
      <c r="G21" s="59">
        <v>5</v>
      </c>
      <c r="H21" s="182">
        <f t="shared" si="1"/>
        <v>25</v>
      </c>
      <c r="I21" s="182">
        <f t="shared" si="0"/>
        <v>0</v>
      </c>
      <c r="J21" s="182"/>
      <c r="K21" s="182"/>
      <c r="L21" s="182"/>
      <c r="M21" s="182"/>
      <c r="N21" s="182"/>
      <c r="O21" s="182"/>
      <c r="P21" s="183"/>
    </row>
    <row r="22" spans="1:16" x14ac:dyDescent="0.25">
      <c r="A22" s="181"/>
      <c r="B22" s="58">
        <v>2</v>
      </c>
      <c r="C22" s="58">
        <f>COUNTIF('Check Point Test Cases'!AA:AA,B22)</f>
        <v>1</v>
      </c>
      <c r="D22" s="58">
        <f>COUNTIFS('Check Point Test Cases'!AA:AA,B22,'Check Point Test Cases'!$J:$J,$D$15)</f>
        <v>0</v>
      </c>
      <c r="E22" s="58">
        <f>COUNTIFS('Check Point Test Cases'!AA:AA,B22,'Check Point Test Cases'!$J:$J,$E$15)</f>
        <v>0</v>
      </c>
      <c r="F22" s="58">
        <f>COUNTIFS('Check Point Test Cases'!AA:AA,B22,'Check Point Test Cases'!$J:$J,$F$15)</f>
        <v>0</v>
      </c>
      <c r="G22" s="59">
        <v>2</v>
      </c>
      <c r="H22" s="182">
        <f t="shared" si="1"/>
        <v>2</v>
      </c>
      <c r="I22" s="182">
        <f t="shared" si="0"/>
        <v>0</v>
      </c>
      <c r="J22" s="182"/>
      <c r="K22" s="182"/>
      <c r="L22" s="182"/>
      <c r="M22" s="182"/>
      <c r="N22" s="182"/>
      <c r="O22" s="182"/>
      <c r="P22" s="183"/>
    </row>
    <row r="23" spans="1:16" x14ac:dyDescent="0.25">
      <c r="A23" s="181"/>
      <c r="B23" s="58">
        <v>1</v>
      </c>
      <c r="C23" s="58">
        <f>COUNTIF('Check Point Test Cases'!AA:AA,B23)</f>
        <v>4</v>
      </c>
      <c r="D23" s="58">
        <f>COUNTIFS('Check Point Test Cases'!AA:AA,B23,'Check Point Test Cases'!$J:$J,$D$15)</f>
        <v>0</v>
      </c>
      <c r="E23" s="58">
        <f>COUNTIFS('Check Point Test Cases'!AA:AA,B23,'Check Point Test Cases'!$J:$J,$E$15)</f>
        <v>0</v>
      </c>
      <c r="F23" s="58">
        <f>COUNTIFS('Check Point Test Cases'!AA:AA,B23,'Check Point Test Cases'!$J:$J,$F$15)</f>
        <v>0</v>
      </c>
      <c r="G23" s="59">
        <v>1</v>
      </c>
      <c r="H23" s="182">
        <f t="shared" si="1"/>
        <v>4</v>
      </c>
      <c r="I23" s="182">
        <f t="shared" si="0"/>
        <v>0</v>
      </c>
      <c r="J23" s="182"/>
      <c r="K23" s="182"/>
      <c r="L23" s="182"/>
      <c r="M23" s="182"/>
      <c r="N23" s="182"/>
      <c r="O23" s="182"/>
      <c r="P23" s="183"/>
    </row>
    <row r="24" spans="1:16" ht="13" hidden="1" x14ac:dyDescent="0.3">
      <c r="A24" s="181"/>
      <c r="B24" s="60" t="s">
        <v>62</v>
      </c>
      <c r="C24" s="61"/>
      <c r="D24" s="62">
        <f>SUM(I16:I23)/SUM(H16:H23)*100</f>
        <v>0</v>
      </c>
      <c r="E24" s="58"/>
      <c r="F24" s="194"/>
      <c r="G24" s="194"/>
      <c r="H24" s="194"/>
      <c r="I24" s="194"/>
      <c r="J24" s="194"/>
      <c r="K24" s="194"/>
      <c r="L24" s="194"/>
      <c r="M24" s="194"/>
      <c r="N24" s="194"/>
      <c r="O24" s="194"/>
      <c r="P24" s="183"/>
    </row>
    <row r="25" spans="1:16" x14ac:dyDescent="0.25">
      <c r="A25" s="195"/>
      <c r="B25" s="194"/>
      <c r="C25" s="194"/>
      <c r="D25" s="194"/>
      <c r="E25" s="194"/>
      <c r="F25" s="194"/>
      <c r="G25" s="194"/>
      <c r="H25" s="194"/>
      <c r="I25" s="194"/>
      <c r="J25" s="194"/>
      <c r="K25" s="194"/>
      <c r="L25" s="194"/>
      <c r="M25" s="194"/>
      <c r="N25" s="194"/>
      <c r="O25" s="194"/>
      <c r="P25" s="196"/>
    </row>
  </sheetData>
  <mergeCells count="1">
    <mergeCell ref="A12:A14"/>
  </mergeCells>
  <conditionalFormatting sqref="D12">
    <cfRule type="cellIs" dxfId="11" priority="1" stopIfTrue="1" operator="greaterThan">
      <formula>0</formula>
    </cfRule>
  </conditionalFormatting>
  <conditionalFormatting sqref="N12">
    <cfRule type="cellIs" dxfId="10" priority="2" stopIfTrue="1" operator="greaterThan">
      <formula>0</formula>
    </cfRule>
    <cfRule type="cellIs" dxfId="9" priority="3" stopIfTrue="1" operator="lessThan">
      <formula>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67C249-3CDE-4645-A818-056193AC04AB}">
  <dimension ref="A1:Y54"/>
  <sheetViews>
    <sheetView zoomScaleNormal="100" workbookViewId="0">
      <selection activeCell="A3" sqref="A3:N3"/>
    </sheetView>
  </sheetViews>
  <sheetFormatPr defaultColWidth="0" defaultRowHeight="0" customHeight="1" zeroHeight="1" x14ac:dyDescent="0.25"/>
  <cols>
    <col min="1" max="13" width="11.453125" style="161" customWidth="1"/>
    <col min="14" max="14" width="9.1796875" style="161" customWidth="1"/>
    <col min="15" max="15" width="2" style="197" customWidth="1"/>
    <col min="16" max="25" width="0" style="197" hidden="1" customWidth="1"/>
    <col min="26" max="16384" width="11.453125" style="197" hidden="1"/>
  </cols>
  <sheetData>
    <row r="1" spans="1:14" ht="13" x14ac:dyDescent="0.3">
      <c r="A1" s="63" t="s">
        <v>63</v>
      </c>
      <c r="B1" s="64"/>
      <c r="C1" s="64"/>
      <c r="D1" s="64"/>
      <c r="E1" s="64"/>
      <c r="F1" s="64"/>
      <c r="G1" s="64"/>
      <c r="H1" s="64"/>
      <c r="I1" s="64"/>
      <c r="J1" s="64"/>
      <c r="K1" s="64"/>
      <c r="L1" s="64"/>
      <c r="M1" s="64"/>
      <c r="N1" s="65"/>
    </row>
    <row r="2" spans="1:14" ht="12.75" customHeight="1" x14ac:dyDescent="0.25">
      <c r="A2" s="66" t="s">
        <v>64</v>
      </c>
      <c r="B2" s="67"/>
      <c r="C2" s="67"/>
      <c r="D2" s="67"/>
      <c r="E2" s="67"/>
      <c r="F2" s="67"/>
      <c r="G2" s="67"/>
      <c r="H2" s="67"/>
      <c r="I2" s="67"/>
      <c r="J2" s="67"/>
      <c r="K2" s="67"/>
      <c r="L2" s="67"/>
      <c r="M2" s="67"/>
      <c r="N2" s="68"/>
    </row>
    <row r="3" spans="1:14" s="69" customFormat="1" ht="193.5" customHeight="1" x14ac:dyDescent="0.25">
      <c r="A3" s="246" t="s">
        <v>65</v>
      </c>
      <c r="B3" s="247"/>
      <c r="C3" s="247"/>
      <c r="D3" s="247"/>
      <c r="E3" s="247"/>
      <c r="F3" s="247"/>
      <c r="G3" s="247"/>
      <c r="H3" s="247"/>
      <c r="I3" s="247"/>
      <c r="J3" s="247"/>
      <c r="K3" s="247"/>
      <c r="L3" s="247"/>
      <c r="M3" s="247"/>
      <c r="N3" s="248"/>
    </row>
    <row r="4" spans="1:14" s="69" customFormat="1" ht="12.5" x14ac:dyDescent="0.25">
      <c r="A4" s="70"/>
      <c r="B4" s="70"/>
      <c r="C4" s="70"/>
      <c r="D4" s="70"/>
      <c r="E4" s="70"/>
      <c r="F4" s="70"/>
      <c r="G4" s="70"/>
      <c r="H4" s="70"/>
      <c r="I4" s="70"/>
      <c r="J4" s="70"/>
      <c r="K4" s="70"/>
      <c r="L4" s="70"/>
      <c r="M4" s="70"/>
      <c r="N4" s="70"/>
    </row>
    <row r="5" spans="1:14" s="69" customFormat="1" ht="12.75" customHeight="1" x14ac:dyDescent="0.25">
      <c r="A5" s="71" t="s">
        <v>66</v>
      </c>
      <c r="B5" s="72"/>
      <c r="C5" s="72"/>
      <c r="D5" s="72"/>
      <c r="E5" s="72"/>
      <c r="F5" s="72"/>
      <c r="G5" s="72"/>
      <c r="H5" s="72"/>
      <c r="I5" s="72"/>
      <c r="J5" s="72"/>
      <c r="K5" s="72"/>
      <c r="L5" s="72"/>
      <c r="M5" s="72"/>
      <c r="N5" s="73"/>
    </row>
    <row r="6" spans="1:14" s="69" customFormat="1" ht="12.75" customHeight="1" x14ac:dyDescent="0.25">
      <c r="A6" s="74" t="s">
        <v>67</v>
      </c>
      <c r="B6" s="75"/>
      <c r="C6" s="76"/>
      <c r="D6" s="77" t="s">
        <v>68</v>
      </c>
      <c r="E6" s="78"/>
      <c r="F6" s="78"/>
      <c r="G6" s="78"/>
      <c r="H6" s="78"/>
      <c r="I6" s="78"/>
      <c r="J6" s="78"/>
      <c r="K6" s="78"/>
      <c r="L6" s="78"/>
      <c r="M6" s="78"/>
      <c r="N6" s="79"/>
    </row>
    <row r="7" spans="1:14" s="69" customFormat="1" ht="13" x14ac:dyDescent="0.25">
      <c r="A7" s="80"/>
      <c r="B7" s="81"/>
      <c r="C7" s="82"/>
      <c r="D7" s="83" t="s">
        <v>69</v>
      </c>
      <c r="E7" s="84"/>
      <c r="F7" s="84"/>
      <c r="G7" s="84"/>
      <c r="H7" s="84"/>
      <c r="I7" s="84"/>
      <c r="J7" s="84"/>
      <c r="K7" s="84"/>
      <c r="L7" s="84"/>
      <c r="M7" s="84"/>
      <c r="N7" s="85"/>
    </row>
    <row r="8" spans="1:14" s="69" customFormat="1" ht="12.75" customHeight="1" x14ac:dyDescent="0.25">
      <c r="A8" s="86" t="s">
        <v>70</v>
      </c>
      <c r="B8" s="87"/>
      <c r="C8" s="88"/>
      <c r="D8" s="89" t="s">
        <v>71</v>
      </c>
      <c r="E8" s="90"/>
      <c r="F8" s="90"/>
      <c r="G8" s="90"/>
      <c r="H8" s="90"/>
      <c r="I8" s="90"/>
      <c r="J8" s="90"/>
      <c r="K8" s="90"/>
      <c r="L8" s="90"/>
      <c r="M8" s="90"/>
      <c r="N8" s="91"/>
    </row>
    <row r="9" spans="1:14" ht="12.75" customHeight="1" x14ac:dyDescent="0.25">
      <c r="A9" s="74" t="s">
        <v>72</v>
      </c>
      <c r="B9" s="75"/>
      <c r="C9" s="76"/>
      <c r="D9" s="77" t="s">
        <v>73</v>
      </c>
      <c r="E9" s="78"/>
      <c r="F9" s="78"/>
      <c r="G9" s="78"/>
      <c r="H9" s="78"/>
      <c r="I9" s="78"/>
      <c r="J9" s="78"/>
      <c r="K9" s="78"/>
      <c r="L9" s="78"/>
      <c r="M9" s="78"/>
      <c r="N9" s="79"/>
    </row>
    <row r="10" spans="1:14" s="69" customFormat="1" ht="12.75" customHeight="1" x14ac:dyDescent="0.25">
      <c r="A10" s="74" t="s">
        <v>74</v>
      </c>
      <c r="B10" s="75"/>
      <c r="C10" s="76"/>
      <c r="D10" s="249" t="s">
        <v>75</v>
      </c>
      <c r="E10" s="250"/>
      <c r="F10" s="250"/>
      <c r="G10" s="250"/>
      <c r="H10" s="250"/>
      <c r="I10" s="250"/>
      <c r="J10" s="250"/>
      <c r="K10" s="250"/>
      <c r="L10" s="250"/>
      <c r="M10" s="250"/>
      <c r="N10" s="251"/>
    </row>
    <row r="11" spans="1:14" s="69" customFormat="1" ht="13" x14ac:dyDescent="0.25">
      <c r="A11" s="92"/>
      <c r="B11" s="93"/>
      <c r="C11" s="94"/>
      <c r="D11" s="252"/>
      <c r="E11" s="253"/>
      <c r="F11" s="253"/>
      <c r="G11" s="253"/>
      <c r="H11" s="253"/>
      <c r="I11" s="253"/>
      <c r="J11" s="253"/>
      <c r="K11" s="253"/>
      <c r="L11" s="253"/>
      <c r="M11" s="253"/>
      <c r="N11" s="254"/>
    </row>
    <row r="12" spans="1:14" s="69" customFormat="1" ht="12.75" customHeight="1" x14ac:dyDescent="0.25">
      <c r="A12" s="95" t="s">
        <v>76</v>
      </c>
      <c r="B12" s="96"/>
      <c r="C12" s="97"/>
      <c r="D12" s="98" t="s">
        <v>77</v>
      </c>
      <c r="E12" s="99"/>
      <c r="F12" s="99"/>
      <c r="G12" s="99"/>
      <c r="H12" s="99"/>
      <c r="I12" s="99"/>
      <c r="J12" s="99"/>
      <c r="K12" s="99"/>
      <c r="L12" s="99"/>
      <c r="M12" s="99"/>
      <c r="N12" s="100"/>
    </row>
    <row r="13" spans="1:14" ht="12.75" customHeight="1" x14ac:dyDescent="0.25">
      <c r="A13" s="92" t="s">
        <v>78</v>
      </c>
      <c r="B13" s="93"/>
      <c r="C13" s="94"/>
      <c r="D13" s="101" t="s">
        <v>79</v>
      </c>
      <c r="E13" s="102"/>
      <c r="F13" s="102"/>
      <c r="G13" s="102"/>
      <c r="H13" s="102"/>
      <c r="I13" s="102"/>
      <c r="J13" s="102"/>
      <c r="K13" s="102"/>
      <c r="L13" s="102"/>
      <c r="M13" s="102"/>
      <c r="N13" s="103"/>
    </row>
    <row r="14" spans="1:14" ht="13" x14ac:dyDescent="0.25">
      <c r="A14" s="80"/>
      <c r="B14" s="81"/>
      <c r="C14" s="82"/>
      <c r="D14" s="83" t="s">
        <v>80</v>
      </c>
      <c r="E14" s="84"/>
      <c r="F14" s="84"/>
      <c r="G14" s="84"/>
      <c r="H14" s="84"/>
      <c r="I14" s="84"/>
      <c r="J14" s="84"/>
      <c r="K14" s="84"/>
      <c r="L14" s="84"/>
      <c r="M14" s="84"/>
      <c r="N14" s="85"/>
    </row>
    <row r="15" spans="1:14" ht="12.75" customHeight="1" x14ac:dyDescent="0.25">
      <c r="A15" s="74" t="s">
        <v>81</v>
      </c>
      <c r="B15" s="75"/>
      <c r="C15" s="76"/>
      <c r="D15" s="77" t="s">
        <v>82</v>
      </c>
      <c r="E15" s="78"/>
      <c r="F15" s="78"/>
      <c r="G15" s="78"/>
      <c r="H15" s="78"/>
      <c r="I15" s="78"/>
      <c r="J15" s="78"/>
      <c r="K15" s="78"/>
      <c r="L15" s="78"/>
      <c r="M15" s="78"/>
      <c r="N15" s="79"/>
    </row>
    <row r="16" spans="1:14" ht="13" x14ac:dyDescent="0.25">
      <c r="A16" s="80"/>
      <c r="B16" s="81"/>
      <c r="C16" s="82"/>
      <c r="D16" s="83" t="s">
        <v>83</v>
      </c>
      <c r="E16" s="84"/>
      <c r="F16" s="84"/>
      <c r="G16" s="84"/>
      <c r="H16" s="84"/>
      <c r="I16" s="84"/>
      <c r="J16" s="84"/>
      <c r="K16" s="84"/>
      <c r="L16" s="84"/>
      <c r="M16" s="84"/>
      <c r="N16" s="85"/>
    </row>
    <row r="17" spans="1:14" ht="12.75" customHeight="1" x14ac:dyDescent="0.25">
      <c r="A17" s="86" t="s">
        <v>84</v>
      </c>
      <c r="B17" s="87"/>
      <c r="C17" s="88"/>
      <c r="D17" s="89" t="s">
        <v>85</v>
      </c>
      <c r="E17" s="90"/>
      <c r="F17" s="90"/>
      <c r="G17" s="90"/>
      <c r="H17" s="90"/>
      <c r="I17" s="90"/>
      <c r="J17" s="90"/>
      <c r="K17" s="90"/>
      <c r="L17" s="90"/>
      <c r="M17" s="90"/>
      <c r="N17" s="91"/>
    </row>
    <row r="18" spans="1:14" ht="12.75" customHeight="1" x14ac:dyDescent="0.25">
      <c r="A18" s="74" t="s">
        <v>86</v>
      </c>
      <c r="B18" s="75"/>
      <c r="C18" s="76"/>
      <c r="D18" s="77" t="s">
        <v>87</v>
      </c>
      <c r="E18" s="78"/>
      <c r="F18" s="78"/>
      <c r="G18" s="78"/>
      <c r="H18" s="78"/>
      <c r="I18" s="78"/>
      <c r="J18" s="78"/>
      <c r="K18" s="78"/>
      <c r="L18" s="78"/>
      <c r="M18" s="78"/>
      <c r="N18" s="79"/>
    </row>
    <row r="19" spans="1:14" ht="13" x14ac:dyDescent="0.25">
      <c r="A19" s="80"/>
      <c r="B19" s="81"/>
      <c r="C19" s="82"/>
      <c r="D19" s="83" t="s">
        <v>88</v>
      </c>
      <c r="E19" s="84"/>
      <c r="F19" s="84"/>
      <c r="G19" s="84"/>
      <c r="H19" s="84"/>
      <c r="I19" s="84"/>
      <c r="J19" s="84"/>
      <c r="K19" s="84"/>
      <c r="L19" s="84"/>
      <c r="M19" s="84"/>
      <c r="N19" s="85"/>
    </row>
    <row r="20" spans="1:14" ht="12.75" customHeight="1" x14ac:dyDescent="0.25">
      <c r="A20" s="74" t="s">
        <v>89</v>
      </c>
      <c r="B20" s="75"/>
      <c r="C20" s="76"/>
      <c r="D20" s="77" t="s">
        <v>90</v>
      </c>
      <c r="E20" s="78"/>
      <c r="F20" s="78"/>
      <c r="G20" s="78"/>
      <c r="H20" s="78"/>
      <c r="I20" s="78"/>
      <c r="J20" s="78"/>
      <c r="K20" s="78"/>
      <c r="L20" s="78"/>
      <c r="M20" s="78"/>
      <c r="N20" s="79"/>
    </row>
    <row r="21" spans="1:14" ht="13" x14ac:dyDescent="0.25">
      <c r="A21" s="92"/>
      <c r="B21" s="93"/>
      <c r="C21" s="94"/>
      <c r="D21" s="101" t="s">
        <v>91</v>
      </c>
      <c r="E21" s="102"/>
      <c r="F21" s="102"/>
      <c r="G21" s="102"/>
      <c r="H21" s="102"/>
      <c r="I21" s="102"/>
      <c r="J21" s="102"/>
      <c r="K21" s="102"/>
      <c r="L21" s="102"/>
      <c r="M21" s="102"/>
      <c r="N21" s="103"/>
    </row>
    <row r="22" spans="1:14" ht="13" x14ac:dyDescent="0.25">
      <c r="A22" s="92"/>
      <c r="B22" s="93"/>
      <c r="C22" s="94"/>
      <c r="D22" s="101" t="s">
        <v>92</v>
      </c>
      <c r="E22" s="102"/>
      <c r="F22" s="102"/>
      <c r="G22" s="102"/>
      <c r="H22" s="102"/>
      <c r="I22" s="102"/>
      <c r="J22" s="102"/>
      <c r="K22" s="102"/>
      <c r="L22" s="102"/>
      <c r="M22" s="102"/>
      <c r="N22" s="103"/>
    </row>
    <row r="23" spans="1:14" ht="13" x14ac:dyDescent="0.25">
      <c r="A23" s="92"/>
      <c r="B23" s="93"/>
      <c r="C23" s="94"/>
      <c r="D23" s="101" t="s">
        <v>93</v>
      </c>
      <c r="E23" s="102"/>
      <c r="F23" s="102"/>
      <c r="G23" s="102"/>
      <c r="H23" s="102"/>
      <c r="I23" s="102"/>
      <c r="J23" s="102"/>
      <c r="K23" s="102"/>
      <c r="L23" s="102"/>
      <c r="M23" s="102"/>
      <c r="N23" s="103"/>
    </row>
    <row r="24" spans="1:14" ht="13" x14ac:dyDescent="0.25">
      <c r="A24" s="80"/>
      <c r="B24" s="81"/>
      <c r="C24" s="82"/>
      <c r="D24" s="83" t="s">
        <v>94</v>
      </c>
      <c r="E24" s="84"/>
      <c r="F24" s="84"/>
      <c r="G24" s="84"/>
      <c r="H24" s="84"/>
      <c r="I24" s="84"/>
      <c r="J24" s="84"/>
      <c r="K24" s="84"/>
      <c r="L24" s="84"/>
      <c r="M24" s="84"/>
      <c r="N24" s="85"/>
    </row>
    <row r="25" spans="1:14" ht="12.75" customHeight="1" x14ac:dyDescent="0.25">
      <c r="A25" s="74" t="s">
        <v>95</v>
      </c>
      <c r="B25" s="75"/>
      <c r="C25" s="76"/>
      <c r="D25" s="77" t="s">
        <v>96</v>
      </c>
      <c r="E25" s="78"/>
      <c r="F25" s="78"/>
      <c r="G25" s="78"/>
      <c r="H25" s="78"/>
      <c r="I25" s="78"/>
      <c r="J25" s="78"/>
      <c r="K25" s="78"/>
      <c r="L25" s="78"/>
      <c r="M25" s="78"/>
      <c r="N25" s="79"/>
    </row>
    <row r="26" spans="1:14" ht="13" x14ac:dyDescent="0.25">
      <c r="A26" s="80"/>
      <c r="B26" s="81"/>
      <c r="C26" s="82"/>
      <c r="D26" s="83" t="s">
        <v>97</v>
      </c>
      <c r="E26" s="84"/>
      <c r="F26" s="84"/>
      <c r="G26" s="84"/>
      <c r="H26" s="84"/>
      <c r="I26" s="84"/>
      <c r="J26" s="84"/>
      <c r="K26" s="84"/>
      <c r="L26" s="84"/>
      <c r="M26" s="84"/>
      <c r="N26" s="85"/>
    </row>
    <row r="27" spans="1:14" ht="13" x14ac:dyDescent="0.25">
      <c r="A27" s="104" t="s">
        <v>98</v>
      </c>
      <c r="B27" s="105"/>
      <c r="C27" s="106"/>
      <c r="D27" s="234" t="s">
        <v>99</v>
      </c>
      <c r="E27" s="235"/>
      <c r="F27" s="235"/>
      <c r="G27" s="235"/>
      <c r="H27" s="235"/>
      <c r="I27" s="235"/>
      <c r="J27" s="235"/>
      <c r="K27" s="235"/>
      <c r="L27" s="235"/>
      <c r="M27" s="235"/>
      <c r="N27" s="236"/>
    </row>
    <row r="28" spans="1:14" ht="13" x14ac:dyDescent="0.25">
      <c r="A28" s="107"/>
      <c r="B28" s="93"/>
      <c r="C28" s="108"/>
      <c r="D28" s="255"/>
      <c r="E28" s="256"/>
      <c r="F28" s="256"/>
      <c r="G28" s="256"/>
      <c r="H28" s="256"/>
      <c r="I28" s="256"/>
      <c r="J28" s="256"/>
      <c r="K28" s="256"/>
      <c r="L28" s="256"/>
      <c r="M28" s="256"/>
      <c r="N28" s="257"/>
    </row>
    <row r="29" spans="1:14" ht="13" x14ac:dyDescent="0.25">
      <c r="A29" s="107"/>
      <c r="B29" s="93"/>
      <c r="C29" s="108"/>
      <c r="D29" s="255"/>
      <c r="E29" s="256"/>
      <c r="F29" s="256"/>
      <c r="G29" s="256"/>
      <c r="H29" s="256"/>
      <c r="I29" s="256"/>
      <c r="J29" s="256"/>
      <c r="K29" s="256"/>
      <c r="L29" s="256"/>
      <c r="M29" s="256"/>
      <c r="N29" s="257"/>
    </row>
    <row r="30" spans="1:14" ht="13" x14ac:dyDescent="0.25">
      <c r="A30" s="104" t="s">
        <v>100</v>
      </c>
      <c r="B30" s="105"/>
      <c r="C30" s="106"/>
      <c r="D30" s="240" t="s">
        <v>101</v>
      </c>
      <c r="E30" s="241"/>
      <c r="F30" s="241"/>
      <c r="G30" s="241"/>
      <c r="H30" s="241"/>
      <c r="I30" s="241"/>
      <c r="J30" s="241"/>
      <c r="K30" s="241"/>
      <c r="L30" s="241"/>
      <c r="M30" s="241"/>
      <c r="N30" s="242"/>
    </row>
    <row r="31" spans="1:14" ht="13" x14ac:dyDescent="0.25">
      <c r="A31" s="109"/>
      <c r="B31" s="110"/>
      <c r="C31" s="111"/>
      <c r="D31" s="243"/>
      <c r="E31" s="244"/>
      <c r="F31" s="244"/>
      <c r="G31" s="244"/>
      <c r="H31" s="244"/>
      <c r="I31" s="244"/>
      <c r="J31" s="244"/>
      <c r="K31" s="244"/>
      <c r="L31" s="244"/>
      <c r="M31" s="244"/>
      <c r="N31" s="245"/>
    </row>
    <row r="32" spans="1:14" ht="12.75" customHeight="1" x14ac:dyDescent="0.25">
      <c r="A32" s="112" t="s">
        <v>102</v>
      </c>
      <c r="B32" s="96"/>
      <c r="C32" s="113"/>
      <c r="D32" s="89" t="s">
        <v>103</v>
      </c>
      <c r="E32" s="90"/>
      <c r="F32" s="90"/>
      <c r="G32" s="90"/>
      <c r="H32" s="90"/>
      <c r="I32" s="90"/>
      <c r="J32" s="90"/>
      <c r="K32" s="90"/>
      <c r="L32" s="90"/>
      <c r="M32" s="90"/>
      <c r="N32" s="91"/>
    </row>
    <row r="33" spans="1:14" ht="12.75" customHeight="1" x14ac:dyDescent="0.25">
      <c r="A33" s="95" t="s">
        <v>104</v>
      </c>
      <c r="B33" s="96"/>
      <c r="C33" s="113"/>
      <c r="D33" s="89" t="s">
        <v>105</v>
      </c>
      <c r="E33" s="90"/>
      <c r="F33" s="90"/>
      <c r="G33" s="90"/>
      <c r="H33" s="90"/>
      <c r="I33" s="90"/>
      <c r="J33" s="90"/>
      <c r="K33" s="90"/>
      <c r="L33" s="90"/>
      <c r="M33" s="90"/>
      <c r="N33" s="91"/>
    </row>
    <row r="34" spans="1:14" ht="12.75" customHeight="1" x14ac:dyDescent="0.25">
      <c r="A34" s="228" t="s">
        <v>106</v>
      </c>
      <c r="B34" s="229"/>
      <c r="C34" s="230"/>
      <c r="D34" s="234" t="s">
        <v>107</v>
      </c>
      <c r="E34" s="235"/>
      <c r="F34" s="235"/>
      <c r="G34" s="235"/>
      <c r="H34" s="235"/>
      <c r="I34" s="235"/>
      <c r="J34" s="235"/>
      <c r="K34" s="235"/>
      <c r="L34" s="235"/>
      <c r="M34" s="235"/>
      <c r="N34" s="236"/>
    </row>
    <row r="35" spans="1:14" ht="12.75" customHeight="1" x14ac:dyDescent="0.25">
      <c r="A35" s="231"/>
      <c r="B35" s="232"/>
      <c r="C35" s="233"/>
      <c r="D35" s="237"/>
      <c r="E35" s="238"/>
      <c r="F35" s="238"/>
      <c r="G35" s="238"/>
      <c r="H35" s="238"/>
      <c r="I35" s="238"/>
      <c r="J35" s="238"/>
      <c r="K35" s="238"/>
      <c r="L35" s="238"/>
      <c r="M35" s="238"/>
      <c r="N35" s="239"/>
    </row>
    <row r="36" spans="1:14" ht="12.75" customHeight="1" x14ac:dyDescent="0.25">
      <c r="A36" s="228" t="s">
        <v>108</v>
      </c>
      <c r="B36" s="229"/>
      <c r="C36" s="230"/>
      <c r="D36" s="234" t="s">
        <v>109</v>
      </c>
      <c r="E36" s="235"/>
      <c r="F36" s="235"/>
      <c r="G36" s="235"/>
      <c r="H36" s="235"/>
      <c r="I36" s="235"/>
      <c r="J36" s="235"/>
      <c r="K36" s="235"/>
      <c r="L36" s="235"/>
      <c r="M36" s="235"/>
      <c r="N36" s="236"/>
    </row>
    <row r="37" spans="1:14" ht="12.75" customHeight="1" x14ac:dyDescent="0.25">
      <c r="A37" s="231"/>
      <c r="B37" s="232"/>
      <c r="C37" s="233"/>
      <c r="D37" s="237"/>
      <c r="E37" s="238"/>
      <c r="F37" s="238"/>
      <c r="G37" s="238"/>
      <c r="H37" s="238"/>
      <c r="I37" s="238"/>
      <c r="J37" s="238"/>
      <c r="K37" s="238"/>
      <c r="L37" s="238"/>
      <c r="M37" s="238"/>
      <c r="N37" s="239"/>
    </row>
    <row r="38" spans="1:14" ht="12.75" customHeight="1" x14ac:dyDescent="0.25">
      <c r="A38" s="114" t="s">
        <v>100</v>
      </c>
      <c r="B38" s="105"/>
      <c r="C38" s="106"/>
      <c r="D38" s="240" t="s">
        <v>110</v>
      </c>
      <c r="E38" s="241"/>
      <c r="F38" s="241"/>
      <c r="G38" s="241"/>
      <c r="H38" s="241"/>
      <c r="I38" s="241"/>
      <c r="J38" s="241"/>
      <c r="K38" s="241"/>
      <c r="L38" s="241"/>
      <c r="M38" s="241"/>
      <c r="N38" s="242"/>
    </row>
    <row r="39" spans="1:14" ht="12.75" customHeight="1" x14ac:dyDescent="0.25">
      <c r="A39" s="109"/>
      <c r="B39" s="110"/>
      <c r="C39" s="111"/>
      <c r="D39" s="243"/>
      <c r="E39" s="244"/>
      <c r="F39" s="244"/>
      <c r="G39" s="244"/>
      <c r="H39" s="244"/>
      <c r="I39" s="244"/>
      <c r="J39" s="244"/>
      <c r="K39" s="244"/>
      <c r="L39" s="244"/>
      <c r="M39" s="244"/>
      <c r="N39" s="245"/>
    </row>
    <row r="40" spans="1:14" ht="12.75" customHeight="1" x14ac:dyDescent="0.25">
      <c r="A40" s="169"/>
      <c r="B40" s="169"/>
      <c r="C40" s="169"/>
      <c r="D40" s="169"/>
      <c r="E40" s="169"/>
      <c r="F40" s="169"/>
      <c r="G40" s="169"/>
      <c r="H40" s="169"/>
      <c r="I40" s="169"/>
      <c r="J40" s="169"/>
      <c r="K40" s="169"/>
      <c r="L40" s="169"/>
      <c r="M40" s="169"/>
      <c r="N40" s="169"/>
    </row>
    <row r="41" spans="1:14" ht="12.75" hidden="1" customHeight="1" x14ac:dyDescent="0.25">
      <c r="A41" s="169"/>
      <c r="B41" s="169"/>
      <c r="C41" s="169"/>
      <c r="D41" s="169"/>
      <c r="E41" s="169"/>
      <c r="F41" s="169"/>
      <c r="G41" s="169"/>
      <c r="H41" s="169"/>
      <c r="I41" s="169"/>
      <c r="J41" s="169"/>
      <c r="K41" s="169"/>
      <c r="L41" s="169"/>
      <c r="M41" s="169"/>
      <c r="N41" s="169"/>
    </row>
    <row r="42" spans="1:14" ht="12.75" hidden="1" customHeight="1" x14ac:dyDescent="0.25">
      <c r="A42" s="169"/>
      <c r="B42" s="169"/>
      <c r="C42" s="169"/>
      <c r="D42" s="169"/>
      <c r="E42" s="169"/>
      <c r="F42" s="169"/>
      <c r="G42" s="169"/>
      <c r="H42" s="169"/>
      <c r="I42" s="169"/>
      <c r="J42" s="169"/>
      <c r="K42" s="169"/>
      <c r="L42" s="169"/>
      <c r="M42" s="169"/>
      <c r="N42" s="169"/>
    </row>
    <row r="43" spans="1:14" ht="12.75" hidden="1" customHeight="1" x14ac:dyDescent="0.25">
      <c r="A43" s="169"/>
      <c r="B43" s="169"/>
      <c r="C43" s="169"/>
      <c r="D43" s="169"/>
      <c r="E43" s="169"/>
      <c r="F43" s="169"/>
      <c r="G43" s="169"/>
      <c r="H43" s="169"/>
      <c r="I43" s="169"/>
      <c r="J43" s="169"/>
      <c r="K43" s="169"/>
      <c r="L43" s="169"/>
      <c r="M43" s="169"/>
      <c r="N43" s="169"/>
    </row>
    <row r="44" spans="1:14" ht="12.75" hidden="1" customHeight="1" x14ac:dyDescent="0.25">
      <c r="A44" s="169"/>
      <c r="B44" s="169"/>
      <c r="C44" s="169"/>
      <c r="D44" s="169"/>
      <c r="E44" s="169"/>
      <c r="F44" s="169"/>
      <c r="G44" s="169"/>
      <c r="H44" s="169"/>
      <c r="I44" s="169"/>
      <c r="J44" s="169"/>
      <c r="K44" s="169"/>
      <c r="L44" s="169"/>
      <c r="M44" s="169"/>
      <c r="N44" s="169"/>
    </row>
    <row r="45" spans="1:14" ht="12.75" hidden="1" customHeight="1" x14ac:dyDescent="0.25">
      <c r="A45" s="169"/>
      <c r="B45" s="169"/>
      <c r="C45" s="169"/>
      <c r="D45" s="169"/>
      <c r="E45" s="169"/>
      <c r="F45" s="169"/>
      <c r="G45" s="169"/>
      <c r="H45" s="169"/>
      <c r="I45" s="169"/>
      <c r="J45" s="169"/>
      <c r="K45" s="169"/>
      <c r="L45" s="169"/>
      <c r="M45" s="169"/>
      <c r="N45" s="169"/>
    </row>
    <row r="46" spans="1:14" ht="12.75" hidden="1" customHeight="1" x14ac:dyDescent="0.25">
      <c r="A46" s="169"/>
      <c r="B46" s="169"/>
      <c r="C46" s="169"/>
      <c r="D46" s="169"/>
      <c r="E46" s="169"/>
      <c r="F46" s="169"/>
      <c r="G46" s="169"/>
      <c r="H46" s="169"/>
      <c r="I46" s="169"/>
      <c r="J46" s="169"/>
      <c r="K46" s="169"/>
      <c r="L46" s="169"/>
      <c r="M46" s="169"/>
      <c r="N46" s="169"/>
    </row>
    <row r="47" spans="1:14" ht="12.75" hidden="1" customHeight="1" x14ac:dyDescent="0.25">
      <c r="A47" s="169"/>
      <c r="B47" s="169"/>
      <c r="C47" s="169"/>
      <c r="D47" s="169"/>
      <c r="E47" s="169"/>
      <c r="F47" s="169"/>
      <c r="G47" s="169"/>
      <c r="H47" s="169"/>
      <c r="I47" s="169"/>
      <c r="J47" s="169"/>
      <c r="K47" s="169"/>
      <c r="L47" s="169"/>
      <c r="M47" s="169"/>
      <c r="N47" s="169"/>
    </row>
    <row r="48" spans="1:14" ht="12.75" hidden="1" customHeight="1" x14ac:dyDescent="0.25">
      <c r="A48" s="169"/>
      <c r="B48" s="169"/>
      <c r="C48" s="169"/>
      <c r="D48" s="169"/>
      <c r="E48" s="169"/>
      <c r="F48" s="169"/>
      <c r="G48" s="169"/>
      <c r="H48" s="169"/>
      <c r="I48" s="169"/>
      <c r="J48" s="169"/>
      <c r="K48" s="169"/>
      <c r="L48" s="169"/>
      <c r="M48" s="169"/>
      <c r="N48" s="169"/>
    </row>
    <row r="49" spans="1:14" ht="12.75" hidden="1" customHeight="1" x14ac:dyDescent="0.25">
      <c r="A49" s="169"/>
      <c r="B49" s="169"/>
      <c r="C49" s="169"/>
      <c r="D49" s="169"/>
      <c r="E49" s="169"/>
      <c r="F49" s="169"/>
      <c r="G49" s="169"/>
      <c r="H49" s="169"/>
      <c r="I49" s="169"/>
      <c r="J49" s="169"/>
      <c r="K49" s="169"/>
      <c r="L49" s="169"/>
      <c r="M49" s="169"/>
      <c r="N49" s="169"/>
    </row>
    <row r="50" spans="1:14" ht="12.75" hidden="1" customHeight="1" x14ac:dyDescent="0.25">
      <c r="A50" s="169"/>
      <c r="B50" s="169"/>
      <c r="C50" s="169"/>
      <c r="D50" s="169"/>
      <c r="E50" s="169"/>
      <c r="F50" s="169"/>
      <c r="G50" s="169"/>
      <c r="H50" s="169"/>
      <c r="I50" s="169"/>
      <c r="J50" s="169"/>
      <c r="K50" s="169"/>
      <c r="L50" s="169"/>
      <c r="M50" s="169"/>
      <c r="N50" s="169"/>
    </row>
    <row r="51" spans="1:14" ht="12.75" hidden="1" customHeight="1" x14ac:dyDescent="0.25">
      <c r="A51" s="169"/>
      <c r="B51" s="169"/>
      <c r="C51" s="169"/>
      <c r="D51" s="169"/>
      <c r="E51" s="169"/>
      <c r="F51" s="169"/>
      <c r="G51" s="169"/>
      <c r="H51" s="169"/>
      <c r="I51" s="169"/>
      <c r="J51" s="169"/>
      <c r="K51" s="169"/>
      <c r="L51" s="169"/>
      <c r="M51" s="169"/>
      <c r="N51" s="169"/>
    </row>
    <row r="52" spans="1:14" ht="12.75" hidden="1" customHeight="1" x14ac:dyDescent="0.25">
      <c r="A52" s="169"/>
      <c r="B52" s="169"/>
      <c r="C52" s="169"/>
      <c r="D52" s="169"/>
      <c r="E52" s="169"/>
      <c r="F52" s="169"/>
      <c r="G52" s="169"/>
      <c r="H52" s="169"/>
      <c r="I52" s="169"/>
      <c r="J52" s="169"/>
      <c r="K52" s="169"/>
      <c r="L52" s="169"/>
      <c r="M52" s="169"/>
      <c r="N52" s="169"/>
    </row>
    <row r="53" spans="1:14" ht="12.75" hidden="1" customHeight="1" x14ac:dyDescent="0.25">
      <c r="A53" s="169"/>
      <c r="B53" s="169"/>
      <c r="C53" s="169"/>
      <c r="D53" s="169"/>
      <c r="E53" s="169"/>
      <c r="F53" s="169"/>
      <c r="G53" s="169"/>
      <c r="H53" s="169"/>
      <c r="I53" s="169"/>
      <c r="J53" s="169"/>
      <c r="K53" s="169"/>
      <c r="L53" s="169"/>
      <c r="M53" s="169"/>
      <c r="N53" s="169"/>
    </row>
    <row r="54" spans="1:14" ht="12.75" hidden="1" customHeight="1" x14ac:dyDescent="0.25">
      <c r="A54" s="169"/>
      <c r="B54" s="169"/>
      <c r="C54" s="169"/>
      <c r="D54" s="169"/>
      <c r="E54" s="169"/>
      <c r="F54" s="169"/>
      <c r="G54" s="169"/>
      <c r="H54" s="169"/>
      <c r="I54" s="169"/>
      <c r="J54" s="169"/>
      <c r="K54" s="169"/>
      <c r="L54" s="169"/>
      <c r="M54" s="169"/>
      <c r="N54" s="169"/>
    </row>
  </sheetData>
  <mergeCells count="9">
    <mergeCell ref="A36:C37"/>
    <mergeCell ref="D36:N37"/>
    <mergeCell ref="D38:N39"/>
    <mergeCell ref="A3:N3"/>
    <mergeCell ref="D10:N11"/>
    <mergeCell ref="D27:N29"/>
    <mergeCell ref="D30:N31"/>
    <mergeCell ref="A34:C35"/>
    <mergeCell ref="D34:N35"/>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709217-7F7D-483A-9283-4C751B1AF909}">
  <sheetPr>
    <tabColor theme="5"/>
  </sheetPr>
  <dimension ref="A1:AB166"/>
  <sheetViews>
    <sheetView zoomScale="85" zoomScaleNormal="85" workbookViewId="0">
      <pane xSplit="2" ySplit="2" topLeftCell="C3" activePane="bottomRight" state="frozen"/>
      <selection pane="topRight" activeCell="C1" sqref="C1"/>
      <selection pane="bottomLeft" activeCell="A3" sqref="A3"/>
      <selection pane="bottomRight"/>
    </sheetView>
  </sheetViews>
  <sheetFormatPr defaultColWidth="0" defaultRowHeight="12.5" zeroHeight="1" x14ac:dyDescent="0.25"/>
  <cols>
    <col min="1" max="1" width="14.81640625" style="154" customWidth="1"/>
    <col min="2" max="2" width="11.81640625" style="154" bestFit="1" customWidth="1"/>
    <col min="3" max="3" width="22.1796875" style="154" bestFit="1" customWidth="1"/>
    <col min="4" max="4" width="16.1796875" style="153" bestFit="1" customWidth="1"/>
    <col min="5" max="5" width="34.1796875" style="154" bestFit="1" customWidth="1"/>
    <col min="6" max="6" width="69" style="154" customWidth="1"/>
    <col min="7" max="7" width="108.81640625" style="154" bestFit="1" customWidth="1"/>
    <col min="8" max="8" width="54" style="154" bestFit="1" customWidth="1"/>
    <col min="9" max="9" width="17.81640625" style="154" bestFit="1" customWidth="1"/>
    <col min="10" max="10" width="10.81640625" style="154" bestFit="1" customWidth="1"/>
    <col min="11" max="11" width="38.81640625" style="154" hidden="1" customWidth="1"/>
    <col min="12" max="12" width="22.1796875" style="154" bestFit="1" customWidth="1"/>
    <col min="13" max="13" width="13.54296875" style="154" customWidth="1"/>
    <col min="14" max="14" width="14.81640625" style="154" customWidth="1"/>
    <col min="15" max="15" width="54.54296875" style="154" customWidth="1"/>
    <col min="16" max="16" width="27.81640625" style="154" bestFit="1" customWidth="1"/>
    <col min="17" max="17" width="25.54296875" style="154" bestFit="1" customWidth="1"/>
    <col min="18" max="18" width="69" style="154" bestFit="1" customWidth="1"/>
    <col min="19" max="19" width="21" style="154" bestFit="1" customWidth="1"/>
    <col min="20" max="20" width="61.54296875" style="154" bestFit="1" customWidth="1"/>
    <col min="21" max="21" width="68.1796875" style="224" hidden="1" customWidth="1"/>
    <col min="22" max="22" width="63.1796875" style="224" hidden="1" customWidth="1"/>
    <col min="23" max="23" width="2.453125" style="154" customWidth="1"/>
    <col min="24" max="24" width="2.81640625" style="154" customWidth="1"/>
    <col min="25" max="26" width="3" style="154" customWidth="1"/>
    <col min="27" max="27" width="29.1796875" style="221" bestFit="1" customWidth="1"/>
    <col min="28" max="28" width="2.453125" style="154" hidden="1" customWidth="1"/>
    <col min="29" max="16384" width="8.81640625" style="154" hidden="1"/>
  </cols>
  <sheetData>
    <row r="1" spans="1:27" ht="13" x14ac:dyDescent="0.3">
      <c r="A1" s="216" t="s">
        <v>56</v>
      </c>
      <c r="B1" s="216"/>
      <c r="C1" s="216"/>
      <c r="D1" s="217"/>
      <c r="E1" s="216"/>
      <c r="F1" s="216"/>
      <c r="G1" s="216"/>
      <c r="H1" s="216"/>
      <c r="I1" s="216"/>
      <c r="J1" s="216"/>
      <c r="K1" s="216"/>
      <c r="L1" s="216"/>
      <c r="M1" s="216"/>
      <c r="N1" s="216"/>
      <c r="O1" s="216"/>
      <c r="P1" s="216"/>
      <c r="Q1" s="216"/>
      <c r="R1" s="216"/>
      <c r="S1" s="216"/>
      <c r="T1" s="216"/>
      <c r="U1" s="216"/>
      <c r="V1" s="216"/>
      <c r="W1" s="216"/>
      <c r="X1" s="216"/>
      <c r="Y1" s="216"/>
      <c r="Z1" s="216"/>
      <c r="AA1" s="216"/>
    </row>
    <row r="2" spans="1:27" ht="32.5" customHeight="1" x14ac:dyDescent="0.3">
      <c r="A2" s="148" t="s">
        <v>111</v>
      </c>
      <c r="B2" s="148" t="s">
        <v>112</v>
      </c>
      <c r="C2" s="149" t="s">
        <v>113</v>
      </c>
      <c r="D2" s="148" t="s">
        <v>114</v>
      </c>
      <c r="E2" s="148" t="s">
        <v>115</v>
      </c>
      <c r="F2" s="148" t="s">
        <v>116</v>
      </c>
      <c r="G2" s="148" t="s">
        <v>117</v>
      </c>
      <c r="H2" s="148" t="s">
        <v>118</v>
      </c>
      <c r="I2" s="148" t="s">
        <v>119</v>
      </c>
      <c r="J2" s="148" t="s">
        <v>120</v>
      </c>
      <c r="K2" s="150" t="s">
        <v>121</v>
      </c>
      <c r="L2" s="148" t="s">
        <v>122</v>
      </c>
      <c r="M2" s="148" t="s">
        <v>123</v>
      </c>
      <c r="N2" s="148" t="s">
        <v>124</v>
      </c>
      <c r="O2" s="148" t="s">
        <v>125</v>
      </c>
      <c r="P2" s="148" t="s">
        <v>126</v>
      </c>
      <c r="Q2" s="148" t="s">
        <v>127</v>
      </c>
      <c r="R2" s="148" t="s">
        <v>128</v>
      </c>
      <c r="S2" s="148" t="s">
        <v>129</v>
      </c>
      <c r="T2" s="148" t="s">
        <v>130</v>
      </c>
      <c r="U2" s="150" t="s">
        <v>131</v>
      </c>
      <c r="V2" s="151" t="s">
        <v>132</v>
      </c>
      <c r="W2" s="152"/>
      <c r="X2" s="152"/>
      <c r="Y2" s="152"/>
      <c r="Z2" s="152"/>
      <c r="AA2" s="132" t="s">
        <v>133</v>
      </c>
    </row>
    <row r="3" spans="1:27" ht="162.5" x14ac:dyDescent="0.25">
      <c r="A3" s="140" t="s">
        <v>134</v>
      </c>
      <c r="B3" s="141" t="s">
        <v>135</v>
      </c>
      <c r="C3" s="141" t="s">
        <v>136</v>
      </c>
      <c r="D3" s="155" t="s">
        <v>137</v>
      </c>
      <c r="E3" s="140" t="s">
        <v>138</v>
      </c>
      <c r="F3" s="140" t="s">
        <v>139</v>
      </c>
      <c r="G3" s="142" t="s">
        <v>140</v>
      </c>
      <c r="H3" s="140" t="s">
        <v>141</v>
      </c>
      <c r="I3" s="140"/>
      <c r="J3" s="140"/>
      <c r="K3" s="143" t="s">
        <v>142</v>
      </c>
      <c r="L3" s="218" t="s">
        <v>143</v>
      </c>
      <c r="M3" s="143" t="s">
        <v>144</v>
      </c>
      <c r="N3" s="219" t="s">
        <v>145</v>
      </c>
      <c r="O3" s="144" t="s">
        <v>146</v>
      </c>
      <c r="P3" s="145"/>
      <c r="Q3" s="146"/>
      <c r="R3" s="143"/>
      <c r="S3" s="143"/>
      <c r="T3" s="143" t="s">
        <v>147</v>
      </c>
      <c r="U3" s="143" t="s">
        <v>148</v>
      </c>
      <c r="V3" s="143" t="s">
        <v>149</v>
      </c>
      <c r="W3" s="156"/>
      <c r="X3" s="156"/>
      <c r="Y3" s="156"/>
      <c r="Z3" s="156"/>
      <c r="AA3" s="131" t="e">
        <f>IF(OR(J3="Fail",ISBLANK(J3)),INDEX('Issue Code Table'!C:C,MATCH(N:N,'Issue Code Table'!A:A,0)),IF(M3="Critical",6,IF(M3="Significant",5,IF(M3="Moderate",3,2))))</f>
        <v>#N/A</v>
      </c>
    </row>
    <row r="4" spans="1:27" ht="163.4" customHeight="1" x14ac:dyDescent="0.25">
      <c r="A4" s="1" t="s">
        <v>150</v>
      </c>
      <c r="B4" s="133" t="s">
        <v>151</v>
      </c>
      <c r="C4" s="133" t="s">
        <v>152</v>
      </c>
      <c r="D4" s="153" t="s">
        <v>137</v>
      </c>
      <c r="E4" s="1" t="s">
        <v>153</v>
      </c>
      <c r="F4" s="1" t="s">
        <v>154</v>
      </c>
      <c r="G4" s="134" t="s">
        <v>155</v>
      </c>
      <c r="H4" s="1" t="s">
        <v>156</v>
      </c>
      <c r="I4" s="1"/>
      <c r="J4" s="1"/>
      <c r="K4" s="2" t="s">
        <v>157</v>
      </c>
      <c r="L4" s="2"/>
      <c r="M4" s="2" t="s">
        <v>158</v>
      </c>
      <c r="N4" s="135" t="s">
        <v>159</v>
      </c>
      <c r="O4" s="136" t="s">
        <v>160</v>
      </c>
      <c r="P4" s="137"/>
      <c r="Q4" s="138"/>
      <c r="R4" s="2"/>
      <c r="S4" s="2"/>
      <c r="T4" s="2" t="s">
        <v>161</v>
      </c>
      <c r="U4" s="1" t="s">
        <v>162</v>
      </c>
      <c r="V4" s="1" t="s">
        <v>163</v>
      </c>
      <c r="AA4" s="139" t="e">
        <f>IF(OR(J4="Fail",ISBLANK(J4)),INDEX('Issue Code Table'!C:C,MATCH(N:N,'Issue Code Table'!A:A,0)),IF(M4="Critical",6,IF(M4="Significant",5,IF(M4="Moderate",3,2))))</f>
        <v>#N/A</v>
      </c>
    </row>
    <row r="5" spans="1:27" ht="250" x14ac:dyDescent="0.25">
      <c r="A5" s="140" t="s">
        <v>164</v>
      </c>
      <c r="B5" s="141" t="s">
        <v>165</v>
      </c>
      <c r="C5" s="141" t="s">
        <v>166</v>
      </c>
      <c r="D5" s="155" t="s">
        <v>137</v>
      </c>
      <c r="E5" s="140" t="s">
        <v>167</v>
      </c>
      <c r="F5" s="140" t="s">
        <v>168</v>
      </c>
      <c r="G5" s="142" t="s">
        <v>169</v>
      </c>
      <c r="H5" s="140" t="s">
        <v>170</v>
      </c>
      <c r="I5" s="140"/>
      <c r="J5" s="140"/>
      <c r="K5" s="143" t="s">
        <v>171</v>
      </c>
      <c r="L5" s="143" t="s">
        <v>172</v>
      </c>
      <c r="M5" s="143" t="s">
        <v>158</v>
      </c>
      <c r="N5" s="219" t="s">
        <v>173</v>
      </c>
      <c r="O5" s="144" t="s">
        <v>174</v>
      </c>
      <c r="P5" s="145"/>
      <c r="Q5" s="146"/>
      <c r="R5" s="143"/>
      <c r="S5" s="143"/>
      <c r="T5" s="143" t="s">
        <v>175</v>
      </c>
      <c r="U5" s="143" t="s">
        <v>176</v>
      </c>
      <c r="V5" s="143" t="s">
        <v>177</v>
      </c>
      <c r="W5" s="156"/>
      <c r="X5" s="156"/>
      <c r="Y5" s="156"/>
      <c r="Z5" s="156"/>
      <c r="AA5" s="131" t="e">
        <f>IF(OR(J5="Fail",ISBLANK(J5)),INDEX('Issue Code Table'!C:C,MATCH(N:N,'Issue Code Table'!A:A,0)),IF(M5="Critical",6,IF(M5="Significant",5,IF(M5="Moderate",3,2))))</f>
        <v>#N/A</v>
      </c>
    </row>
    <row r="6" spans="1:27" ht="400" x14ac:dyDescent="0.25">
      <c r="A6" s="1" t="s">
        <v>178</v>
      </c>
      <c r="B6" s="133" t="s">
        <v>179</v>
      </c>
      <c r="C6" s="133" t="s">
        <v>180</v>
      </c>
      <c r="D6" s="153" t="s">
        <v>137</v>
      </c>
      <c r="E6" s="1" t="s">
        <v>181</v>
      </c>
      <c r="F6" s="1" t="s">
        <v>182</v>
      </c>
      <c r="G6" s="134" t="s">
        <v>183</v>
      </c>
      <c r="H6" s="1" t="s">
        <v>184</v>
      </c>
      <c r="I6" s="1"/>
      <c r="J6" s="1"/>
      <c r="K6" s="2" t="s">
        <v>185</v>
      </c>
      <c r="L6" s="2" t="s">
        <v>186</v>
      </c>
      <c r="M6" s="2" t="s">
        <v>158</v>
      </c>
      <c r="N6" s="2" t="s">
        <v>187</v>
      </c>
      <c r="O6" s="136" t="s">
        <v>188</v>
      </c>
      <c r="P6" s="137"/>
      <c r="Q6" s="138"/>
      <c r="R6" s="2"/>
      <c r="S6" s="2"/>
      <c r="T6" s="2" t="s">
        <v>189</v>
      </c>
      <c r="U6" s="2" t="s">
        <v>190</v>
      </c>
      <c r="V6" s="2" t="s">
        <v>191</v>
      </c>
      <c r="AA6" s="139">
        <f>IF(OR(J6="Fail",ISBLANK(J6)),INDEX('Issue Code Table'!C:C,MATCH(N:N,'Issue Code Table'!A:A,0)),IF(M6="Critical",6,IF(M6="Significant",5,IF(M6="Moderate",3,2))))</f>
        <v>6</v>
      </c>
    </row>
    <row r="7" spans="1:27" ht="100" x14ac:dyDescent="0.25">
      <c r="A7" s="140" t="s">
        <v>192</v>
      </c>
      <c r="B7" s="141" t="s">
        <v>193</v>
      </c>
      <c r="C7" s="141" t="s">
        <v>194</v>
      </c>
      <c r="D7" s="155" t="s">
        <v>137</v>
      </c>
      <c r="E7" s="140" t="s">
        <v>195</v>
      </c>
      <c r="F7" s="140" t="s">
        <v>196</v>
      </c>
      <c r="G7" s="142" t="s">
        <v>197</v>
      </c>
      <c r="H7" s="140" t="s">
        <v>198</v>
      </c>
      <c r="I7" s="140"/>
      <c r="J7" s="140"/>
      <c r="K7" s="143" t="s">
        <v>199</v>
      </c>
      <c r="L7" s="143"/>
      <c r="M7" s="143" t="s">
        <v>158</v>
      </c>
      <c r="N7" s="143" t="s">
        <v>200</v>
      </c>
      <c r="O7" s="144" t="s">
        <v>201</v>
      </c>
      <c r="P7" s="145"/>
      <c r="Q7" s="146"/>
      <c r="R7" s="143"/>
      <c r="S7" s="143"/>
      <c r="T7" s="143" t="s">
        <v>202</v>
      </c>
      <c r="U7" s="140" t="s">
        <v>202</v>
      </c>
      <c r="V7" s="140" t="s">
        <v>203</v>
      </c>
      <c r="W7" s="156"/>
      <c r="X7" s="156"/>
      <c r="Y7" s="156"/>
      <c r="Z7" s="156"/>
      <c r="AA7" s="131">
        <f>IF(OR(J7="Fail",ISBLANK(J7)),INDEX('Issue Code Table'!C:C,MATCH(N:N,'Issue Code Table'!A:A,0)),IF(M7="Critical",6,IF(M7="Significant",5,IF(M7="Moderate",3,2))))</f>
        <v>5</v>
      </c>
    </row>
    <row r="8" spans="1:27" ht="100" x14ac:dyDescent="0.25">
      <c r="A8" s="1" t="s">
        <v>204</v>
      </c>
      <c r="B8" s="133" t="s">
        <v>193</v>
      </c>
      <c r="C8" s="133" t="s">
        <v>194</v>
      </c>
      <c r="D8" s="153" t="s">
        <v>137</v>
      </c>
      <c r="E8" s="1" t="s">
        <v>205</v>
      </c>
      <c r="F8" s="1" t="s">
        <v>206</v>
      </c>
      <c r="G8" s="134" t="s">
        <v>207</v>
      </c>
      <c r="H8" s="1" t="s">
        <v>208</v>
      </c>
      <c r="I8" s="1"/>
      <c r="J8" s="1"/>
      <c r="K8" s="2" t="s">
        <v>209</v>
      </c>
      <c r="L8" s="2"/>
      <c r="M8" s="2" t="s">
        <v>158</v>
      </c>
      <c r="N8" s="135" t="s">
        <v>210</v>
      </c>
      <c r="O8" s="136" t="s">
        <v>211</v>
      </c>
      <c r="P8" s="137"/>
      <c r="Q8" s="138"/>
      <c r="R8" s="2"/>
      <c r="S8" s="2"/>
      <c r="T8" s="2" t="s">
        <v>212</v>
      </c>
      <c r="U8" s="2" t="s">
        <v>213</v>
      </c>
      <c r="V8" s="2" t="s">
        <v>214</v>
      </c>
      <c r="AA8" s="139" t="e">
        <f>IF(OR(J8="Fail",ISBLANK(J8)),INDEX('Issue Code Table'!C:C,MATCH(N:N,'Issue Code Table'!A:A,0)),IF(M8="Critical",6,IF(M8="Significant",5,IF(M8="Moderate",3,2))))</f>
        <v>#N/A</v>
      </c>
    </row>
    <row r="9" spans="1:27" ht="103.4" customHeight="1" x14ac:dyDescent="0.25">
      <c r="A9" s="140" t="s">
        <v>215</v>
      </c>
      <c r="B9" s="141" t="s">
        <v>165</v>
      </c>
      <c r="C9" s="141" t="s">
        <v>166</v>
      </c>
      <c r="D9" s="155" t="s">
        <v>137</v>
      </c>
      <c r="E9" s="140" t="s">
        <v>216</v>
      </c>
      <c r="F9" s="140" t="s">
        <v>217</v>
      </c>
      <c r="G9" s="142" t="s">
        <v>218</v>
      </c>
      <c r="H9" s="140" t="s">
        <v>219</v>
      </c>
      <c r="I9" s="140"/>
      <c r="J9" s="140"/>
      <c r="K9" s="143" t="s">
        <v>220</v>
      </c>
      <c r="L9" s="143"/>
      <c r="M9" s="143" t="s">
        <v>158</v>
      </c>
      <c r="N9" s="219" t="s">
        <v>221</v>
      </c>
      <c r="O9" s="144" t="s">
        <v>222</v>
      </c>
      <c r="P9" s="145"/>
      <c r="Q9" s="146"/>
      <c r="R9" s="143"/>
      <c r="S9" s="143"/>
      <c r="T9" s="143" t="s">
        <v>223</v>
      </c>
      <c r="U9" s="140" t="s">
        <v>223</v>
      </c>
      <c r="V9" s="140" t="s">
        <v>224</v>
      </c>
      <c r="W9" s="156"/>
      <c r="X9" s="156"/>
      <c r="Y9" s="156"/>
      <c r="Z9" s="156"/>
      <c r="AA9" s="131" t="e">
        <f>IF(OR(J9="Fail",ISBLANK(J9)),INDEX('Issue Code Table'!C:C,MATCH(N:N,'Issue Code Table'!A:A,0)),IF(M9="Critical",6,IF(M9="Significant",5,IF(M9="Moderate",3,2))))</f>
        <v>#N/A</v>
      </c>
    </row>
    <row r="10" spans="1:27" ht="37.5" x14ac:dyDescent="0.25">
      <c r="A10" s="1" t="s">
        <v>225</v>
      </c>
      <c r="B10" s="133" t="s">
        <v>226</v>
      </c>
      <c r="C10" s="133" t="s">
        <v>227</v>
      </c>
      <c r="D10" s="153" t="s">
        <v>137</v>
      </c>
      <c r="E10" s="1" t="s">
        <v>228</v>
      </c>
      <c r="F10" s="1" t="s">
        <v>229</v>
      </c>
      <c r="G10" s="134" t="s">
        <v>230</v>
      </c>
      <c r="H10" s="1" t="s">
        <v>231</v>
      </c>
      <c r="I10" s="1"/>
      <c r="J10" s="1"/>
      <c r="K10" s="2" t="s">
        <v>232</v>
      </c>
      <c r="L10" s="2"/>
      <c r="M10" s="2" t="s">
        <v>158</v>
      </c>
      <c r="N10" s="2" t="s">
        <v>233</v>
      </c>
      <c r="O10" s="136" t="s">
        <v>234</v>
      </c>
      <c r="P10" s="137"/>
      <c r="Q10" s="138"/>
      <c r="R10" s="2"/>
      <c r="S10" s="2"/>
      <c r="T10" s="2" t="s">
        <v>235</v>
      </c>
      <c r="U10" s="2" t="s">
        <v>236</v>
      </c>
      <c r="V10" s="2" t="s">
        <v>237</v>
      </c>
      <c r="AA10" s="139">
        <f>IF(OR(J10="Fail",ISBLANK(J10)),INDEX('Issue Code Table'!C:C,MATCH(N:N,'Issue Code Table'!A:A,0)),IF(M10="Critical",6,IF(M10="Significant",5,IF(M10="Moderate",3,2))))</f>
        <v>6</v>
      </c>
    </row>
    <row r="11" spans="1:27" ht="125" x14ac:dyDescent="0.25">
      <c r="A11" s="140" t="s">
        <v>238</v>
      </c>
      <c r="B11" s="141" t="s">
        <v>226</v>
      </c>
      <c r="C11" s="141" t="s">
        <v>227</v>
      </c>
      <c r="D11" s="155" t="s">
        <v>137</v>
      </c>
      <c r="E11" s="140" t="s">
        <v>239</v>
      </c>
      <c r="F11" s="140" t="s">
        <v>240</v>
      </c>
      <c r="G11" s="142" t="s">
        <v>241</v>
      </c>
      <c r="H11" s="140" t="s">
        <v>242</v>
      </c>
      <c r="I11" s="140"/>
      <c r="J11" s="140"/>
      <c r="K11" s="143" t="s">
        <v>243</v>
      </c>
      <c r="L11" s="143" t="s">
        <v>244</v>
      </c>
      <c r="M11" s="143" t="s">
        <v>158</v>
      </c>
      <c r="N11" s="219" t="s">
        <v>245</v>
      </c>
      <c r="O11" s="144" t="s">
        <v>246</v>
      </c>
      <c r="P11" s="145"/>
      <c r="Q11" s="146"/>
      <c r="R11" s="143"/>
      <c r="S11" s="143"/>
      <c r="T11" s="143" t="s">
        <v>247</v>
      </c>
      <c r="U11" s="140" t="s">
        <v>248</v>
      </c>
      <c r="V11" s="140" t="s">
        <v>249</v>
      </c>
      <c r="W11" s="156"/>
      <c r="X11" s="156"/>
      <c r="Y11" s="156"/>
      <c r="Z11" s="156"/>
      <c r="AA11" s="131" t="e">
        <f>IF(OR(J11="Fail",ISBLANK(J11)),INDEX('Issue Code Table'!C:C,MATCH(N:N,'Issue Code Table'!A:A,0)),IF(M11="Critical",6,IF(M11="Significant",5,IF(M11="Moderate",3,2))))</f>
        <v>#N/A</v>
      </c>
    </row>
    <row r="12" spans="1:27" ht="75" x14ac:dyDescent="0.25">
      <c r="A12" s="1" t="s">
        <v>250</v>
      </c>
      <c r="B12" s="133" t="s">
        <v>165</v>
      </c>
      <c r="C12" s="133" t="s">
        <v>166</v>
      </c>
      <c r="D12" s="153" t="s">
        <v>137</v>
      </c>
      <c r="E12" s="1" t="s">
        <v>251</v>
      </c>
      <c r="F12" s="1" t="s">
        <v>252</v>
      </c>
      <c r="G12" s="134" t="s">
        <v>253</v>
      </c>
      <c r="H12" s="1" t="s">
        <v>254</v>
      </c>
      <c r="I12" s="1"/>
      <c r="J12" s="1"/>
      <c r="K12" s="2" t="s">
        <v>255</v>
      </c>
      <c r="L12" s="2"/>
      <c r="M12" s="2" t="s">
        <v>158</v>
      </c>
      <c r="N12" s="135" t="s">
        <v>256</v>
      </c>
      <c r="O12" s="136" t="s">
        <v>257</v>
      </c>
      <c r="P12" s="137"/>
      <c r="Q12" s="138"/>
      <c r="R12" s="2"/>
      <c r="S12" s="2"/>
      <c r="T12" s="2" t="s">
        <v>258</v>
      </c>
      <c r="U12" s="2" t="s">
        <v>258</v>
      </c>
      <c r="V12" s="2" t="s">
        <v>259</v>
      </c>
      <c r="AA12" s="139" t="e">
        <f>IF(OR(J12="Fail",ISBLANK(J12)),INDEX('Issue Code Table'!C:C,MATCH(N:N,'Issue Code Table'!A:A,0)),IF(M12="Critical",6,IF(M12="Significant",5,IF(M12="Moderate",3,2))))</f>
        <v>#N/A</v>
      </c>
    </row>
    <row r="13" spans="1:27" ht="37.5" x14ac:dyDescent="0.25">
      <c r="A13" s="140" t="s">
        <v>260</v>
      </c>
      <c r="B13" s="141" t="s">
        <v>261</v>
      </c>
      <c r="C13" s="141" t="s">
        <v>262</v>
      </c>
      <c r="D13" s="155" t="s">
        <v>137</v>
      </c>
      <c r="E13" s="140" t="s">
        <v>263</v>
      </c>
      <c r="F13" s="140" t="s">
        <v>264</v>
      </c>
      <c r="G13" s="142" t="s">
        <v>265</v>
      </c>
      <c r="H13" s="140" t="s">
        <v>266</v>
      </c>
      <c r="I13" s="140"/>
      <c r="J13" s="140"/>
      <c r="K13" s="143" t="s">
        <v>267</v>
      </c>
      <c r="L13" s="143"/>
      <c r="M13" s="143" t="s">
        <v>158</v>
      </c>
      <c r="N13" s="219" t="s">
        <v>268</v>
      </c>
      <c r="O13" s="144" t="s">
        <v>269</v>
      </c>
      <c r="P13" s="145"/>
      <c r="Q13" s="146"/>
      <c r="R13" s="143"/>
      <c r="S13" s="143"/>
      <c r="T13" s="143" t="s">
        <v>270</v>
      </c>
      <c r="U13" s="140" t="s">
        <v>271</v>
      </c>
      <c r="V13" s="140" t="s">
        <v>272</v>
      </c>
      <c r="W13" s="156"/>
      <c r="X13" s="156"/>
      <c r="Y13" s="156"/>
      <c r="Z13" s="156"/>
      <c r="AA13" s="131">
        <f>IF(OR(J13="Fail",ISBLANK(J13)),INDEX('Issue Code Table'!C:C,MATCH(N:N,'Issue Code Table'!A:A,0)),IF(M13="Critical",6,IF(M13="Significant",5,IF(M13="Moderate",3,2))))</f>
        <v>5</v>
      </c>
    </row>
    <row r="14" spans="1:27" ht="287.5" x14ac:dyDescent="0.25">
      <c r="A14" s="1" t="s">
        <v>273</v>
      </c>
      <c r="B14" s="133" t="s">
        <v>274</v>
      </c>
      <c r="C14" s="133" t="s">
        <v>275</v>
      </c>
      <c r="D14" s="153" t="s">
        <v>137</v>
      </c>
      <c r="E14" s="1" t="s">
        <v>276</v>
      </c>
      <c r="F14" s="1" t="s">
        <v>277</v>
      </c>
      <c r="G14" s="134" t="s">
        <v>278</v>
      </c>
      <c r="H14" s="1" t="s">
        <v>279</v>
      </c>
      <c r="I14" s="1"/>
      <c r="J14" s="1"/>
      <c r="K14" s="2" t="s">
        <v>280</v>
      </c>
      <c r="L14" s="2"/>
      <c r="M14" s="2" t="s">
        <v>158</v>
      </c>
      <c r="N14" s="135" t="s">
        <v>281</v>
      </c>
      <c r="O14" s="136" t="s">
        <v>282</v>
      </c>
      <c r="P14" s="137"/>
      <c r="Q14" s="138"/>
      <c r="R14" s="2"/>
      <c r="S14" s="2"/>
      <c r="T14" s="2" t="s">
        <v>283</v>
      </c>
      <c r="U14" s="2" t="s">
        <v>284</v>
      </c>
      <c r="V14" s="2" t="s">
        <v>285</v>
      </c>
      <c r="AA14" s="139">
        <f>IF(OR(J14="Fail",ISBLANK(J14)),INDEX('Issue Code Table'!C:C,MATCH(N:N,'Issue Code Table'!A:A,0)),IF(M14="Critical",6,IF(M14="Significant",5,IF(M14="Moderate",3,2))))</f>
        <v>6</v>
      </c>
    </row>
    <row r="15" spans="1:27" ht="409.5" x14ac:dyDescent="0.25">
      <c r="A15" s="140" t="s">
        <v>286</v>
      </c>
      <c r="B15" s="141" t="s">
        <v>287</v>
      </c>
      <c r="C15" s="141" t="s">
        <v>288</v>
      </c>
      <c r="D15" s="155" t="s">
        <v>137</v>
      </c>
      <c r="E15" s="140" t="s">
        <v>289</v>
      </c>
      <c r="F15" s="140" t="s">
        <v>290</v>
      </c>
      <c r="G15" s="142" t="s">
        <v>291</v>
      </c>
      <c r="H15" s="140" t="s">
        <v>292</v>
      </c>
      <c r="I15" s="140"/>
      <c r="J15" s="140"/>
      <c r="K15" s="143" t="s">
        <v>293</v>
      </c>
      <c r="L15" s="143"/>
      <c r="M15" s="143" t="s">
        <v>158</v>
      </c>
      <c r="N15" s="219" t="s">
        <v>281</v>
      </c>
      <c r="O15" s="144" t="s">
        <v>282</v>
      </c>
      <c r="P15" s="145"/>
      <c r="Q15" s="146"/>
      <c r="R15" s="143"/>
      <c r="S15" s="143"/>
      <c r="T15" s="143" t="s">
        <v>294</v>
      </c>
      <c r="U15" s="140" t="s">
        <v>295</v>
      </c>
      <c r="V15" s="140" t="s">
        <v>296</v>
      </c>
      <c r="W15" s="156"/>
      <c r="X15" s="156"/>
      <c r="Y15" s="156"/>
      <c r="Z15" s="156"/>
      <c r="AA15" s="131">
        <f>IF(OR(J15="Fail",ISBLANK(J15)),INDEX('Issue Code Table'!C:C,MATCH(N:N,'Issue Code Table'!A:A,0)),IF(M15="Critical",6,IF(M15="Significant",5,IF(M15="Moderate",3,2))))</f>
        <v>6</v>
      </c>
    </row>
    <row r="16" spans="1:27" ht="100" x14ac:dyDescent="0.25">
      <c r="A16" s="1" t="s">
        <v>297</v>
      </c>
      <c r="B16" s="133" t="s">
        <v>287</v>
      </c>
      <c r="C16" s="133" t="s">
        <v>288</v>
      </c>
      <c r="D16" s="153" t="s">
        <v>137</v>
      </c>
      <c r="E16" s="1" t="s">
        <v>298</v>
      </c>
      <c r="F16" s="1" t="s">
        <v>299</v>
      </c>
      <c r="G16" s="134" t="s">
        <v>300</v>
      </c>
      <c r="H16" s="1" t="s">
        <v>301</v>
      </c>
      <c r="I16" s="1"/>
      <c r="J16" s="1"/>
      <c r="K16" s="2" t="s">
        <v>302</v>
      </c>
      <c r="L16" s="2"/>
      <c r="M16" s="2" t="s">
        <v>158</v>
      </c>
      <c r="N16" s="135" t="s">
        <v>281</v>
      </c>
      <c r="O16" s="136" t="s">
        <v>282</v>
      </c>
      <c r="P16" s="137"/>
      <c r="Q16" s="138"/>
      <c r="R16" s="2"/>
      <c r="S16" s="2"/>
      <c r="T16" s="2" t="s">
        <v>303</v>
      </c>
      <c r="U16" s="2" t="s">
        <v>304</v>
      </c>
      <c r="V16" s="2" t="s">
        <v>305</v>
      </c>
      <c r="AA16" s="139">
        <f>IF(OR(J16="Fail",ISBLANK(J16)),INDEX('Issue Code Table'!C:C,MATCH(N:N,'Issue Code Table'!A:A,0)),IF(M16="Critical",6,IF(M16="Significant",5,IF(M16="Moderate",3,2))))</f>
        <v>6</v>
      </c>
    </row>
    <row r="17" spans="1:27" ht="100" x14ac:dyDescent="0.25">
      <c r="A17" s="140" t="s">
        <v>306</v>
      </c>
      <c r="B17" s="141" t="s">
        <v>307</v>
      </c>
      <c r="C17" s="141" t="s">
        <v>308</v>
      </c>
      <c r="D17" s="155" t="s">
        <v>137</v>
      </c>
      <c r="E17" s="140" t="s">
        <v>309</v>
      </c>
      <c r="F17" s="140" t="s">
        <v>310</v>
      </c>
      <c r="G17" s="142" t="s">
        <v>311</v>
      </c>
      <c r="H17" s="140" t="s">
        <v>312</v>
      </c>
      <c r="I17" s="140"/>
      <c r="J17" s="140"/>
      <c r="K17" s="143" t="s">
        <v>313</v>
      </c>
      <c r="L17" s="143"/>
      <c r="M17" s="143" t="s">
        <v>314</v>
      </c>
      <c r="N17" s="219" t="s">
        <v>315</v>
      </c>
      <c r="O17" s="144" t="s">
        <v>316</v>
      </c>
      <c r="P17" s="145"/>
      <c r="Q17" s="146"/>
      <c r="R17" s="143"/>
      <c r="S17" s="143"/>
      <c r="T17" s="143" t="s">
        <v>317</v>
      </c>
      <c r="U17" s="140" t="s">
        <v>317</v>
      </c>
      <c r="V17" s="140"/>
      <c r="W17" s="156"/>
      <c r="X17" s="156"/>
      <c r="Y17" s="156"/>
      <c r="Z17" s="156"/>
      <c r="AA17" s="131">
        <f>IF(OR(J17="Fail",ISBLANK(J17)),INDEX('Issue Code Table'!C:C,MATCH(N:N,'Issue Code Table'!A:A,0)),IF(M17="Critical",6,IF(M17="Significant",5,IF(M17="Moderate",3,2))))</f>
        <v>4</v>
      </c>
    </row>
    <row r="18" spans="1:27" ht="212.5" x14ac:dyDescent="0.25">
      <c r="A18" s="1" t="s">
        <v>318</v>
      </c>
      <c r="B18" s="133" t="s">
        <v>319</v>
      </c>
      <c r="C18" s="133" t="s">
        <v>320</v>
      </c>
      <c r="D18" s="153" t="s">
        <v>137</v>
      </c>
      <c r="E18" s="1" t="s">
        <v>321</v>
      </c>
      <c r="F18" s="1" t="s">
        <v>322</v>
      </c>
      <c r="G18" s="134" t="s">
        <v>323</v>
      </c>
      <c r="H18" s="1" t="s">
        <v>324</v>
      </c>
      <c r="I18" s="1"/>
      <c r="J18" s="1"/>
      <c r="K18" s="2" t="s">
        <v>325</v>
      </c>
      <c r="L18" s="2"/>
      <c r="M18" s="2" t="s">
        <v>314</v>
      </c>
      <c r="N18" s="135" t="s">
        <v>326</v>
      </c>
      <c r="O18" s="136" t="s">
        <v>327</v>
      </c>
      <c r="P18" s="137"/>
      <c r="Q18" s="138"/>
      <c r="R18" s="2"/>
      <c r="S18" s="2"/>
      <c r="T18" s="2" t="s">
        <v>328</v>
      </c>
      <c r="U18" s="2" t="s">
        <v>328</v>
      </c>
      <c r="V18" s="2"/>
      <c r="AA18" s="139">
        <f>IF(OR(J18="Fail",ISBLANK(J18)),INDEX('Issue Code Table'!C:C,MATCH(N:N,'Issue Code Table'!A:A,0)),IF(M18="Critical",6,IF(M18="Significant",5,IF(M18="Moderate",3,2))))</f>
        <v>4</v>
      </c>
    </row>
    <row r="19" spans="1:27" ht="112.5" x14ac:dyDescent="0.25">
      <c r="A19" s="140" t="s">
        <v>329</v>
      </c>
      <c r="B19" s="141" t="s">
        <v>307</v>
      </c>
      <c r="C19" s="141" t="s">
        <v>308</v>
      </c>
      <c r="D19" s="155" t="s">
        <v>137</v>
      </c>
      <c r="E19" s="140" t="s">
        <v>330</v>
      </c>
      <c r="F19" s="140" t="s">
        <v>331</v>
      </c>
      <c r="G19" s="142" t="s">
        <v>332</v>
      </c>
      <c r="H19" s="140" t="s">
        <v>333</v>
      </c>
      <c r="I19" s="140"/>
      <c r="J19" s="140"/>
      <c r="K19" s="143" t="s">
        <v>334</v>
      </c>
      <c r="L19" s="143"/>
      <c r="M19" s="143" t="s">
        <v>314</v>
      </c>
      <c r="N19" s="219" t="s">
        <v>315</v>
      </c>
      <c r="O19" s="144" t="s">
        <v>316</v>
      </c>
      <c r="P19" s="145"/>
      <c r="Q19" s="146"/>
      <c r="R19" s="143"/>
      <c r="S19" s="143"/>
      <c r="T19" s="143" t="s">
        <v>330</v>
      </c>
      <c r="U19" s="140" t="s">
        <v>330</v>
      </c>
      <c r="V19" s="140"/>
      <c r="W19" s="156"/>
      <c r="X19" s="156"/>
      <c r="Y19" s="156"/>
      <c r="Z19" s="156"/>
      <c r="AA19" s="131">
        <f>IF(OR(J19="Fail",ISBLANK(J19)),INDEX('Issue Code Table'!C:C,MATCH(N:N,'Issue Code Table'!A:A,0)),IF(M19="Critical",6,IF(M19="Significant",5,IF(M19="Moderate",3,2))))</f>
        <v>4</v>
      </c>
    </row>
    <row r="20" spans="1:27" ht="150" x14ac:dyDescent="0.25">
      <c r="A20" s="1" t="s">
        <v>335</v>
      </c>
      <c r="B20" s="133" t="s">
        <v>336</v>
      </c>
      <c r="C20" s="133" t="s">
        <v>337</v>
      </c>
      <c r="D20" s="153" t="s">
        <v>137</v>
      </c>
      <c r="E20" s="1" t="s">
        <v>338</v>
      </c>
      <c r="F20" s="1" t="s">
        <v>339</v>
      </c>
      <c r="G20" s="134" t="s">
        <v>340</v>
      </c>
      <c r="H20" s="1" t="s">
        <v>341</v>
      </c>
      <c r="I20" s="1"/>
      <c r="J20" s="1"/>
      <c r="K20" s="2" t="s">
        <v>342</v>
      </c>
      <c r="L20" s="2"/>
      <c r="M20" s="2" t="s">
        <v>314</v>
      </c>
      <c r="N20" s="135" t="s">
        <v>343</v>
      </c>
      <c r="O20" s="136" t="s">
        <v>344</v>
      </c>
      <c r="P20" s="137"/>
      <c r="Q20" s="138"/>
      <c r="R20" s="2"/>
      <c r="S20" s="2"/>
      <c r="T20" s="2" t="s">
        <v>345</v>
      </c>
      <c r="U20" s="2" t="s">
        <v>345</v>
      </c>
      <c r="V20" s="2"/>
      <c r="AA20" s="139">
        <f>IF(OR(J20="Fail",ISBLANK(J20)),INDEX('Issue Code Table'!C:C,MATCH(N:N,'Issue Code Table'!A:A,0)),IF(M20="Critical",6,IF(M20="Significant",5,IF(M20="Moderate",3,2))))</f>
        <v>4</v>
      </c>
    </row>
    <row r="21" spans="1:27" ht="112.5" x14ac:dyDescent="0.25">
      <c r="A21" s="140" t="s">
        <v>346</v>
      </c>
      <c r="B21" s="141" t="s">
        <v>307</v>
      </c>
      <c r="C21" s="141" t="s">
        <v>308</v>
      </c>
      <c r="D21" s="155" t="s">
        <v>137</v>
      </c>
      <c r="E21" s="140" t="s">
        <v>347</v>
      </c>
      <c r="F21" s="140" t="s">
        <v>348</v>
      </c>
      <c r="G21" s="142" t="s">
        <v>349</v>
      </c>
      <c r="H21" s="140" t="s">
        <v>350</v>
      </c>
      <c r="I21" s="140"/>
      <c r="J21" s="140"/>
      <c r="K21" s="143" t="s">
        <v>351</v>
      </c>
      <c r="L21" s="143"/>
      <c r="M21" s="143" t="s">
        <v>158</v>
      </c>
      <c r="N21" s="219" t="s">
        <v>352</v>
      </c>
      <c r="O21" s="144" t="s">
        <v>353</v>
      </c>
      <c r="P21" s="145"/>
      <c r="Q21" s="146"/>
      <c r="R21" s="143"/>
      <c r="S21" s="143"/>
      <c r="T21" s="143" t="s">
        <v>354</v>
      </c>
      <c r="U21" s="140" t="s">
        <v>354</v>
      </c>
      <c r="V21" s="140" t="s">
        <v>355</v>
      </c>
      <c r="W21" s="156"/>
      <c r="X21" s="156"/>
      <c r="Y21" s="156"/>
      <c r="Z21" s="156"/>
      <c r="AA21" s="131">
        <f>IF(OR(J21="Fail",ISBLANK(J21)),INDEX('Issue Code Table'!C:C,MATCH(N:N,'Issue Code Table'!A:A,0)),IF(M21="Critical",6,IF(M21="Significant",5,IF(M21="Moderate",3,2))))</f>
        <v>5</v>
      </c>
    </row>
    <row r="22" spans="1:27" ht="112.5" x14ac:dyDescent="0.25">
      <c r="A22" s="1" t="s">
        <v>356</v>
      </c>
      <c r="B22" s="133" t="s">
        <v>357</v>
      </c>
      <c r="C22" s="133" t="s">
        <v>358</v>
      </c>
      <c r="D22" s="153" t="s">
        <v>137</v>
      </c>
      <c r="E22" s="1" t="s">
        <v>359</v>
      </c>
      <c r="F22" s="1" t="s">
        <v>360</v>
      </c>
      <c r="G22" s="134" t="s">
        <v>361</v>
      </c>
      <c r="H22" s="1" t="s">
        <v>362</v>
      </c>
      <c r="I22" s="1"/>
      <c r="J22" s="1"/>
      <c r="K22" s="2" t="s">
        <v>363</v>
      </c>
      <c r="L22" s="2"/>
      <c r="M22" s="2" t="s">
        <v>314</v>
      </c>
      <c r="N22" s="135" t="s">
        <v>364</v>
      </c>
      <c r="O22" s="136" t="s">
        <v>365</v>
      </c>
      <c r="P22" s="137"/>
      <c r="Q22" s="138"/>
      <c r="R22" s="2"/>
      <c r="S22" s="2"/>
      <c r="T22" s="2" t="s">
        <v>366</v>
      </c>
      <c r="U22" s="2" t="s">
        <v>367</v>
      </c>
      <c r="V22" s="2"/>
      <c r="AA22" s="139">
        <f>IF(OR(J22="Fail",ISBLANK(J22)),INDEX('Issue Code Table'!C:C,MATCH(N:N,'Issue Code Table'!A:A,0)),IF(M22="Critical",6,IF(M22="Significant",5,IF(M22="Moderate",3,2))))</f>
        <v>3</v>
      </c>
    </row>
    <row r="23" spans="1:27" ht="162.5" x14ac:dyDescent="0.25">
      <c r="A23" s="140" t="s">
        <v>368</v>
      </c>
      <c r="B23" s="141" t="s">
        <v>287</v>
      </c>
      <c r="C23" s="141" t="s">
        <v>288</v>
      </c>
      <c r="D23" s="155" t="s">
        <v>137</v>
      </c>
      <c r="E23" s="140" t="s">
        <v>369</v>
      </c>
      <c r="F23" s="140" t="s">
        <v>370</v>
      </c>
      <c r="G23" s="142" t="s">
        <v>371</v>
      </c>
      <c r="H23" s="140" t="s">
        <v>372</v>
      </c>
      <c r="I23" s="140"/>
      <c r="J23" s="140"/>
      <c r="K23" s="143" t="s">
        <v>373</v>
      </c>
      <c r="L23" s="143"/>
      <c r="M23" s="143" t="s">
        <v>314</v>
      </c>
      <c r="N23" s="219" t="s">
        <v>374</v>
      </c>
      <c r="O23" s="144" t="s">
        <v>375</v>
      </c>
      <c r="P23" s="145"/>
      <c r="Q23" s="146"/>
      <c r="R23" s="143"/>
      <c r="S23" s="143"/>
      <c r="T23" s="143" t="s">
        <v>376</v>
      </c>
      <c r="U23" s="140" t="s">
        <v>377</v>
      </c>
      <c r="V23" s="140"/>
      <c r="W23" s="156"/>
      <c r="X23" s="156"/>
      <c r="Y23" s="156"/>
      <c r="Z23" s="156"/>
      <c r="AA23" s="131">
        <f>IF(OR(J23="Fail",ISBLANK(J23)),INDEX('Issue Code Table'!C:C,MATCH(N:N,'Issue Code Table'!A:A,0)),IF(M23="Critical",6,IF(M23="Significant",5,IF(M23="Moderate",3,2))))</f>
        <v>4</v>
      </c>
    </row>
    <row r="24" spans="1:27" ht="62.5" x14ac:dyDescent="0.25">
      <c r="A24" s="1" t="s">
        <v>378</v>
      </c>
      <c r="B24" s="133" t="s">
        <v>274</v>
      </c>
      <c r="C24" s="133" t="s">
        <v>275</v>
      </c>
      <c r="D24" s="153" t="s">
        <v>137</v>
      </c>
      <c r="E24" s="1" t="s">
        <v>379</v>
      </c>
      <c r="F24" s="1" t="s">
        <v>380</v>
      </c>
      <c r="G24" s="134" t="s">
        <v>381</v>
      </c>
      <c r="H24" s="1" t="s">
        <v>382</v>
      </c>
      <c r="I24" s="1"/>
      <c r="J24" s="1"/>
      <c r="K24" s="2" t="s">
        <v>383</v>
      </c>
      <c r="L24" s="2"/>
      <c r="M24" s="2" t="s">
        <v>158</v>
      </c>
      <c r="N24" s="135" t="s">
        <v>384</v>
      </c>
      <c r="O24" s="136" t="s">
        <v>385</v>
      </c>
      <c r="P24" s="137"/>
      <c r="Q24" s="138"/>
      <c r="R24" s="2"/>
      <c r="S24" s="2"/>
      <c r="T24" s="2" t="s">
        <v>386</v>
      </c>
      <c r="U24" s="2" t="s">
        <v>387</v>
      </c>
      <c r="V24" s="2" t="s">
        <v>388</v>
      </c>
      <c r="AA24" s="139">
        <f>IF(OR(J24="Fail",ISBLANK(J24)),INDEX('Issue Code Table'!C:C,MATCH(N:N,'Issue Code Table'!A:A,0)),IF(M24="Critical",6,IF(M24="Significant",5,IF(M24="Moderate",3,2))))</f>
        <v>6</v>
      </c>
    </row>
    <row r="25" spans="1:27" ht="100" x14ac:dyDescent="0.25">
      <c r="A25" s="140" t="s">
        <v>389</v>
      </c>
      <c r="B25" s="141" t="s">
        <v>287</v>
      </c>
      <c r="C25" s="141" t="s">
        <v>288</v>
      </c>
      <c r="D25" s="155" t="s">
        <v>137</v>
      </c>
      <c r="E25" s="140" t="s">
        <v>390</v>
      </c>
      <c r="F25" s="140" t="s">
        <v>391</v>
      </c>
      <c r="G25" s="142" t="s">
        <v>392</v>
      </c>
      <c r="H25" s="140" t="s">
        <v>393</v>
      </c>
      <c r="I25" s="140"/>
      <c r="J25" s="140"/>
      <c r="K25" s="143" t="s">
        <v>394</v>
      </c>
      <c r="L25" s="143"/>
      <c r="M25" s="143" t="s">
        <v>158</v>
      </c>
      <c r="N25" s="219" t="s">
        <v>281</v>
      </c>
      <c r="O25" s="144" t="s">
        <v>282</v>
      </c>
      <c r="P25" s="145"/>
      <c r="Q25" s="146"/>
      <c r="R25" s="143"/>
      <c r="S25" s="143"/>
      <c r="T25" s="143" t="s">
        <v>395</v>
      </c>
      <c r="U25" s="140" t="s">
        <v>395</v>
      </c>
      <c r="V25" s="140" t="s">
        <v>355</v>
      </c>
      <c r="W25" s="156"/>
      <c r="X25" s="156"/>
      <c r="Y25" s="156"/>
      <c r="Z25" s="156"/>
      <c r="AA25" s="131">
        <f>IF(OR(J25="Fail",ISBLANK(J25)),INDEX('Issue Code Table'!C:C,MATCH(N:N,'Issue Code Table'!A:A,0)),IF(M25="Critical",6,IF(M25="Significant",5,IF(M25="Moderate",3,2))))</f>
        <v>6</v>
      </c>
    </row>
    <row r="26" spans="1:27" ht="312.5" x14ac:dyDescent="0.25">
      <c r="A26" s="1" t="s">
        <v>396</v>
      </c>
      <c r="B26" s="133" t="s">
        <v>397</v>
      </c>
      <c r="C26" s="133" t="s">
        <v>398</v>
      </c>
      <c r="D26" s="153" t="s">
        <v>137</v>
      </c>
      <c r="E26" s="1" t="s">
        <v>399</v>
      </c>
      <c r="F26" s="1" t="s">
        <v>400</v>
      </c>
      <c r="G26" s="134" t="s">
        <v>401</v>
      </c>
      <c r="H26" s="1" t="s">
        <v>402</v>
      </c>
      <c r="I26" s="1"/>
      <c r="J26" s="1"/>
      <c r="K26" s="2" t="s">
        <v>403</v>
      </c>
      <c r="L26" s="2"/>
      <c r="M26" s="2" t="s">
        <v>158</v>
      </c>
      <c r="N26" s="135" t="s">
        <v>384</v>
      </c>
      <c r="O26" s="136" t="s">
        <v>385</v>
      </c>
      <c r="P26" s="137"/>
      <c r="Q26" s="138"/>
      <c r="R26" s="2"/>
      <c r="S26" s="2"/>
      <c r="T26" s="2" t="s">
        <v>404</v>
      </c>
      <c r="U26" s="2" t="s">
        <v>404</v>
      </c>
      <c r="V26" s="2" t="s">
        <v>405</v>
      </c>
      <c r="AA26" s="139">
        <f>IF(OR(J26="Fail",ISBLANK(J26)),INDEX('Issue Code Table'!C:C,MATCH(N:N,'Issue Code Table'!A:A,0)),IF(M26="Critical",6,IF(M26="Significant",5,IF(M26="Moderate",3,2))))</f>
        <v>6</v>
      </c>
    </row>
    <row r="27" spans="1:27" ht="87.5" x14ac:dyDescent="0.25">
      <c r="A27" s="140" t="s">
        <v>406</v>
      </c>
      <c r="B27" s="141" t="s">
        <v>407</v>
      </c>
      <c r="C27" s="141" t="s">
        <v>408</v>
      </c>
      <c r="D27" s="155" t="s">
        <v>137</v>
      </c>
      <c r="E27" s="140" t="s">
        <v>409</v>
      </c>
      <c r="F27" s="140" t="s">
        <v>410</v>
      </c>
      <c r="G27" s="142" t="s">
        <v>411</v>
      </c>
      <c r="H27" s="140" t="s">
        <v>412</v>
      </c>
      <c r="I27" s="140"/>
      <c r="J27" s="140"/>
      <c r="K27" s="143" t="s">
        <v>413</v>
      </c>
      <c r="L27" s="143"/>
      <c r="M27" s="143" t="s">
        <v>314</v>
      </c>
      <c r="N27" s="219" t="s">
        <v>414</v>
      </c>
      <c r="O27" s="144" t="s">
        <v>415</v>
      </c>
      <c r="P27" s="145"/>
      <c r="Q27" s="146"/>
      <c r="R27" s="143"/>
      <c r="S27" s="143"/>
      <c r="T27" s="143" t="s">
        <v>416</v>
      </c>
      <c r="U27" s="140" t="s">
        <v>417</v>
      </c>
      <c r="V27" s="140"/>
      <c r="W27" s="156"/>
      <c r="X27" s="156"/>
      <c r="Y27" s="156"/>
      <c r="Z27" s="156"/>
      <c r="AA27" s="131">
        <f>IF(OR(J27="Fail",ISBLANK(J27)),INDEX('Issue Code Table'!C:C,MATCH(N:N,'Issue Code Table'!A:A,0)),IF(M27="Critical",6,IF(M27="Significant",5,IF(M27="Moderate",3,2))))</f>
        <v>4</v>
      </c>
    </row>
    <row r="28" spans="1:27" ht="175" x14ac:dyDescent="0.25">
      <c r="A28" s="1" t="s">
        <v>418</v>
      </c>
      <c r="B28" s="133" t="s">
        <v>407</v>
      </c>
      <c r="C28" s="133" t="s">
        <v>408</v>
      </c>
      <c r="D28" s="153" t="s">
        <v>137</v>
      </c>
      <c r="E28" s="1" t="s">
        <v>419</v>
      </c>
      <c r="F28" s="1" t="s">
        <v>420</v>
      </c>
      <c r="G28" s="134" t="s">
        <v>421</v>
      </c>
      <c r="H28" s="1" t="s">
        <v>422</v>
      </c>
      <c r="I28" s="1"/>
      <c r="J28" s="1"/>
      <c r="K28" s="2" t="s">
        <v>423</v>
      </c>
      <c r="L28" s="2"/>
      <c r="M28" s="2" t="s">
        <v>314</v>
      </c>
      <c r="N28" s="135" t="s">
        <v>414</v>
      </c>
      <c r="O28" s="136" t="s">
        <v>415</v>
      </c>
      <c r="P28" s="137"/>
      <c r="Q28" s="138"/>
      <c r="R28" s="2"/>
      <c r="S28" s="2"/>
      <c r="T28" s="2" t="s">
        <v>424</v>
      </c>
      <c r="U28" s="2" t="s">
        <v>425</v>
      </c>
      <c r="V28" s="2"/>
      <c r="AA28" s="139">
        <f>IF(OR(J28="Fail",ISBLANK(J28)),INDEX('Issue Code Table'!C:C,MATCH(N:N,'Issue Code Table'!A:A,0)),IF(M28="Critical",6,IF(M28="Significant",5,IF(M28="Moderate",3,2))))</f>
        <v>4</v>
      </c>
    </row>
    <row r="29" spans="1:27" ht="162.5" x14ac:dyDescent="0.25">
      <c r="A29" s="140" t="s">
        <v>426</v>
      </c>
      <c r="B29" s="141" t="s">
        <v>307</v>
      </c>
      <c r="C29" s="141" t="s">
        <v>308</v>
      </c>
      <c r="D29" s="155" t="s">
        <v>137</v>
      </c>
      <c r="E29" s="140" t="s">
        <v>427</v>
      </c>
      <c r="F29" s="140" t="s">
        <v>428</v>
      </c>
      <c r="G29" s="142" t="s">
        <v>429</v>
      </c>
      <c r="H29" s="140" t="s">
        <v>430</v>
      </c>
      <c r="I29" s="140"/>
      <c r="J29" s="140"/>
      <c r="K29" s="143" t="s">
        <v>431</v>
      </c>
      <c r="L29" s="143"/>
      <c r="M29" s="143" t="s">
        <v>158</v>
      </c>
      <c r="N29" s="219" t="s">
        <v>432</v>
      </c>
      <c r="O29" s="144" t="s">
        <v>433</v>
      </c>
      <c r="P29" s="145"/>
      <c r="Q29" s="146"/>
      <c r="R29" s="143"/>
      <c r="S29" s="143"/>
      <c r="T29" s="143" t="s">
        <v>434</v>
      </c>
      <c r="U29" s="140" t="s">
        <v>434</v>
      </c>
      <c r="V29" s="140" t="s">
        <v>435</v>
      </c>
      <c r="W29" s="156"/>
      <c r="X29" s="156"/>
      <c r="Y29" s="156"/>
      <c r="Z29" s="156"/>
      <c r="AA29" s="131">
        <f>IF(OR(J29="Fail",ISBLANK(J29)),INDEX('Issue Code Table'!C:C,MATCH(N:N,'Issue Code Table'!A:A,0)),IF(M29="Critical",6,IF(M29="Significant",5,IF(M29="Moderate",3,2))))</f>
        <v>5</v>
      </c>
    </row>
    <row r="30" spans="1:27" ht="175" x14ac:dyDescent="0.25">
      <c r="A30" s="1" t="s">
        <v>436</v>
      </c>
      <c r="B30" s="133" t="s">
        <v>437</v>
      </c>
      <c r="C30" s="133" t="s">
        <v>438</v>
      </c>
      <c r="D30" s="153" t="s">
        <v>137</v>
      </c>
      <c r="E30" s="1" t="s">
        <v>439</v>
      </c>
      <c r="F30" s="1" t="s">
        <v>440</v>
      </c>
      <c r="G30" s="134" t="s">
        <v>441</v>
      </c>
      <c r="H30" s="1" t="s">
        <v>442</v>
      </c>
      <c r="I30" s="1"/>
      <c r="J30" s="1"/>
      <c r="K30" s="2" t="s">
        <v>443</v>
      </c>
      <c r="L30" s="2"/>
      <c r="M30" s="2" t="s">
        <v>158</v>
      </c>
      <c r="N30" s="135" t="s">
        <v>432</v>
      </c>
      <c r="O30" s="136" t="s">
        <v>433</v>
      </c>
      <c r="P30" s="137"/>
      <c r="Q30" s="138"/>
      <c r="R30" s="2"/>
      <c r="S30" s="2"/>
      <c r="T30" s="2" t="s">
        <v>444</v>
      </c>
      <c r="U30" s="2" t="s">
        <v>445</v>
      </c>
      <c r="V30" s="2" t="s">
        <v>446</v>
      </c>
      <c r="AA30" s="139">
        <f>IF(OR(J30="Fail",ISBLANK(J30)),INDEX('Issue Code Table'!C:C,MATCH(N:N,'Issue Code Table'!A:A,0)),IF(M30="Critical",6,IF(M30="Significant",5,IF(M30="Moderate",3,2))))</f>
        <v>5</v>
      </c>
    </row>
    <row r="31" spans="1:27" ht="112.5" x14ac:dyDescent="0.25">
      <c r="A31" s="140" t="s">
        <v>447</v>
      </c>
      <c r="B31" s="141" t="s">
        <v>336</v>
      </c>
      <c r="C31" s="141" t="s">
        <v>337</v>
      </c>
      <c r="D31" s="155" t="s">
        <v>137</v>
      </c>
      <c r="E31" s="140" t="s">
        <v>448</v>
      </c>
      <c r="F31" s="140" t="s">
        <v>449</v>
      </c>
      <c r="G31" s="142" t="s">
        <v>450</v>
      </c>
      <c r="H31" s="140" t="s">
        <v>451</v>
      </c>
      <c r="I31" s="140"/>
      <c r="J31" s="140"/>
      <c r="K31" s="143" t="s">
        <v>452</v>
      </c>
      <c r="L31" s="143"/>
      <c r="M31" s="143" t="s">
        <v>314</v>
      </c>
      <c r="N31" s="219" t="s">
        <v>343</v>
      </c>
      <c r="O31" s="144" t="s">
        <v>344</v>
      </c>
      <c r="P31" s="145"/>
      <c r="Q31" s="146"/>
      <c r="R31" s="143"/>
      <c r="S31" s="143"/>
      <c r="T31" s="143" t="s">
        <v>453</v>
      </c>
      <c r="U31" s="140" t="s">
        <v>454</v>
      </c>
      <c r="V31" s="140"/>
      <c r="W31" s="156"/>
      <c r="X31" s="156"/>
      <c r="Y31" s="156"/>
      <c r="Z31" s="156"/>
      <c r="AA31" s="131">
        <f>IF(OR(J31="Fail",ISBLANK(J31)),INDEX('Issue Code Table'!C:C,MATCH(N:N,'Issue Code Table'!A:A,0)),IF(M31="Critical",6,IF(M31="Significant",5,IF(M31="Moderate",3,2))))</f>
        <v>4</v>
      </c>
    </row>
    <row r="32" spans="1:27" ht="62.5" x14ac:dyDescent="0.25">
      <c r="A32" s="1" t="s">
        <v>455</v>
      </c>
      <c r="B32" s="133" t="s">
        <v>407</v>
      </c>
      <c r="C32" s="133" t="s">
        <v>408</v>
      </c>
      <c r="D32" s="153" t="s">
        <v>137</v>
      </c>
      <c r="E32" s="1" t="s">
        <v>456</v>
      </c>
      <c r="F32" s="1" t="s">
        <v>457</v>
      </c>
      <c r="G32" s="134" t="s">
        <v>458</v>
      </c>
      <c r="H32" s="1" t="s">
        <v>459</v>
      </c>
      <c r="I32" s="1"/>
      <c r="J32" s="1"/>
      <c r="K32" s="2" t="s">
        <v>460</v>
      </c>
      <c r="L32" s="2"/>
      <c r="M32" s="2" t="s">
        <v>158</v>
      </c>
      <c r="N32" s="135" t="s">
        <v>461</v>
      </c>
      <c r="O32" s="136" t="s">
        <v>462</v>
      </c>
      <c r="P32" s="137"/>
      <c r="Q32" s="138"/>
      <c r="R32" s="2"/>
      <c r="S32" s="2"/>
      <c r="T32" s="2" t="s">
        <v>463</v>
      </c>
      <c r="U32" s="2" t="s">
        <v>463</v>
      </c>
      <c r="V32" s="2" t="s">
        <v>464</v>
      </c>
      <c r="AA32" s="139">
        <f>IF(OR(J32="Fail",ISBLANK(J32)),INDEX('Issue Code Table'!C:C,MATCH(N:N,'Issue Code Table'!A:A,0)),IF(M32="Critical",6,IF(M32="Significant",5,IF(M32="Moderate",3,2))))</f>
        <v>5</v>
      </c>
    </row>
    <row r="33" spans="1:27" ht="175" x14ac:dyDescent="0.25">
      <c r="A33" s="140" t="s">
        <v>465</v>
      </c>
      <c r="B33" s="141" t="s">
        <v>437</v>
      </c>
      <c r="C33" s="141" t="s">
        <v>438</v>
      </c>
      <c r="D33" s="155" t="s">
        <v>137</v>
      </c>
      <c r="E33" s="140" t="s">
        <v>466</v>
      </c>
      <c r="F33" s="140" t="s">
        <v>467</v>
      </c>
      <c r="G33" s="142" t="s">
        <v>468</v>
      </c>
      <c r="H33" s="140" t="s">
        <v>469</v>
      </c>
      <c r="I33" s="140"/>
      <c r="J33" s="140"/>
      <c r="K33" s="143" t="s">
        <v>470</v>
      </c>
      <c r="L33" s="143"/>
      <c r="M33" s="143" t="s">
        <v>314</v>
      </c>
      <c r="N33" s="219" t="s">
        <v>471</v>
      </c>
      <c r="O33" s="144" t="s">
        <v>472</v>
      </c>
      <c r="P33" s="145"/>
      <c r="Q33" s="146"/>
      <c r="R33" s="143"/>
      <c r="S33" s="143"/>
      <c r="T33" s="143" t="s">
        <v>473</v>
      </c>
      <c r="U33" s="140" t="s">
        <v>474</v>
      </c>
      <c r="V33" s="140"/>
      <c r="W33" s="156"/>
      <c r="X33" s="156"/>
      <c r="Y33" s="156"/>
      <c r="Z33" s="156"/>
      <c r="AA33" s="131">
        <f>IF(OR(J33="Fail",ISBLANK(J33)),INDEX('Issue Code Table'!C:C,MATCH(N:N,'Issue Code Table'!A:A,0)),IF(M33="Critical",6,IF(M33="Significant",5,IF(M33="Moderate",3,2))))</f>
        <v>4</v>
      </c>
    </row>
    <row r="34" spans="1:27" ht="125" x14ac:dyDescent="0.25">
      <c r="A34" s="1" t="s">
        <v>475</v>
      </c>
      <c r="B34" s="133" t="s">
        <v>476</v>
      </c>
      <c r="C34" s="133" t="s">
        <v>477</v>
      </c>
      <c r="D34" s="153" t="s">
        <v>137</v>
      </c>
      <c r="E34" s="1" t="s">
        <v>478</v>
      </c>
      <c r="F34" s="1" t="s">
        <v>479</v>
      </c>
      <c r="G34" s="134" t="s">
        <v>480</v>
      </c>
      <c r="H34" s="1" t="s">
        <v>481</v>
      </c>
      <c r="I34" s="1"/>
      <c r="J34" s="1"/>
      <c r="K34" s="2" t="s">
        <v>482</v>
      </c>
      <c r="L34" s="2"/>
      <c r="M34" s="2" t="s">
        <v>158</v>
      </c>
      <c r="N34" s="135" t="s">
        <v>483</v>
      </c>
      <c r="O34" s="136" t="s">
        <v>484</v>
      </c>
      <c r="P34" s="137"/>
      <c r="Q34" s="138"/>
      <c r="R34" s="2"/>
      <c r="S34" s="2"/>
      <c r="T34" s="2" t="s">
        <v>485</v>
      </c>
      <c r="U34" s="2" t="s">
        <v>485</v>
      </c>
      <c r="V34" s="2" t="s">
        <v>486</v>
      </c>
      <c r="AA34" s="139">
        <f>IF(OR(J34="Fail",ISBLANK(J34)),INDEX('Issue Code Table'!C:C,MATCH(N:N,'Issue Code Table'!A:A,0)),IF(M34="Critical",6,IF(M34="Significant",5,IF(M34="Moderate",3,2))))</f>
        <v>6</v>
      </c>
    </row>
    <row r="35" spans="1:27" ht="137.5" x14ac:dyDescent="0.25">
      <c r="A35" s="140" t="s">
        <v>487</v>
      </c>
      <c r="B35" s="141" t="s">
        <v>307</v>
      </c>
      <c r="C35" s="141" t="s">
        <v>308</v>
      </c>
      <c r="D35" s="155" t="s">
        <v>137</v>
      </c>
      <c r="E35" s="140" t="s">
        <v>488</v>
      </c>
      <c r="F35" s="140" t="s">
        <v>489</v>
      </c>
      <c r="G35" s="142" t="s">
        <v>490</v>
      </c>
      <c r="H35" s="140" t="s">
        <v>491</v>
      </c>
      <c r="I35" s="140"/>
      <c r="J35" s="140"/>
      <c r="K35" s="143" t="s">
        <v>492</v>
      </c>
      <c r="L35" s="143"/>
      <c r="M35" s="143" t="s">
        <v>314</v>
      </c>
      <c r="N35" s="219" t="s">
        <v>315</v>
      </c>
      <c r="O35" s="144" t="s">
        <v>316</v>
      </c>
      <c r="P35" s="145"/>
      <c r="Q35" s="146"/>
      <c r="R35" s="143"/>
      <c r="S35" s="143"/>
      <c r="T35" s="143" t="s">
        <v>493</v>
      </c>
      <c r="U35" s="140" t="s">
        <v>493</v>
      </c>
      <c r="V35" s="140"/>
      <c r="W35" s="156"/>
      <c r="X35" s="156"/>
      <c r="Y35" s="156"/>
      <c r="Z35" s="156"/>
      <c r="AA35" s="131">
        <f>IF(OR(J35="Fail",ISBLANK(J35)),INDEX('Issue Code Table'!C:C,MATCH(N:N,'Issue Code Table'!A:A,0)),IF(M35="Critical",6,IF(M35="Significant",5,IF(M35="Moderate",3,2))))</f>
        <v>4</v>
      </c>
    </row>
    <row r="36" spans="1:27" ht="150" x14ac:dyDescent="0.25">
      <c r="A36" s="1" t="s">
        <v>494</v>
      </c>
      <c r="B36" s="133" t="s">
        <v>495</v>
      </c>
      <c r="C36" s="133" t="s">
        <v>496</v>
      </c>
      <c r="D36" s="153" t="s">
        <v>137</v>
      </c>
      <c r="E36" s="1" t="s">
        <v>497</v>
      </c>
      <c r="F36" s="1" t="s">
        <v>498</v>
      </c>
      <c r="G36" s="134" t="s">
        <v>499</v>
      </c>
      <c r="H36" s="1" t="s">
        <v>500</v>
      </c>
      <c r="I36" s="1"/>
      <c r="J36" s="1"/>
      <c r="K36" s="2" t="s">
        <v>501</v>
      </c>
      <c r="L36" s="2"/>
      <c r="M36" s="2" t="s">
        <v>314</v>
      </c>
      <c r="N36" s="135" t="s">
        <v>315</v>
      </c>
      <c r="O36" s="136" t="s">
        <v>316</v>
      </c>
      <c r="P36" s="137"/>
      <c r="Q36" s="138"/>
      <c r="R36" s="2"/>
      <c r="S36" s="2"/>
      <c r="T36" s="2" t="s">
        <v>502</v>
      </c>
      <c r="U36" s="2" t="s">
        <v>502</v>
      </c>
      <c r="V36" s="2"/>
      <c r="AA36" s="139">
        <f>IF(OR(J36="Fail",ISBLANK(J36)),INDEX('Issue Code Table'!C:C,MATCH(N:N,'Issue Code Table'!A:A,0)),IF(M36="Critical",6,IF(M36="Significant",5,IF(M36="Moderate",3,2))))</f>
        <v>4</v>
      </c>
    </row>
    <row r="37" spans="1:27" ht="225" x14ac:dyDescent="0.25">
      <c r="A37" s="140" t="s">
        <v>503</v>
      </c>
      <c r="B37" s="141" t="s">
        <v>287</v>
      </c>
      <c r="C37" s="141" t="s">
        <v>288</v>
      </c>
      <c r="D37" s="155" t="s">
        <v>137</v>
      </c>
      <c r="E37" s="140" t="s">
        <v>504</v>
      </c>
      <c r="F37" s="140" t="s">
        <v>505</v>
      </c>
      <c r="G37" s="142" t="s">
        <v>506</v>
      </c>
      <c r="H37" s="140" t="s">
        <v>507</v>
      </c>
      <c r="I37" s="140"/>
      <c r="J37" s="140"/>
      <c r="K37" s="143" t="s">
        <v>508</v>
      </c>
      <c r="L37" s="143"/>
      <c r="M37" s="143" t="s">
        <v>158</v>
      </c>
      <c r="N37" s="219" t="s">
        <v>281</v>
      </c>
      <c r="O37" s="144" t="s">
        <v>282</v>
      </c>
      <c r="P37" s="145"/>
      <c r="Q37" s="146"/>
      <c r="R37" s="143"/>
      <c r="S37" s="143"/>
      <c r="T37" s="143" t="s">
        <v>509</v>
      </c>
      <c r="U37" s="140" t="s">
        <v>510</v>
      </c>
      <c r="V37" s="140" t="s">
        <v>511</v>
      </c>
      <c r="W37" s="156"/>
      <c r="X37" s="156"/>
      <c r="Y37" s="156"/>
      <c r="Z37" s="156"/>
      <c r="AA37" s="131">
        <f>IF(OR(J37="Fail",ISBLANK(J37)),INDEX('Issue Code Table'!C:C,MATCH(N:N,'Issue Code Table'!A:A,0)),IF(M37="Critical",6,IF(M37="Significant",5,IF(M37="Moderate",3,2))))</f>
        <v>6</v>
      </c>
    </row>
    <row r="38" spans="1:27" ht="125" x14ac:dyDescent="0.25">
      <c r="A38" s="1" t="s">
        <v>512</v>
      </c>
      <c r="B38" s="133" t="s">
        <v>407</v>
      </c>
      <c r="C38" s="133" t="s">
        <v>408</v>
      </c>
      <c r="D38" s="153" t="s">
        <v>137</v>
      </c>
      <c r="E38" s="1" t="s">
        <v>513</v>
      </c>
      <c r="F38" s="1" t="s">
        <v>514</v>
      </c>
      <c r="G38" s="134" t="s">
        <v>515</v>
      </c>
      <c r="H38" s="1" t="s">
        <v>516</v>
      </c>
      <c r="I38" s="1"/>
      <c r="J38" s="1"/>
      <c r="K38" s="2" t="s">
        <v>517</v>
      </c>
      <c r="L38" s="2"/>
      <c r="M38" s="2" t="s">
        <v>314</v>
      </c>
      <c r="N38" s="135" t="s">
        <v>374</v>
      </c>
      <c r="O38" s="136" t="s">
        <v>375</v>
      </c>
      <c r="P38" s="137"/>
      <c r="Q38" s="138"/>
      <c r="R38" s="2"/>
      <c r="S38" s="2"/>
      <c r="T38" s="2" t="s">
        <v>518</v>
      </c>
      <c r="U38" s="2" t="s">
        <v>518</v>
      </c>
      <c r="V38" s="2"/>
      <c r="AA38" s="139">
        <f>IF(OR(J38="Fail",ISBLANK(J38)),INDEX('Issue Code Table'!C:C,MATCH(N:N,'Issue Code Table'!A:A,0)),IF(M38="Critical",6,IF(M38="Significant",5,IF(M38="Moderate",3,2))))</f>
        <v>4</v>
      </c>
    </row>
    <row r="39" spans="1:27" ht="137.5" x14ac:dyDescent="0.25">
      <c r="A39" s="140" t="s">
        <v>519</v>
      </c>
      <c r="B39" s="141" t="s">
        <v>287</v>
      </c>
      <c r="C39" s="141" t="s">
        <v>288</v>
      </c>
      <c r="D39" s="155" t="s">
        <v>137</v>
      </c>
      <c r="E39" s="140" t="s">
        <v>520</v>
      </c>
      <c r="F39" s="140" t="s">
        <v>521</v>
      </c>
      <c r="G39" s="142" t="s">
        <v>522</v>
      </c>
      <c r="H39" s="140" t="s">
        <v>523</v>
      </c>
      <c r="I39" s="140"/>
      <c r="J39" s="140"/>
      <c r="K39" s="143" t="s">
        <v>524</v>
      </c>
      <c r="L39" s="143"/>
      <c r="M39" s="143" t="s">
        <v>314</v>
      </c>
      <c r="N39" s="219" t="s">
        <v>374</v>
      </c>
      <c r="O39" s="144" t="s">
        <v>375</v>
      </c>
      <c r="P39" s="145"/>
      <c r="Q39" s="146"/>
      <c r="R39" s="143"/>
      <c r="S39" s="143"/>
      <c r="T39" s="143" t="s">
        <v>525</v>
      </c>
      <c r="U39" s="140" t="s">
        <v>526</v>
      </c>
      <c r="V39" s="140"/>
      <c r="W39" s="156"/>
      <c r="X39" s="156"/>
      <c r="Y39" s="156"/>
      <c r="Z39" s="156"/>
      <c r="AA39" s="131">
        <f>IF(OR(J39="Fail",ISBLANK(J39)),INDEX('Issue Code Table'!C:C,MATCH(N:N,'Issue Code Table'!A:A,0)),IF(M39="Critical",6,IF(M39="Significant",5,IF(M39="Moderate",3,2))))</f>
        <v>4</v>
      </c>
    </row>
    <row r="40" spans="1:27" ht="137.5" x14ac:dyDescent="0.25">
      <c r="A40" s="1" t="s">
        <v>527</v>
      </c>
      <c r="B40" s="133" t="s">
        <v>407</v>
      </c>
      <c r="C40" s="133" t="s">
        <v>408</v>
      </c>
      <c r="D40" s="153" t="s">
        <v>137</v>
      </c>
      <c r="E40" s="1" t="s">
        <v>528</v>
      </c>
      <c r="F40" s="1" t="s">
        <v>529</v>
      </c>
      <c r="G40" s="134" t="s">
        <v>530</v>
      </c>
      <c r="H40" s="1" t="s">
        <v>531</v>
      </c>
      <c r="I40" s="1"/>
      <c r="J40" s="1"/>
      <c r="K40" s="2" t="s">
        <v>532</v>
      </c>
      <c r="L40" s="2"/>
      <c r="M40" s="2" t="s">
        <v>314</v>
      </c>
      <c r="N40" s="135" t="s">
        <v>374</v>
      </c>
      <c r="O40" s="136" t="s">
        <v>375</v>
      </c>
      <c r="P40" s="137"/>
      <c r="Q40" s="138"/>
      <c r="R40" s="2"/>
      <c r="S40" s="2"/>
      <c r="T40" s="2" t="s">
        <v>528</v>
      </c>
      <c r="U40" s="2" t="s">
        <v>528</v>
      </c>
      <c r="V40" s="2"/>
      <c r="AA40" s="139">
        <f>IF(OR(J40="Fail",ISBLANK(J40)),INDEX('Issue Code Table'!C:C,MATCH(N:N,'Issue Code Table'!A:A,0)),IF(M40="Critical",6,IF(M40="Significant",5,IF(M40="Moderate",3,2))))</f>
        <v>4</v>
      </c>
    </row>
    <row r="41" spans="1:27" ht="125" x14ac:dyDescent="0.25">
      <c r="A41" s="140" t="s">
        <v>533</v>
      </c>
      <c r="B41" s="141" t="s">
        <v>287</v>
      </c>
      <c r="C41" s="141" t="s">
        <v>288</v>
      </c>
      <c r="D41" s="155" t="s">
        <v>137</v>
      </c>
      <c r="E41" s="140" t="s">
        <v>534</v>
      </c>
      <c r="F41" s="140" t="s">
        <v>535</v>
      </c>
      <c r="G41" s="142" t="s">
        <v>536</v>
      </c>
      <c r="H41" s="140" t="s">
        <v>537</v>
      </c>
      <c r="I41" s="140"/>
      <c r="J41" s="140"/>
      <c r="K41" s="143" t="s">
        <v>538</v>
      </c>
      <c r="L41" s="143"/>
      <c r="M41" s="143" t="s">
        <v>314</v>
      </c>
      <c r="N41" s="219" t="s">
        <v>374</v>
      </c>
      <c r="O41" s="144" t="s">
        <v>375</v>
      </c>
      <c r="P41" s="145"/>
      <c r="Q41" s="146"/>
      <c r="R41" s="143"/>
      <c r="S41" s="143"/>
      <c r="T41" s="143" t="s">
        <v>539</v>
      </c>
      <c r="U41" s="140" t="s">
        <v>539</v>
      </c>
      <c r="V41" s="140"/>
      <c r="W41" s="156"/>
      <c r="X41" s="156"/>
      <c r="Y41" s="156"/>
      <c r="Z41" s="156"/>
      <c r="AA41" s="131">
        <f>IF(OR(J41="Fail",ISBLANK(J41)),INDEX('Issue Code Table'!C:C,MATCH(N:N,'Issue Code Table'!A:A,0)),IF(M41="Critical",6,IF(M41="Significant",5,IF(M41="Moderate",3,2))))</f>
        <v>4</v>
      </c>
    </row>
    <row r="42" spans="1:27" ht="200" x14ac:dyDescent="0.25">
      <c r="A42" s="1" t="s">
        <v>540</v>
      </c>
      <c r="B42" s="133" t="s">
        <v>407</v>
      </c>
      <c r="C42" s="133" t="s">
        <v>408</v>
      </c>
      <c r="D42" s="153" t="s">
        <v>137</v>
      </c>
      <c r="E42" s="1" t="s">
        <v>541</v>
      </c>
      <c r="F42" s="1" t="s">
        <v>542</v>
      </c>
      <c r="G42" s="134" t="s">
        <v>543</v>
      </c>
      <c r="H42" s="1" t="s">
        <v>544</v>
      </c>
      <c r="I42" s="1"/>
      <c r="J42" s="1"/>
      <c r="K42" s="2" t="s">
        <v>544</v>
      </c>
      <c r="L42" s="2"/>
      <c r="M42" s="2" t="s">
        <v>314</v>
      </c>
      <c r="N42" s="135" t="s">
        <v>374</v>
      </c>
      <c r="O42" s="136" t="s">
        <v>375</v>
      </c>
      <c r="P42" s="137"/>
      <c r="Q42" s="138"/>
      <c r="R42" s="2"/>
      <c r="S42" s="2"/>
      <c r="T42" s="2" t="s">
        <v>545</v>
      </c>
      <c r="U42" s="2" t="s">
        <v>545</v>
      </c>
      <c r="V42" s="2"/>
      <c r="AA42" s="139">
        <f>IF(OR(J42="Fail",ISBLANK(J42)),INDEX('Issue Code Table'!C:C,MATCH(N:N,'Issue Code Table'!A:A,0)),IF(M42="Critical",6,IF(M42="Significant",5,IF(M42="Moderate",3,2))))</f>
        <v>4</v>
      </c>
    </row>
    <row r="43" spans="1:27" ht="125" x14ac:dyDescent="0.25">
      <c r="A43" s="140" t="s">
        <v>546</v>
      </c>
      <c r="B43" s="141" t="s">
        <v>307</v>
      </c>
      <c r="C43" s="141" t="s">
        <v>308</v>
      </c>
      <c r="D43" s="155" t="s">
        <v>137</v>
      </c>
      <c r="E43" s="140" t="s">
        <v>547</v>
      </c>
      <c r="F43" s="140" t="s">
        <v>548</v>
      </c>
      <c r="G43" s="142" t="s">
        <v>549</v>
      </c>
      <c r="H43" s="140" t="s">
        <v>550</v>
      </c>
      <c r="I43" s="140"/>
      <c r="J43" s="140"/>
      <c r="K43" s="143" t="s">
        <v>551</v>
      </c>
      <c r="L43" s="143"/>
      <c r="M43" s="143" t="s">
        <v>314</v>
      </c>
      <c r="N43" s="219" t="s">
        <v>315</v>
      </c>
      <c r="O43" s="144" t="s">
        <v>316</v>
      </c>
      <c r="P43" s="145"/>
      <c r="Q43" s="146"/>
      <c r="R43" s="143"/>
      <c r="S43" s="143"/>
      <c r="T43" s="143" t="s">
        <v>552</v>
      </c>
      <c r="U43" s="140" t="s">
        <v>552</v>
      </c>
      <c r="V43" s="140"/>
      <c r="W43" s="156"/>
      <c r="X43" s="156"/>
      <c r="Y43" s="156"/>
      <c r="Z43" s="156"/>
      <c r="AA43" s="131">
        <f>IF(OR(J43="Fail",ISBLANK(J43)),INDEX('Issue Code Table'!C:C,MATCH(N:N,'Issue Code Table'!A:A,0)),IF(M43="Critical",6,IF(M43="Significant",5,IF(M43="Moderate",3,2))))</f>
        <v>4</v>
      </c>
    </row>
    <row r="44" spans="1:27" ht="112.5" x14ac:dyDescent="0.25">
      <c r="A44" s="1" t="s">
        <v>553</v>
      </c>
      <c r="B44" s="133" t="s">
        <v>287</v>
      </c>
      <c r="C44" s="133" t="s">
        <v>288</v>
      </c>
      <c r="D44" s="153" t="s">
        <v>137</v>
      </c>
      <c r="E44" s="1" t="s">
        <v>554</v>
      </c>
      <c r="F44" s="1" t="s">
        <v>555</v>
      </c>
      <c r="G44" s="134" t="s">
        <v>556</v>
      </c>
      <c r="H44" s="1" t="s">
        <v>557</v>
      </c>
      <c r="I44" s="1"/>
      <c r="J44" s="1"/>
      <c r="K44" s="2" t="s">
        <v>558</v>
      </c>
      <c r="L44" s="2"/>
      <c r="M44" s="2" t="s">
        <v>314</v>
      </c>
      <c r="N44" s="135" t="s">
        <v>374</v>
      </c>
      <c r="O44" s="136" t="s">
        <v>375</v>
      </c>
      <c r="P44" s="137"/>
      <c r="Q44" s="138"/>
      <c r="R44" s="2"/>
      <c r="S44" s="2"/>
      <c r="T44" s="2" t="s">
        <v>559</v>
      </c>
      <c r="U44" s="2" t="s">
        <v>560</v>
      </c>
      <c r="V44" s="2"/>
      <c r="AA44" s="139">
        <f>IF(OR(J44="Fail",ISBLANK(J44)),INDEX('Issue Code Table'!C:C,MATCH(N:N,'Issue Code Table'!A:A,0)),IF(M44="Critical",6,IF(M44="Significant",5,IF(M44="Moderate",3,2))))</f>
        <v>4</v>
      </c>
    </row>
    <row r="45" spans="1:27" ht="262.5" x14ac:dyDescent="0.25">
      <c r="A45" s="140" t="s">
        <v>561</v>
      </c>
      <c r="B45" s="141" t="s">
        <v>287</v>
      </c>
      <c r="C45" s="141" t="s">
        <v>288</v>
      </c>
      <c r="D45" s="155" t="s">
        <v>137</v>
      </c>
      <c r="E45" s="140" t="s">
        <v>562</v>
      </c>
      <c r="F45" s="140" t="s">
        <v>563</v>
      </c>
      <c r="G45" s="142" t="s">
        <v>564</v>
      </c>
      <c r="H45" s="140" t="s">
        <v>565</v>
      </c>
      <c r="I45" s="140"/>
      <c r="J45" s="140"/>
      <c r="K45" s="143" t="s">
        <v>566</v>
      </c>
      <c r="L45" s="143"/>
      <c r="M45" s="143" t="s">
        <v>314</v>
      </c>
      <c r="N45" s="219" t="s">
        <v>374</v>
      </c>
      <c r="O45" s="144" t="s">
        <v>375</v>
      </c>
      <c r="P45" s="145"/>
      <c r="Q45" s="146"/>
      <c r="R45" s="143"/>
      <c r="S45" s="143"/>
      <c r="T45" s="143" t="s">
        <v>567</v>
      </c>
      <c r="U45" s="140" t="s">
        <v>567</v>
      </c>
      <c r="V45" s="140"/>
      <c r="W45" s="156"/>
      <c r="X45" s="156"/>
      <c r="Y45" s="156"/>
      <c r="Z45" s="156"/>
      <c r="AA45" s="131">
        <f>IF(OR(J45="Fail",ISBLANK(J45)),INDEX('Issue Code Table'!C:C,MATCH(N:N,'Issue Code Table'!A:A,0)),IF(M45="Critical",6,IF(M45="Significant",5,IF(M45="Moderate",3,2))))</f>
        <v>4</v>
      </c>
    </row>
    <row r="46" spans="1:27" ht="75" x14ac:dyDescent="0.25">
      <c r="A46" s="1" t="s">
        <v>568</v>
      </c>
      <c r="B46" s="133" t="s">
        <v>307</v>
      </c>
      <c r="C46" s="133" t="s">
        <v>308</v>
      </c>
      <c r="D46" s="153" t="s">
        <v>137</v>
      </c>
      <c r="E46" s="1" t="s">
        <v>569</v>
      </c>
      <c r="F46" s="1" t="s">
        <v>570</v>
      </c>
      <c r="G46" s="134" t="s">
        <v>571</v>
      </c>
      <c r="H46" s="1" t="s">
        <v>572</v>
      </c>
      <c r="I46" s="1"/>
      <c r="J46" s="1"/>
      <c r="K46" s="2" t="s">
        <v>573</v>
      </c>
      <c r="L46" s="2"/>
      <c r="M46" s="2" t="s">
        <v>314</v>
      </c>
      <c r="N46" s="135" t="s">
        <v>315</v>
      </c>
      <c r="O46" s="136" t="s">
        <v>316</v>
      </c>
      <c r="P46" s="137"/>
      <c r="Q46" s="138"/>
      <c r="R46" s="2"/>
      <c r="S46" s="2"/>
      <c r="T46" s="2" t="s">
        <v>574</v>
      </c>
      <c r="U46" s="2" t="s">
        <v>575</v>
      </c>
      <c r="V46" s="2"/>
      <c r="AA46" s="139">
        <f>IF(OR(J46="Fail",ISBLANK(J46)),INDEX('Issue Code Table'!C:C,MATCH(N:N,'Issue Code Table'!A:A,0)),IF(M46="Critical",6,IF(M46="Significant",5,IF(M46="Moderate",3,2))))</f>
        <v>4</v>
      </c>
    </row>
    <row r="47" spans="1:27" ht="212.5" x14ac:dyDescent="0.25">
      <c r="A47" s="140" t="s">
        <v>576</v>
      </c>
      <c r="B47" s="141" t="s">
        <v>577</v>
      </c>
      <c r="C47" s="141" t="s">
        <v>578</v>
      </c>
      <c r="D47" s="155" t="s">
        <v>137</v>
      </c>
      <c r="E47" s="140" t="s">
        <v>579</v>
      </c>
      <c r="F47" s="140" t="s">
        <v>580</v>
      </c>
      <c r="G47" s="142" t="s">
        <v>581</v>
      </c>
      <c r="H47" s="140" t="s">
        <v>582</v>
      </c>
      <c r="I47" s="140"/>
      <c r="J47" s="140"/>
      <c r="K47" s="143" t="s">
        <v>583</v>
      </c>
      <c r="L47" s="143"/>
      <c r="M47" s="143" t="s">
        <v>314</v>
      </c>
      <c r="N47" s="219" t="s">
        <v>584</v>
      </c>
      <c r="O47" s="144" t="s">
        <v>585</v>
      </c>
      <c r="P47" s="145"/>
      <c r="Q47" s="146"/>
      <c r="R47" s="143"/>
      <c r="S47" s="143"/>
      <c r="T47" s="143" t="s">
        <v>586</v>
      </c>
      <c r="U47" s="140" t="s">
        <v>586</v>
      </c>
      <c r="V47" s="140"/>
      <c r="W47" s="156"/>
      <c r="X47" s="156"/>
      <c r="Y47" s="156"/>
      <c r="Z47" s="156"/>
      <c r="AA47" s="131" t="e">
        <f>IF(OR(J47="Fail",ISBLANK(J47)),INDEX('Issue Code Table'!C:C,MATCH(N:N,'Issue Code Table'!A:A,0)),IF(M47="Critical",6,IF(M47="Significant",5,IF(M47="Moderate",3,2))))</f>
        <v>#N/A</v>
      </c>
    </row>
    <row r="48" spans="1:27" ht="150" x14ac:dyDescent="0.25">
      <c r="A48" s="1" t="s">
        <v>587</v>
      </c>
      <c r="B48" s="133" t="s">
        <v>307</v>
      </c>
      <c r="C48" s="133" t="s">
        <v>308</v>
      </c>
      <c r="D48" s="153" t="s">
        <v>137</v>
      </c>
      <c r="E48" s="1" t="s">
        <v>588</v>
      </c>
      <c r="F48" s="1" t="s">
        <v>589</v>
      </c>
      <c r="G48" s="134" t="s">
        <v>590</v>
      </c>
      <c r="H48" s="1" t="s">
        <v>591</v>
      </c>
      <c r="I48" s="1"/>
      <c r="J48" s="1"/>
      <c r="K48" s="2" t="s">
        <v>592</v>
      </c>
      <c r="L48" s="2"/>
      <c r="M48" s="2" t="s">
        <v>314</v>
      </c>
      <c r="N48" s="135" t="s">
        <v>315</v>
      </c>
      <c r="O48" s="136" t="s">
        <v>316</v>
      </c>
      <c r="P48" s="137"/>
      <c r="Q48" s="138"/>
      <c r="R48" s="2"/>
      <c r="S48" s="2"/>
      <c r="T48" s="2" t="s">
        <v>593</v>
      </c>
      <c r="U48" s="2" t="s">
        <v>593</v>
      </c>
      <c r="V48" s="2"/>
      <c r="AA48" s="139">
        <f>IF(OR(J48="Fail",ISBLANK(J48)),INDEX('Issue Code Table'!C:C,MATCH(N:N,'Issue Code Table'!A:A,0)),IF(M48="Critical",6,IF(M48="Significant",5,IF(M48="Moderate",3,2))))</f>
        <v>4</v>
      </c>
    </row>
    <row r="49" spans="1:27" ht="50" x14ac:dyDescent="0.25">
      <c r="A49" s="140" t="s">
        <v>594</v>
      </c>
      <c r="B49" s="141" t="s">
        <v>595</v>
      </c>
      <c r="C49" s="141" t="s">
        <v>596</v>
      </c>
      <c r="D49" s="155" t="s">
        <v>137</v>
      </c>
      <c r="E49" s="140" t="s">
        <v>597</v>
      </c>
      <c r="F49" s="140" t="s">
        <v>598</v>
      </c>
      <c r="G49" s="142" t="s">
        <v>599</v>
      </c>
      <c r="H49" s="140" t="s">
        <v>600</v>
      </c>
      <c r="I49" s="140"/>
      <c r="J49" s="140"/>
      <c r="K49" s="143" t="s">
        <v>601</v>
      </c>
      <c r="L49" s="143"/>
      <c r="M49" s="143" t="s">
        <v>602</v>
      </c>
      <c r="N49" s="219" t="s">
        <v>603</v>
      </c>
      <c r="O49" s="144" t="s">
        <v>604</v>
      </c>
      <c r="P49" s="145"/>
      <c r="Q49" s="146"/>
      <c r="R49" s="143"/>
      <c r="S49" s="143"/>
      <c r="T49" s="143" t="s">
        <v>605</v>
      </c>
      <c r="U49" s="140" t="s">
        <v>605</v>
      </c>
      <c r="V49" s="140"/>
      <c r="W49" s="156"/>
      <c r="X49" s="156"/>
      <c r="Y49" s="156"/>
      <c r="Z49" s="156"/>
      <c r="AA49" s="131" t="e">
        <f>IF(OR(J49="Fail",ISBLANK(J49)),INDEX('Issue Code Table'!C:C,MATCH(N:N,'Issue Code Table'!A:A,0)),IF(M49="Critical",6,IF(M49="Significant",5,IF(M49="Moderate",3,2))))</f>
        <v>#N/A</v>
      </c>
    </row>
    <row r="50" spans="1:27" ht="237.5" x14ac:dyDescent="0.25">
      <c r="A50" s="1" t="s">
        <v>606</v>
      </c>
      <c r="B50" s="133" t="s">
        <v>607</v>
      </c>
      <c r="C50" s="133" t="s">
        <v>608</v>
      </c>
      <c r="D50" s="153" t="s">
        <v>137</v>
      </c>
      <c r="E50" s="1" t="s">
        <v>609</v>
      </c>
      <c r="F50" s="1" t="s">
        <v>610</v>
      </c>
      <c r="G50" s="134" t="s">
        <v>611</v>
      </c>
      <c r="H50" s="1" t="s">
        <v>612</v>
      </c>
      <c r="I50" s="1"/>
      <c r="J50" s="1"/>
      <c r="K50" s="2" t="s">
        <v>613</v>
      </c>
      <c r="L50" s="2"/>
      <c r="M50" s="2" t="s">
        <v>158</v>
      </c>
      <c r="N50" s="135" t="s">
        <v>614</v>
      </c>
      <c r="O50" s="136" t="s">
        <v>615</v>
      </c>
      <c r="P50" s="137"/>
      <c r="Q50" s="138"/>
      <c r="R50" s="2"/>
      <c r="S50" s="2"/>
      <c r="T50" s="2" t="s">
        <v>616</v>
      </c>
      <c r="U50" s="2" t="s">
        <v>616</v>
      </c>
      <c r="V50" s="2" t="s">
        <v>617</v>
      </c>
      <c r="AA50" s="139" t="e">
        <f>IF(OR(J50="Fail",ISBLANK(J50)),INDEX('Issue Code Table'!C:C,MATCH(N:N,'Issue Code Table'!A:A,0)),IF(M50="Critical",6,IF(M50="Significant",5,IF(M50="Moderate",3,2))))</f>
        <v>#N/A</v>
      </c>
    </row>
    <row r="51" spans="1:27" ht="125" x14ac:dyDescent="0.25">
      <c r="A51" s="140" t="s">
        <v>618</v>
      </c>
      <c r="B51" s="141" t="s">
        <v>476</v>
      </c>
      <c r="C51" s="141" t="s">
        <v>477</v>
      </c>
      <c r="D51" s="155" t="s">
        <v>137</v>
      </c>
      <c r="E51" s="140" t="s">
        <v>619</v>
      </c>
      <c r="F51" s="140" t="s">
        <v>620</v>
      </c>
      <c r="G51" s="142" t="s">
        <v>621</v>
      </c>
      <c r="H51" s="140" t="s">
        <v>622</v>
      </c>
      <c r="I51" s="140"/>
      <c r="J51" s="140"/>
      <c r="K51" s="143" t="s">
        <v>623</v>
      </c>
      <c r="L51" s="143"/>
      <c r="M51" s="143" t="s">
        <v>314</v>
      </c>
      <c r="N51" s="219" t="s">
        <v>624</v>
      </c>
      <c r="O51" s="144" t="s">
        <v>625</v>
      </c>
      <c r="P51" s="145"/>
      <c r="Q51" s="146"/>
      <c r="R51" s="143"/>
      <c r="S51" s="143"/>
      <c r="T51" s="143" t="s">
        <v>626</v>
      </c>
      <c r="U51" s="140" t="s">
        <v>627</v>
      </c>
      <c r="V51" s="140"/>
      <c r="W51" s="156"/>
      <c r="X51" s="156"/>
      <c r="Y51" s="156"/>
      <c r="Z51" s="156"/>
      <c r="AA51" s="131">
        <f>IF(OR(J51="Fail",ISBLANK(J51)),INDEX('Issue Code Table'!C:C,MATCH(N:N,'Issue Code Table'!A:A,0)),IF(M51="Critical",6,IF(M51="Significant",5,IF(M51="Moderate",3,2))))</f>
        <v>3</v>
      </c>
    </row>
    <row r="52" spans="1:27" ht="100" x14ac:dyDescent="0.25">
      <c r="A52" s="1" t="s">
        <v>628</v>
      </c>
      <c r="B52" s="133" t="s">
        <v>437</v>
      </c>
      <c r="C52" s="133" t="s">
        <v>438</v>
      </c>
      <c r="D52" s="153" t="s">
        <v>137</v>
      </c>
      <c r="E52" s="1" t="s">
        <v>629</v>
      </c>
      <c r="F52" s="1" t="s">
        <v>630</v>
      </c>
      <c r="G52" s="134" t="s">
        <v>631</v>
      </c>
      <c r="H52" s="1" t="s">
        <v>632</v>
      </c>
      <c r="I52" s="1"/>
      <c r="J52" s="1"/>
      <c r="K52" s="2" t="s">
        <v>633</v>
      </c>
      <c r="L52" s="2"/>
      <c r="M52" s="2" t="s">
        <v>158</v>
      </c>
      <c r="N52" s="135" t="s">
        <v>634</v>
      </c>
      <c r="O52" s="136" t="s">
        <v>635</v>
      </c>
      <c r="P52" s="137"/>
      <c r="Q52" s="138"/>
      <c r="R52" s="2"/>
      <c r="S52" s="2"/>
      <c r="T52" s="2" t="s">
        <v>636</v>
      </c>
      <c r="U52" s="2" t="s">
        <v>636</v>
      </c>
      <c r="V52" s="2" t="s">
        <v>637</v>
      </c>
      <c r="AA52" s="139" t="e">
        <f>IF(OR(J52="Fail",ISBLANK(J52)),INDEX('Issue Code Table'!C:C,MATCH(N:N,'Issue Code Table'!A:A,0)),IF(M52="Critical",6,IF(M52="Significant",5,IF(M52="Moderate",3,2))))</f>
        <v>#N/A</v>
      </c>
    </row>
    <row r="53" spans="1:27" ht="62.5" x14ac:dyDescent="0.25">
      <c r="A53" s="140" t="s">
        <v>638</v>
      </c>
      <c r="B53" s="141" t="s">
        <v>639</v>
      </c>
      <c r="C53" s="141" t="s">
        <v>640</v>
      </c>
      <c r="D53" s="155" t="s">
        <v>137</v>
      </c>
      <c r="E53" s="140" t="s">
        <v>641</v>
      </c>
      <c r="F53" s="140" t="s">
        <v>642</v>
      </c>
      <c r="G53" s="142" t="s">
        <v>643</v>
      </c>
      <c r="H53" s="140" t="s">
        <v>644</v>
      </c>
      <c r="I53" s="140"/>
      <c r="J53" s="140"/>
      <c r="K53" s="143" t="s">
        <v>645</v>
      </c>
      <c r="L53" s="143"/>
      <c r="M53" s="143" t="s">
        <v>314</v>
      </c>
      <c r="N53" s="143" t="s">
        <v>646</v>
      </c>
      <c r="O53" s="144" t="s">
        <v>647</v>
      </c>
      <c r="P53" s="145"/>
      <c r="Q53" s="146"/>
      <c r="R53" s="143"/>
      <c r="S53" s="143"/>
      <c r="T53" s="143" t="s">
        <v>648</v>
      </c>
      <c r="U53" s="140" t="s">
        <v>648</v>
      </c>
      <c r="V53" s="140"/>
      <c r="W53" s="156"/>
      <c r="X53" s="156"/>
      <c r="Y53" s="156"/>
      <c r="Z53" s="156"/>
      <c r="AA53" s="131">
        <f>IF(OR(J53="Fail",ISBLANK(J53)),INDEX('Issue Code Table'!C:C,MATCH(N:N,'Issue Code Table'!A:A,0)),IF(M53="Critical",6,IF(M53="Significant",5,IF(M53="Moderate",3,2))))</f>
        <v>2</v>
      </c>
    </row>
    <row r="54" spans="1:27" ht="212.5" x14ac:dyDescent="0.25">
      <c r="A54" s="1" t="s">
        <v>649</v>
      </c>
      <c r="B54" s="133" t="s">
        <v>650</v>
      </c>
      <c r="C54" s="133" t="s">
        <v>651</v>
      </c>
      <c r="D54" s="153" t="s">
        <v>137</v>
      </c>
      <c r="E54" s="1" t="s">
        <v>652</v>
      </c>
      <c r="F54" s="1" t="s">
        <v>653</v>
      </c>
      <c r="G54" s="134" t="s">
        <v>654</v>
      </c>
      <c r="H54" s="1" t="s">
        <v>655</v>
      </c>
      <c r="I54" s="1"/>
      <c r="J54" s="1"/>
      <c r="K54" s="2" t="s">
        <v>656</v>
      </c>
      <c r="L54" s="2"/>
      <c r="M54" s="2" t="s">
        <v>602</v>
      </c>
      <c r="N54" s="135" t="s">
        <v>657</v>
      </c>
      <c r="O54" s="136" t="s">
        <v>658</v>
      </c>
      <c r="P54" s="137">
        <v>2.1</v>
      </c>
      <c r="Q54" s="138" t="s">
        <v>659</v>
      </c>
      <c r="R54" s="2" t="s">
        <v>660</v>
      </c>
      <c r="S54" s="2"/>
      <c r="T54" s="2" t="s">
        <v>661</v>
      </c>
      <c r="U54" s="1" t="s">
        <v>662</v>
      </c>
      <c r="V54" s="1"/>
      <c r="AA54" s="139" t="e">
        <f>IF(OR(J54="Fail",ISBLANK(J54)),INDEX('Issue Code Table'!C:C,MATCH(N:N,'Issue Code Table'!A:A,0)),IF(M54="Critical",6,IF(M54="Significant",5,IF(M54="Moderate",3,2))))</f>
        <v>#N/A</v>
      </c>
    </row>
    <row r="55" spans="1:27" ht="175" x14ac:dyDescent="0.25">
      <c r="A55" s="140" t="s">
        <v>663</v>
      </c>
      <c r="B55" s="141" t="s">
        <v>650</v>
      </c>
      <c r="C55" s="141" t="s">
        <v>651</v>
      </c>
      <c r="D55" s="155" t="s">
        <v>137</v>
      </c>
      <c r="E55" s="140" t="s">
        <v>664</v>
      </c>
      <c r="F55" s="140" t="s">
        <v>665</v>
      </c>
      <c r="G55" s="142" t="s">
        <v>666</v>
      </c>
      <c r="H55" s="140" t="s">
        <v>667</v>
      </c>
      <c r="I55" s="140"/>
      <c r="J55" s="140"/>
      <c r="K55" s="143" t="s">
        <v>668</v>
      </c>
      <c r="L55" s="143"/>
      <c r="M55" s="143" t="s">
        <v>602</v>
      </c>
      <c r="N55" s="143" t="s">
        <v>669</v>
      </c>
      <c r="O55" s="144" t="s">
        <v>670</v>
      </c>
      <c r="P55" s="145">
        <v>2.1</v>
      </c>
      <c r="Q55" s="146" t="s">
        <v>671</v>
      </c>
      <c r="R55" s="143" t="s">
        <v>672</v>
      </c>
      <c r="S55" s="143"/>
      <c r="T55" s="143" t="s">
        <v>673</v>
      </c>
      <c r="U55" s="143" t="s">
        <v>674</v>
      </c>
      <c r="V55" s="143"/>
      <c r="W55" s="156"/>
      <c r="X55" s="156"/>
      <c r="Y55" s="156"/>
      <c r="Z55" s="156"/>
      <c r="AA55" s="131">
        <f>IF(OR(J55="Fail",ISBLANK(J55)),INDEX('Issue Code Table'!C:C,MATCH(N:N,'Issue Code Table'!A:A,0)),IF(M55="Critical",6,IF(M55="Significant",5,IF(M55="Moderate",3,2))))</f>
        <v>4</v>
      </c>
    </row>
    <row r="56" spans="1:27" ht="125" x14ac:dyDescent="0.25">
      <c r="A56" s="1" t="s">
        <v>675</v>
      </c>
      <c r="B56" s="133" t="s">
        <v>226</v>
      </c>
      <c r="C56" s="133" t="s">
        <v>227</v>
      </c>
      <c r="D56" s="157" t="s">
        <v>676</v>
      </c>
      <c r="E56" s="1" t="s">
        <v>677</v>
      </c>
      <c r="F56" s="1" t="s">
        <v>678</v>
      </c>
      <c r="G56" s="134" t="s">
        <v>679</v>
      </c>
      <c r="H56" s="1" t="s">
        <v>680</v>
      </c>
      <c r="I56" s="1"/>
      <c r="J56" s="1"/>
      <c r="K56" s="2" t="s">
        <v>681</v>
      </c>
      <c r="L56" s="2"/>
      <c r="M56" s="2" t="s">
        <v>158</v>
      </c>
      <c r="N56" s="2" t="s">
        <v>682</v>
      </c>
      <c r="O56" s="136" t="s">
        <v>683</v>
      </c>
      <c r="P56" s="137">
        <v>1</v>
      </c>
      <c r="Q56" s="147">
        <v>1.1000000000000001</v>
      </c>
      <c r="R56" s="2" t="s">
        <v>684</v>
      </c>
      <c r="S56" s="2"/>
      <c r="T56" s="2" t="s">
        <v>685</v>
      </c>
      <c r="U56" s="2" t="s">
        <v>686</v>
      </c>
      <c r="V56" s="2" t="s">
        <v>687</v>
      </c>
      <c r="AA56" s="139">
        <f>IF(OR(J56="Fail",ISBLANK(J56)),INDEX('Issue Code Table'!C:C,MATCH(N:N,'Issue Code Table'!A:A,0)),IF(M56="Critical",6,IF(M56="Significant",5,IF(M56="Moderate",3,2))))</f>
        <v>6</v>
      </c>
    </row>
    <row r="57" spans="1:27" ht="156" customHeight="1" x14ac:dyDescent="0.25">
      <c r="A57" s="140" t="s">
        <v>688</v>
      </c>
      <c r="B57" s="141" t="s">
        <v>226</v>
      </c>
      <c r="C57" s="141" t="s">
        <v>227</v>
      </c>
      <c r="D57" s="158" t="s">
        <v>676</v>
      </c>
      <c r="E57" s="140" t="s">
        <v>689</v>
      </c>
      <c r="F57" s="140" t="s">
        <v>690</v>
      </c>
      <c r="G57" s="142" t="s">
        <v>691</v>
      </c>
      <c r="H57" s="140" t="s">
        <v>692</v>
      </c>
      <c r="I57" s="140"/>
      <c r="J57" s="140"/>
      <c r="K57" s="143" t="s">
        <v>693</v>
      </c>
      <c r="L57" s="143"/>
      <c r="M57" s="143" t="s">
        <v>314</v>
      </c>
      <c r="N57" s="143" t="s">
        <v>694</v>
      </c>
      <c r="O57" s="144" t="s">
        <v>695</v>
      </c>
      <c r="P57" s="145">
        <v>1</v>
      </c>
      <c r="Q57" s="146">
        <v>1.2</v>
      </c>
      <c r="R57" s="143" t="s">
        <v>696</v>
      </c>
      <c r="S57" s="143"/>
      <c r="T57" s="143" t="s">
        <v>697</v>
      </c>
      <c r="U57" s="140" t="s">
        <v>698</v>
      </c>
      <c r="V57" s="140"/>
      <c r="W57" s="156"/>
      <c r="X57" s="156"/>
      <c r="Y57" s="156"/>
      <c r="Z57" s="156"/>
      <c r="AA57" s="131">
        <f>IF(OR(J57="Fail",ISBLANK(J57)),INDEX('Issue Code Table'!C:C,MATCH(N:N,'Issue Code Table'!A:A,0)),IF(M57="Critical",6,IF(M57="Significant",5,IF(M57="Moderate",3,2))))</f>
        <v>4</v>
      </c>
    </row>
    <row r="58" spans="1:27" ht="149.5" customHeight="1" x14ac:dyDescent="0.25">
      <c r="A58" s="1" t="s">
        <v>699</v>
      </c>
      <c r="B58" s="133" t="s">
        <v>226</v>
      </c>
      <c r="C58" s="133" t="s">
        <v>227</v>
      </c>
      <c r="D58" s="133" t="s">
        <v>137</v>
      </c>
      <c r="E58" s="220" t="s">
        <v>700</v>
      </c>
      <c r="F58" s="1" t="s">
        <v>701</v>
      </c>
      <c r="G58" s="134" t="s">
        <v>702</v>
      </c>
      <c r="H58" s="1" t="s">
        <v>703</v>
      </c>
      <c r="I58" s="1"/>
      <c r="J58" s="1"/>
      <c r="K58" s="2" t="s">
        <v>703</v>
      </c>
      <c r="L58" s="2" t="s">
        <v>704</v>
      </c>
      <c r="M58" s="2" t="s">
        <v>314</v>
      </c>
      <c r="N58" s="2" t="s">
        <v>694</v>
      </c>
      <c r="O58" s="136" t="s">
        <v>695</v>
      </c>
      <c r="P58" s="137">
        <v>1</v>
      </c>
      <c r="Q58" s="138">
        <v>1.3</v>
      </c>
      <c r="R58" s="2" t="s">
        <v>705</v>
      </c>
      <c r="S58" s="2"/>
      <c r="T58" s="2" t="s">
        <v>706</v>
      </c>
      <c r="U58" s="2" t="s">
        <v>707</v>
      </c>
      <c r="V58" s="2"/>
      <c r="AA58" s="139">
        <f>IF(OR(J58="Fail",ISBLANK(J58)),INDEX('Issue Code Table'!C:C,MATCH(N:N,'Issue Code Table'!A:A,0)),IF(M58="Critical",6,IF(M58="Significant",5,IF(M58="Moderate",3,2))))</f>
        <v>4</v>
      </c>
    </row>
    <row r="59" spans="1:27" ht="200" x14ac:dyDescent="0.25">
      <c r="A59" s="140" t="s">
        <v>708</v>
      </c>
      <c r="B59" s="141" t="s">
        <v>226</v>
      </c>
      <c r="C59" s="141" t="s">
        <v>227</v>
      </c>
      <c r="D59" s="155" t="s">
        <v>137</v>
      </c>
      <c r="E59" s="140" t="s">
        <v>709</v>
      </c>
      <c r="F59" s="140" t="s">
        <v>710</v>
      </c>
      <c r="G59" s="142" t="s">
        <v>711</v>
      </c>
      <c r="H59" s="140" t="s">
        <v>712</v>
      </c>
      <c r="I59" s="140"/>
      <c r="J59" s="140"/>
      <c r="K59" s="143" t="s">
        <v>713</v>
      </c>
      <c r="L59" s="143" t="s">
        <v>714</v>
      </c>
      <c r="M59" s="143" t="s">
        <v>314</v>
      </c>
      <c r="N59" s="143" t="s">
        <v>715</v>
      </c>
      <c r="O59" s="144" t="s">
        <v>716</v>
      </c>
      <c r="P59" s="145">
        <v>1</v>
      </c>
      <c r="Q59" s="146" t="s">
        <v>717</v>
      </c>
      <c r="R59" s="143" t="s">
        <v>718</v>
      </c>
      <c r="S59" s="143"/>
      <c r="T59" s="143" t="s">
        <v>719</v>
      </c>
      <c r="U59" s="140" t="s">
        <v>720</v>
      </c>
      <c r="V59" s="140"/>
      <c r="W59" s="156"/>
      <c r="X59" s="156"/>
      <c r="Y59" s="156"/>
      <c r="Z59" s="156"/>
      <c r="AA59" s="131">
        <f>IF(OR(J59="Fail",ISBLANK(J59)),INDEX('Issue Code Table'!C:C,MATCH(N:N,'Issue Code Table'!A:A,0)),IF(M59="Critical",6,IF(M59="Significant",5,IF(M59="Moderate",3,2))))</f>
        <v>3</v>
      </c>
    </row>
    <row r="60" spans="1:27" ht="137.5" x14ac:dyDescent="0.25">
      <c r="A60" s="1" t="s">
        <v>721</v>
      </c>
      <c r="B60" s="133" t="s">
        <v>226</v>
      </c>
      <c r="C60" s="133" t="s">
        <v>227</v>
      </c>
      <c r="D60" s="157" t="s">
        <v>676</v>
      </c>
      <c r="E60" s="1" t="s">
        <v>722</v>
      </c>
      <c r="F60" s="1" t="s">
        <v>723</v>
      </c>
      <c r="G60" s="134" t="s">
        <v>724</v>
      </c>
      <c r="H60" s="1" t="s">
        <v>725</v>
      </c>
      <c r="I60" s="1"/>
      <c r="J60" s="1"/>
      <c r="K60" s="2" t="s">
        <v>725</v>
      </c>
      <c r="L60" s="2" t="s">
        <v>244</v>
      </c>
      <c r="M60" s="2" t="s">
        <v>158</v>
      </c>
      <c r="N60" s="2" t="s">
        <v>726</v>
      </c>
      <c r="O60" s="136" t="s">
        <v>727</v>
      </c>
      <c r="P60" s="137">
        <v>1</v>
      </c>
      <c r="Q60" s="138">
        <v>1.5</v>
      </c>
      <c r="R60" s="2" t="s">
        <v>728</v>
      </c>
      <c r="S60" s="2"/>
      <c r="T60" s="2" t="s">
        <v>729</v>
      </c>
      <c r="U60" s="2" t="s">
        <v>730</v>
      </c>
      <c r="V60" s="2" t="s">
        <v>731</v>
      </c>
      <c r="AA60" s="139">
        <f>IF(OR(J60="Fail",ISBLANK(J60)),INDEX('Issue Code Table'!C:C,MATCH(N:N,'Issue Code Table'!A:A,0)),IF(M60="Critical",6,IF(M60="Significant",5,IF(M60="Moderate",3,2))))</f>
        <v>5</v>
      </c>
    </row>
    <row r="61" spans="1:27" ht="125" x14ac:dyDescent="0.25">
      <c r="A61" s="140" t="s">
        <v>732</v>
      </c>
      <c r="B61" s="141" t="s">
        <v>193</v>
      </c>
      <c r="C61" s="141" t="s">
        <v>733</v>
      </c>
      <c r="D61" s="158" t="s">
        <v>676</v>
      </c>
      <c r="E61" s="140" t="s">
        <v>734</v>
      </c>
      <c r="F61" s="140" t="s">
        <v>735</v>
      </c>
      <c r="G61" s="142" t="s">
        <v>736</v>
      </c>
      <c r="H61" s="140" t="s">
        <v>737</v>
      </c>
      <c r="I61" s="140"/>
      <c r="J61" s="140"/>
      <c r="K61" s="143" t="s">
        <v>738</v>
      </c>
      <c r="L61" s="143" t="s">
        <v>739</v>
      </c>
      <c r="M61" s="143" t="s">
        <v>602</v>
      </c>
      <c r="N61" s="143" t="s">
        <v>740</v>
      </c>
      <c r="O61" s="144" t="s">
        <v>741</v>
      </c>
      <c r="P61" s="145">
        <v>1</v>
      </c>
      <c r="Q61" s="146">
        <v>1.6</v>
      </c>
      <c r="R61" s="143" t="s">
        <v>742</v>
      </c>
      <c r="S61" s="143"/>
      <c r="T61" s="143" t="s">
        <v>743</v>
      </c>
      <c r="U61" s="140" t="s">
        <v>744</v>
      </c>
      <c r="V61" s="140"/>
      <c r="W61" s="156"/>
      <c r="X61" s="156"/>
      <c r="Y61" s="156"/>
      <c r="Z61" s="156"/>
      <c r="AA61" s="131">
        <f>IF(OR(J61="Fail",ISBLANK(J61)),INDEX('Issue Code Table'!C:C,MATCH(N:N,'Issue Code Table'!A:A,0)),IF(M61="Critical",6,IF(M61="Significant",5,IF(M61="Moderate",3,2))))</f>
        <v>1</v>
      </c>
    </row>
    <row r="62" spans="1:27" ht="137.5" x14ac:dyDescent="0.25">
      <c r="A62" s="1" t="s">
        <v>745</v>
      </c>
      <c r="B62" s="133" t="s">
        <v>193</v>
      </c>
      <c r="C62" s="133" t="s">
        <v>733</v>
      </c>
      <c r="D62" s="157" t="s">
        <v>676</v>
      </c>
      <c r="E62" s="1" t="s">
        <v>746</v>
      </c>
      <c r="F62" s="1" t="s">
        <v>747</v>
      </c>
      <c r="G62" s="134" t="s">
        <v>748</v>
      </c>
      <c r="H62" s="1" t="s">
        <v>749</v>
      </c>
      <c r="I62" s="1"/>
      <c r="J62" s="1"/>
      <c r="K62" s="2" t="s">
        <v>750</v>
      </c>
      <c r="L62" s="2"/>
      <c r="M62" s="2" t="s">
        <v>314</v>
      </c>
      <c r="N62" s="2" t="s">
        <v>751</v>
      </c>
      <c r="O62" s="136" t="s">
        <v>752</v>
      </c>
      <c r="P62" s="137">
        <v>1</v>
      </c>
      <c r="Q62" s="138">
        <v>1.7</v>
      </c>
      <c r="R62" s="2" t="s">
        <v>753</v>
      </c>
      <c r="S62" s="2"/>
      <c r="T62" s="2" t="s">
        <v>754</v>
      </c>
      <c r="U62" s="2" t="s">
        <v>755</v>
      </c>
      <c r="V62" s="2"/>
      <c r="AA62" s="139">
        <f>IF(OR(J62="Fail",ISBLANK(J62)),INDEX('Issue Code Table'!C:C,MATCH(N:N,'Issue Code Table'!A:A,0)),IF(M62="Critical",6,IF(M62="Significant",5,IF(M62="Moderate",3,2))))</f>
        <v>5</v>
      </c>
    </row>
    <row r="63" spans="1:27" ht="125" x14ac:dyDescent="0.25">
      <c r="A63" s="140" t="s">
        <v>756</v>
      </c>
      <c r="B63" s="141" t="s">
        <v>193</v>
      </c>
      <c r="C63" s="141" t="s">
        <v>733</v>
      </c>
      <c r="D63" s="158" t="s">
        <v>676</v>
      </c>
      <c r="E63" s="140" t="s">
        <v>757</v>
      </c>
      <c r="F63" s="140" t="s">
        <v>758</v>
      </c>
      <c r="G63" s="142" t="s">
        <v>759</v>
      </c>
      <c r="H63" s="140" t="s">
        <v>760</v>
      </c>
      <c r="I63" s="140"/>
      <c r="J63" s="140"/>
      <c r="K63" s="143" t="s">
        <v>761</v>
      </c>
      <c r="L63" s="143"/>
      <c r="M63" s="143" t="s">
        <v>158</v>
      </c>
      <c r="N63" s="143" t="s">
        <v>762</v>
      </c>
      <c r="O63" s="144" t="s">
        <v>763</v>
      </c>
      <c r="P63" s="145">
        <v>1</v>
      </c>
      <c r="Q63" s="146">
        <v>1.8</v>
      </c>
      <c r="R63" s="143" t="s">
        <v>764</v>
      </c>
      <c r="S63" s="143"/>
      <c r="T63" s="143" t="s">
        <v>765</v>
      </c>
      <c r="U63" s="140" t="s">
        <v>766</v>
      </c>
      <c r="V63" s="140" t="s">
        <v>767</v>
      </c>
      <c r="W63" s="156"/>
      <c r="X63" s="156"/>
      <c r="Y63" s="156"/>
      <c r="Z63" s="156"/>
      <c r="AA63" s="131">
        <f>IF(OR(J63="Fail",ISBLANK(J63)),INDEX('Issue Code Table'!C:C,MATCH(N:N,'Issue Code Table'!A:A,0)),IF(M63="Critical",6,IF(M63="Significant",5,IF(M63="Moderate",3,2))))</f>
        <v>5</v>
      </c>
    </row>
    <row r="64" spans="1:27" ht="150" x14ac:dyDescent="0.25">
      <c r="A64" s="1" t="s">
        <v>768</v>
      </c>
      <c r="B64" s="133" t="s">
        <v>193</v>
      </c>
      <c r="C64" s="133" t="s">
        <v>733</v>
      </c>
      <c r="D64" s="157" t="s">
        <v>676</v>
      </c>
      <c r="E64" s="1" t="s">
        <v>769</v>
      </c>
      <c r="F64" s="1" t="s">
        <v>770</v>
      </c>
      <c r="G64" s="134" t="s">
        <v>771</v>
      </c>
      <c r="H64" s="1" t="s">
        <v>772</v>
      </c>
      <c r="I64" s="1"/>
      <c r="J64" s="1"/>
      <c r="K64" s="2" t="s">
        <v>773</v>
      </c>
      <c r="L64" s="2" t="s">
        <v>774</v>
      </c>
      <c r="M64" s="2" t="s">
        <v>314</v>
      </c>
      <c r="N64" s="2" t="s">
        <v>775</v>
      </c>
      <c r="O64" s="136" t="s">
        <v>776</v>
      </c>
      <c r="P64" s="137">
        <v>1</v>
      </c>
      <c r="Q64" s="138">
        <v>1.9</v>
      </c>
      <c r="R64" s="2" t="s">
        <v>777</v>
      </c>
      <c r="S64" s="2"/>
      <c r="T64" s="2" t="s">
        <v>778</v>
      </c>
      <c r="U64" s="2" t="s">
        <v>779</v>
      </c>
      <c r="V64" s="2"/>
      <c r="AA64" s="139">
        <f>IF(OR(J64="Fail",ISBLANK(J64)),INDEX('Issue Code Table'!C:C,MATCH(N:N,'Issue Code Table'!A:A,0)),IF(M64="Critical",6,IF(M64="Significant",5,IF(M64="Moderate",3,2))))</f>
        <v>5</v>
      </c>
    </row>
    <row r="65" spans="1:27" ht="137.5" x14ac:dyDescent="0.25">
      <c r="A65" s="140" t="s">
        <v>780</v>
      </c>
      <c r="B65" s="141" t="s">
        <v>226</v>
      </c>
      <c r="C65" s="141" t="s">
        <v>227</v>
      </c>
      <c r="D65" s="158" t="s">
        <v>676</v>
      </c>
      <c r="E65" s="140" t="s">
        <v>781</v>
      </c>
      <c r="F65" s="140" t="s">
        <v>782</v>
      </c>
      <c r="G65" s="142" t="s">
        <v>783</v>
      </c>
      <c r="H65" s="140" t="s">
        <v>784</v>
      </c>
      <c r="I65" s="140"/>
      <c r="J65" s="140"/>
      <c r="K65" s="143" t="s">
        <v>785</v>
      </c>
      <c r="L65" s="143"/>
      <c r="M65" s="143" t="s">
        <v>602</v>
      </c>
      <c r="N65" s="143" t="s">
        <v>694</v>
      </c>
      <c r="O65" s="144" t="s">
        <v>695</v>
      </c>
      <c r="P65" s="145">
        <v>1</v>
      </c>
      <c r="Q65" s="146" t="s">
        <v>786</v>
      </c>
      <c r="R65" s="143" t="s">
        <v>787</v>
      </c>
      <c r="S65" s="143"/>
      <c r="T65" s="143" t="s">
        <v>788</v>
      </c>
      <c r="U65" s="140" t="s">
        <v>789</v>
      </c>
      <c r="V65" s="140"/>
      <c r="W65" s="156"/>
      <c r="X65" s="156"/>
      <c r="Y65" s="156"/>
      <c r="Z65" s="156"/>
      <c r="AA65" s="131">
        <f>IF(OR(J65="Fail",ISBLANK(J65)),INDEX('Issue Code Table'!C:C,MATCH(N:N,'Issue Code Table'!A:A,0)),IF(M65="Critical",6,IF(M65="Significant",5,IF(M65="Moderate",3,2))))</f>
        <v>4</v>
      </c>
    </row>
    <row r="66" spans="1:27" ht="125" x14ac:dyDescent="0.25">
      <c r="A66" s="1" t="s">
        <v>790</v>
      </c>
      <c r="B66" s="133" t="s">
        <v>791</v>
      </c>
      <c r="C66" s="133" t="s">
        <v>792</v>
      </c>
      <c r="D66" s="157" t="s">
        <v>676</v>
      </c>
      <c r="E66" s="1" t="s">
        <v>793</v>
      </c>
      <c r="F66" s="1" t="s">
        <v>794</v>
      </c>
      <c r="G66" s="134" t="s">
        <v>795</v>
      </c>
      <c r="H66" s="1" t="s">
        <v>796</v>
      </c>
      <c r="I66" s="1"/>
      <c r="J66" s="1"/>
      <c r="K66" s="2" t="s">
        <v>797</v>
      </c>
      <c r="L66" s="2"/>
      <c r="M66" s="2" t="s">
        <v>314</v>
      </c>
      <c r="N66" s="2" t="s">
        <v>798</v>
      </c>
      <c r="O66" s="136" t="s">
        <v>799</v>
      </c>
      <c r="P66" s="137">
        <v>1</v>
      </c>
      <c r="Q66" s="138">
        <v>1.1100000000000001</v>
      </c>
      <c r="R66" s="2" t="s">
        <v>800</v>
      </c>
      <c r="S66" s="2"/>
      <c r="T66" s="2" t="s">
        <v>801</v>
      </c>
      <c r="U66" s="2" t="s">
        <v>802</v>
      </c>
      <c r="V66" s="2"/>
      <c r="AA66" s="139">
        <f>IF(OR(J66="Fail",ISBLANK(J66)),INDEX('Issue Code Table'!C:C,MATCH(N:N,'Issue Code Table'!A:A,0)),IF(M66="Critical",6,IF(M66="Significant",5,IF(M66="Moderate",3,2))))</f>
        <v>4</v>
      </c>
    </row>
    <row r="67" spans="1:27" ht="137.5" x14ac:dyDescent="0.25">
      <c r="A67" s="140" t="s">
        <v>803</v>
      </c>
      <c r="B67" s="141" t="s">
        <v>261</v>
      </c>
      <c r="C67" s="141" t="s">
        <v>262</v>
      </c>
      <c r="D67" s="158" t="s">
        <v>676</v>
      </c>
      <c r="E67" s="140" t="s">
        <v>804</v>
      </c>
      <c r="F67" s="140" t="s">
        <v>805</v>
      </c>
      <c r="G67" s="142" t="s">
        <v>806</v>
      </c>
      <c r="H67" s="140" t="s">
        <v>807</v>
      </c>
      <c r="I67" s="140"/>
      <c r="J67" s="140"/>
      <c r="K67" s="143" t="s">
        <v>808</v>
      </c>
      <c r="L67" s="143" t="s">
        <v>809</v>
      </c>
      <c r="M67" s="143" t="s">
        <v>158</v>
      </c>
      <c r="N67" s="143" t="s">
        <v>268</v>
      </c>
      <c r="O67" s="144" t="s">
        <v>810</v>
      </c>
      <c r="P67" s="145">
        <v>1</v>
      </c>
      <c r="Q67" s="146">
        <v>1.1200000000000001</v>
      </c>
      <c r="R67" s="143" t="s">
        <v>811</v>
      </c>
      <c r="S67" s="143"/>
      <c r="T67" s="143" t="s">
        <v>812</v>
      </c>
      <c r="U67" s="140" t="s">
        <v>813</v>
      </c>
      <c r="V67" s="140" t="s">
        <v>814</v>
      </c>
      <c r="W67" s="156"/>
      <c r="X67" s="156"/>
      <c r="Y67" s="156"/>
      <c r="Z67" s="156"/>
      <c r="AA67" s="131">
        <f>IF(OR(J67="Fail",ISBLANK(J67)),INDEX('Issue Code Table'!C:C,MATCH(N:N,'Issue Code Table'!A:A,0)),IF(M67="Critical",6,IF(M67="Significant",5,IF(M67="Moderate",3,2))))</f>
        <v>5</v>
      </c>
    </row>
    <row r="68" spans="1:27" ht="125" x14ac:dyDescent="0.25">
      <c r="A68" s="1" t="s">
        <v>815</v>
      </c>
      <c r="B68" s="133" t="s">
        <v>261</v>
      </c>
      <c r="C68" s="133" t="s">
        <v>262</v>
      </c>
      <c r="D68" s="157" t="s">
        <v>676</v>
      </c>
      <c r="E68" s="1" t="s">
        <v>816</v>
      </c>
      <c r="F68" s="1" t="s">
        <v>817</v>
      </c>
      <c r="G68" s="134" t="s">
        <v>818</v>
      </c>
      <c r="H68" s="1" t="s">
        <v>819</v>
      </c>
      <c r="I68" s="1"/>
      <c r="J68" s="1"/>
      <c r="K68" s="2" t="s">
        <v>820</v>
      </c>
      <c r="L68" s="2" t="s">
        <v>821</v>
      </c>
      <c r="M68" s="2" t="s">
        <v>314</v>
      </c>
      <c r="N68" s="2" t="s">
        <v>798</v>
      </c>
      <c r="O68" s="136" t="s">
        <v>799</v>
      </c>
      <c r="P68" s="137">
        <v>1</v>
      </c>
      <c r="Q68" s="138">
        <v>1.1299999999999999</v>
      </c>
      <c r="R68" s="2" t="s">
        <v>822</v>
      </c>
      <c r="S68" s="2"/>
      <c r="T68" s="2" t="s">
        <v>823</v>
      </c>
      <c r="U68" s="2" t="s">
        <v>824</v>
      </c>
      <c r="V68" s="2"/>
      <c r="AA68" s="139">
        <f>IF(OR(J68="Fail",ISBLANK(J68)),INDEX('Issue Code Table'!C:C,MATCH(N:N,'Issue Code Table'!A:A,0)),IF(M68="Critical",6,IF(M68="Significant",5,IF(M68="Moderate",3,2))))</f>
        <v>4</v>
      </c>
    </row>
    <row r="69" spans="1:27" ht="87.5" x14ac:dyDescent="0.25">
      <c r="A69" s="140" t="s">
        <v>825</v>
      </c>
      <c r="B69" s="141" t="s">
        <v>407</v>
      </c>
      <c r="C69" s="141" t="s">
        <v>408</v>
      </c>
      <c r="D69" s="158" t="s">
        <v>676</v>
      </c>
      <c r="E69" s="140" t="s">
        <v>826</v>
      </c>
      <c r="F69" s="140" t="s">
        <v>827</v>
      </c>
      <c r="G69" s="142" t="s">
        <v>828</v>
      </c>
      <c r="H69" s="140" t="s">
        <v>829</v>
      </c>
      <c r="I69" s="140"/>
      <c r="J69" s="140"/>
      <c r="K69" s="143" t="s">
        <v>830</v>
      </c>
      <c r="L69" s="143"/>
      <c r="M69" s="143" t="s">
        <v>314</v>
      </c>
      <c r="N69" s="143" t="s">
        <v>414</v>
      </c>
      <c r="O69" s="144" t="s">
        <v>415</v>
      </c>
      <c r="P69" s="145">
        <v>2.1</v>
      </c>
      <c r="Q69" s="146" t="s">
        <v>831</v>
      </c>
      <c r="R69" s="143" t="s">
        <v>832</v>
      </c>
      <c r="S69" s="143"/>
      <c r="T69" s="143" t="s">
        <v>833</v>
      </c>
      <c r="U69" s="140" t="s">
        <v>834</v>
      </c>
      <c r="V69" s="140"/>
      <c r="W69" s="156"/>
      <c r="X69" s="156"/>
      <c r="Y69" s="156"/>
      <c r="Z69" s="156"/>
      <c r="AA69" s="131">
        <f>IF(OR(J69="Fail",ISBLANK(J69)),INDEX('Issue Code Table'!C:C,MATCH(N:N,'Issue Code Table'!A:A,0)),IF(M69="Critical",6,IF(M69="Significant",5,IF(M69="Moderate",3,2))))</f>
        <v>4</v>
      </c>
    </row>
    <row r="70" spans="1:27" ht="50" x14ac:dyDescent="0.25">
      <c r="A70" s="1" t="s">
        <v>835</v>
      </c>
      <c r="B70" s="133" t="s">
        <v>407</v>
      </c>
      <c r="C70" s="133" t="s">
        <v>408</v>
      </c>
      <c r="D70" s="157" t="s">
        <v>676</v>
      </c>
      <c r="E70" s="1" t="s">
        <v>836</v>
      </c>
      <c r="F70" s="1" t="s">
        <v>837</v>
      </c>
      <c r="G70" s="134" t="s">
        <v>838</v>
      </c>
      <c r="H70" s="1" t="s">
        <v>839</v>
      </c>
      <c r="I70" s="1"/>
      <c r="J70" s="1"/>
      <c r="K70" s="2" t="s">
        <v>840</v>
      </c>
      <c r="L70" s="2"/>
      <c r="M70" s="2" t="s">
        <v>158</v>
      </c>
      <c r="N70" s="2" t="s">
        <v>841</v>
      </c>
      <c r="O70" s="136" t="s">
        <v>842</v>
      </c>
      <c r="P70" s="137">
        <v>2.1</v>
      </c>
      <c r="Q70" s="138" t="s">
        <v>843</v>
      </c>
      <c r="R70" s="2" t="s">
        <v>844</v>
      </c>
      <c r="S70" s="2"/>
      <c r="T70" s="2" t="s">
        <v>845</v>
      </c>
      <c r="U70" s="2" t="s">
        <v>846</v>
      </c>
      <c r="V70" s="2" t="s">
        <v>847</v>
      </c>
      <c r="AA70" s="139">
        <f>IF(OR(J70="Fail",ISBLANK(J70)),INDEX('Issue Code Table'!C:C,MATCH(N:N,'Issue Code Table'!A:A,0)),IF(M70="Critical",6,IF(M70="Significant",5,IF(M70="Moderate",3,2))))</f>
        <v>5</v>
      </c>
    </row>
    <row r="71" spans="1:27" ht="112.5" x14ac:dyDescent="0.25">
      <c r="A71" s="140" t="s">
        <v>848</v>
      </c>
      <c r="B71" s="141" t="s">
        <v>287</v>
      </c>
      <c r="C71" s="141" t="s">
        <v>288</v>
      </c>
      <c r="D71" s="158" t="s">
        <v>676</v>
      </c>
      <c r="E71" s="140" t="s">
        <v>849</v>
      </c>
      <c r="F71" s="140" t="s">
        <v>850</v>
      </c>
      <c r="G71" s="142" t="s">
        <v>851</v>
      </c>
      <c r="H71" s="140" t="s">
        <v>852</v>
      </c>
      <c r="I71" s="140"/>
      <c r="J71" s="140"/>
      <c r="K71" s="143" t="s">
        <v>853</v>
      </c>
      <c r="L71" s="143"/>
      <c r="M71" s="143" t="s">
        <v>158</v>
      </c>
      <c r="N71" s="143" t="s">
        <v>854</v>
      </c>
      <c r="O71" s="144" t="s">
        <v>855</v>
      </c>
      <c r="P71" s="145">
        <v>2.1</v>
      </c>
      <c r="Q71" s="146" t="s">
        <v>856</v>
      </c>
      <c r="R71" s="143" t="s">
        <v>857</v>
      </c>
      <c r="S71" s="143"/>
      <c r="T71" s="143" t="s">
        <v>858</v>
      </c>
      <c r="U71" s="140" t="s">
        <v>859</v>
      </c>
      <c r="V71" s="140" t="s">
        <v>860</v>
      </c>
      <c r="W71" s="156"/>
      <c r="X71" s="156"/>
      <c r="Y71" s="156"/>
      <c r="Z71" s="156"/>
      <c r="AA71" s="131">
        <f>IF(OR(J71="Fail",ISBLANK(J71)),INDEX('Issue Code Table'!C:C,MATCH(N:N,'Issue Code Table'!A:A,0)),IF(M71="Critical",6,IF(M71="Significant",5,IF(M71="Moderate",3,2))))</f>
        <v>5</v>
      </c>
    </row>
    <row r="72" spans="1:27" ht="162.5" x14ac:dyDescent="0.25">
      <c r="A72" s="1" t="s">
        <v>861</v>
      </c>
      <c r="B72" s="133" t="s">
        <v>862</v>
      </c>
      <c r="C72" s="133" t="s">
        <v>863</v>
      </c>
      <c r="D72" s="157" t="s">
        <v>676</v>
      </c>
      <c r="E72" s="1" t="s">
        <v>864</v>
      </c>
      <c r="F72" s="1" t="s">
        <v>865</v>
      </c>
      <c r="G72" s="134" t="s">
        <v>866</v>
      </c>
      <c r="H72" s="1" t="s">
        <v>867</v>
      </c>
      <c r="I72" s="1"/>
      <c r="J72" s="1"/>
      <c r="K72" s="2" t="s">
        <v>868</v>
      </c>
      <c r="L72" s="2"/>
      <c r="M72" s="2" t="s">
        <v>158</v>
      </c>
      <c r="N72" s="2" t="s">
        <v>869</v>
      </c>
      <c r="O72" s="136" t="s">
        <v>870</v>
      </c>
      <c r="P72" s="137">
        <v>2.1</v>
      </c>
      <c r="Q72" s="138" t="s">
        <v>871</v>
      </c>
      <c r="R72" s="2" t="s">
        <v>872</v>
      </c>
      <c r="S72" s="2"/>
      <c r="T72" s="2" t="s">
        <v>873</v>
      </c>
      <c r="U72" s="2" t="s">
        <v>874</v>
      </c>
      <c r="V72" s="2" t="s">
        <v>875</v>
      </c>
      <c r="AA72" s="139">
        <f>IF(OR(J72="Fail",ISBLANK(J72)),INDEX('Issue Code Table'!C:C,MATCH(N:N,'Issue Code Table'!A:A,0)),IF(M72="Critical",6,IF(M72="Significant",5,IF(M72="Moderate",3,2))))</f>
        <v>5</v>
      </c>
    </row>
    <row r="73" spans="1:27" ht="62.5" x14ac:dyDescent="0.25">
      <c r="A73" s="140" t="s">
        <v>876</v>
      </c>
      <c r="B73" s="141" t="s">
        <v>397</v>
      </c>
      <c r="C73" s="141" t="s">
        <v>398</v>
      </c>
      <c r="D73" s="158" t="s">
        <v>676</v>
      </c>
      <c r="E73" s="140" t="s">
        <v>877</v>
      </c>
      <c r="F73" s="140" t="s">
        <v>878</v>
      </c>
      <c r="G73" s="142" t="s">
        <v>879</v>
      </c>
      <c r="H73" s="140" t="s">
        <v>880</v>
      </c>
      <c r="I73" s="140"/>
      <c r="J73" s="140"/>
      <c r="K73" s="143" t="s">
        <v>881</v>
      </c>
      <c r="L73" s="143"/>
      <c r="M73" s="143" t="s">
        <v>158</v>
      </c>
      <c r="N73" s="143" t="s">
        <v>854</v>
      </c>
      <c r="O73" s="144" t="s">
        <v>855</v>
      </c>
      <c r="P73" s="145">
        <v>2.1</v>
      </c>
      <c r="Q73" s="146" t="s">
        <v>882</v>
      </c>
      <c r="R73" s="143" t="s">
        <v>883</v>
      </c>
      <c r="S73" s="143"/>
      <c r="T73" s="143" t="s">
        <v>884</v>
      </c>
      <c r="U73" s="140" t="s">
        <v>885</v>
      </c>
      <c r="V73" s="140" t="s">
        <v>886</v>
      </c>
      <c r="W73" s="156"/>
      <c r="X73" s="156"/>
      <c r="Y73" s="156"/>
      <c r="Z73" s="156"/>
      <c r="AA73" s="131">
        <f>IF(OR(J73="Fail",ISBLANK(J73)),INDEX('Issue Code Table'!C:C,MATCH(N:N,'Issue Code Table'!A:A,0)),IF(M73="Critical",6,IF(M73="Significant",5,IF(M73="Moderate",3,2))))</f>
        <v>5</v>
      </c>
    </row>
    <row r="74" spans="1:27" ht="112.5" x14ac:dyDescent="0.25">
      <c r="A74" s="1" t="s">
        <v>887</v>
      </c>
      <c r="B74" s="133" t="s">
        <v>407</v>
      </c>
      <c r="C74" s="133" t="s">
        <v>408</v>
      </c>
      <c r="D74" s="157" t="s">
        <v>676</v>
      </c>
      <c r="E74" s="1" t="s">
        <v>888</v>
      </c>
      <c r="F74" s="1" t="s">
        <v>889</v>
      </c>
      <c r="G74" s="134" t="s">
        <v>890</v>
      </c>
      <c r="H74" s="1" t="s">
        <v>891</v>
      </c>
      <c r="I74" s="1"/>
      <c r="J74" s="1"/>
      <c r="K74" s="2" t="s">
        <v>892</v>
      </c>
      <c r="L74" s="2"/>
      <c r="M74" s="2" t="s">
        <v>158</v>
      </c>
      <c r="N74" s="2" t="s">
        <v>869</v>
      </c>
      <c r="O74" s="136" t="s">
        <v>870</v>
      </c>
      <c r="P74" s="137">
        <v>2.1</v>
      </c>
      <c r="Q74" s="138" t="s">
        <v>893</v>
      </c>
      <c r="R74" s="2" t="s">
        <v>894</v>
      </c>
      <c r="S74" s="2"/>
      <c r="T74" s="2" t="s">
        <v>895</v>
      </c>
      <c r="U74" s="2" t="s">
        <v>896</v>
      </c>
      <c r="V74" s="2" t="s">
        <v>897</v>
      </c>
      <c r="AA74" s="139">
        <f>IF(OR(J74="Fail",ISBLANK(J74)),INDEX('Issue Code Table'!C:C,MATCH(N:N,'Issue Code Table'!A:A,0)),IF(M74="Critical",6,IF(M74="Significant",5,IF(M74="Moderate",3,2))))</f>
        <v>5</v>
      </c>
    </row>
    <row r="75" spans="1:27" ht="112.5" x14ac:dyDescent="0.25">
      <c r="A75" s="140" t="s">
        <v>898</v>
      </c>
      <c r="B75" s="141" t="s">
        <v>397</v>
      </c>
      <c r="C75" s="141" t="s">
        <v>398</v>
      </c>
      <c r="D75" s="158" t="s">
        <v>676</v>
      </c>
      <c r="E75" s="140" t="s">
        <v>899</v>
      </c>
      <c r="F75" s="140" t="s">
        <v>900</v>
      </c>
      <c r="G75" s="142" t="s">
        <v>901</v>
      </c>
      <c r="H75" s="140" t="s">
        <v>902</v>
      </c>
      <c r="I75" s="140"/>
      <c r="J75" s="140"/>
      <c r="K75" s="143" t="s">
        <v>903</v>
      </c>
      <c r="L75" s="143"/>
      <c r="M75" s="143" t="s">
        <v>158</v>
      </c>
      <c r="N75" s="143" t="s">
        <v>854</v>
      </c>
      <c r="O75" s="144" t="s">
        <v>855</v>
      </c>
      <c r="P75" s="145">
        <v>2.1</v>
      </c>
      <c r="Q75" s="146" t="s">
        <v>904</v>
      </c>
      <c r="R75" s="143" t="s">
        <v>905</v>
      </c>
      <c r="S75" s="143"/>
      <c r="T75" s="143" t="s">
        <v>906</v>
      </c>
      <c r="U75" s="140" t="s">
        <v>907</v>
      </c>
      <c r="V75" s="140" t="s">
        <v>908</v>
      </c>
      <c r="W75" s="156"/>
      <c r="X75" s="156"/>
      <c r="Y75" s="156"/>
      <c r="Z75" s="156"/>
      <c r="AA75" s="131">
        <f>IF(OR(J75="Fail",ISBLANK(J75)),INDEX('Issue Code Table'!C:C,MATCH(N:N,'Issue Code Table'!A:A,0)),IF(M75="Critical",6,IF(M75="Significant",5,IF(M75="Moderate",3,2))))</f>
        <v>5</v>
      </c>
    </row>
    <row r="76" spans="1:27" ht="112.5" x14ac:dyDescent="0.25">
      <c r="A76" s="1" t="s">
        <v>909</v>
      </c>
      <c r="B76" s="133" t="s">
        <v>397</v>
      </c>
      <c r="C76" s="133" t="s">
        <v>398</v>
      </c>
      <c r="D76" s="157" t="s">
        <v>676</v>
      </c>
      <c r="E76" s="1" t="s">
        <v>910</v>
      </c>
      <c r="F76" s="1" t="s">
        <v>911</v>
      </c>
      <c r="G76" s="134" t="s">
        <v>912</v>
      </c>
      <c r="H76" s="1" t="s">
        <v>913</v>
      </c>
      <c r="I76" s="1"/>
      <c r="J76" s="1"/>
      <c r="K76" s="2" t="s">
        <v>914</v>
      </c>
      <c r="L76" s="2"/>
      <c r="M76" s="2" t="s">
        <v>158</v>
      </c>
      <c r="N76" s="2" t="s">
        <v>854</v>
      </c>
      <c r="O76" s="136" t="s">
        <v>855</v>
      </c>
      <c r="P76" s="137">
        <v>2.1</v>
      </c>
      <c r="Q76" s="138" t="s">
        <v>915</v>
      </c>
      <c r="R76" s="2" t="s">
        <v>916</v>
      </c>
      <c r="S76" s="2"/>
      <c r="T76" s="2" t="s">
        <v>917</v>
      </c>
      <c r="U76" s="2" t="s">
        <v>918</v>
      </c>
      <c r="V76" s="2" t="s">
        <v>919</v>
      </c>
      <c r="AA76" s="139">
        <f>IF(OR(J76="Fail",ISBLANK(J76)),INDEX('Issue Code Table'!C:C,MATCH(N:N,'Issue Code Table'!A:A,0)),IF(M76="Critical",6,IF(M76="Significant",5,IF(M76="Moderate",3,2))))</f>
        <v>5</v>
      </c>
    </row>
    <row r="77" spans="1:27" ht="125" x14ac:dyDescent="0.25">
      <c r="A77" s="140" t="s">
        <v>920</v>
      </c>
      <c r="B77" s="141" t="s">
        <v>397</v>
      </c>
      <c r="C77" s="141" t="s">
        <v>398</v>
      </c>
      <c r="D77" s="158" t="s">
        <v>676</v>
      </c>
      <c r="E77" s="140" t="s">
        <v>921</v>
      </c>
      <c r="F77" s="140" t="s">
        <v>922</v>
      </c>
      <c r="G77" s="142" t="s">
        <v>923</v>
      </c>
      <c r="H77" s="140" t="s">
        <v>924</v>
      </c>
      <c r="I77" s="140"/>
      <c r="J77" s="140"/>
      <c r="K77" s="143" t="s">
        <v>925</v>
      </c>
      <c r="L77" s="143"/>
      <c r="M77" s="143" t="s">
        <v>158</v>
      </c>
      <c r="N77" s="143" t="s">
        <v>854</v>
      </c>
      <c r="O77" s="144" t="s">
        <v>855</v>
      </c>
      <c r="P77" s="145">
        <v>2.2000000000000002</v>
      </c>
      <c r="Q77" s="146" t="s">
        <v>926</v>
      </c>
      <c r="R77" s="143" t="s">
        <v>927</v>
      </c>
      <c r="S77" s="143"/>
      <c r="T77" s="143" t="s">
        <v>928</v>
      </c>
      <c r="U77" s="140" t="s">
        <v>929</v>
      </c>
      <c r="V77" s="140" t="s">
        <v>930</v>
      </c>
      <c r="W77" s="156"/>
      <c r="X77" s="156"/>
      <c r="Y77" s="156"/>
      <c r="Z77" s="156"/>
      <c r="AA77" s="131">
        <f>IF(OR(J77="Fail",ISBLANK(J77)),INDEX('Issue Code Table'!C:C,MATCH(N:N,'Issue Code Table'!A:A,0)),IF(M77="Critical",6,IF(M77="Significant",5,IF(M77="Moderate",3,2))))</f>
        <v>5</v>
      </c>
    </row>
    <row r="78" spans="1:27" ht="137.5" x14ac:dyDescent="0.25">
      <c r="A78" s="1" t="s">
        <v>931</v>
      </c>
      <c r="B78" s="133" t="s">
        <v>407</v>
      </c>
      <c r="C78" s="133" t="s">
        <v>408</v>
      </c>
      <c r="D78" s="157" t="s">
        <v>676</v>
      </c>
      <c r="E78" s="1" t="s">
        <v>932</v>
      </c>
      <c r="F78" s="1" t="s">
        <v>933</v>
      </c>
      <c r="G78" s="134" t="s">
        <v>934</v>
      </c>
      <c r="H78" s="1" t="s">
        <v>935</v>
      </c>
      <c r="I78" s="1"/>
      <c r="J78" s="1"/>
      <c r="K78" s="2" t="s">
        <v>936</v>
      </c>
      <c r="L78" s="2"/>
      <c r="M78" s="2" t="s">
        <v>158</v>
      </c>
      <c r="N78" s="2" t="s">
        <v>937</v>
      </c>
      <c r="O78" s="136" t="s">
        <v>938</v>
      </c>
      <c r="P78" s="137">
        <v>2.2000000000000002</v>
      </c>
      <c r="Q78" s="138" t="s">
        <v>939</v>
      </c>
      <c r="R78" s="2" t="s">
        <v>940</v>
      </c>
      <c r="S78" s="2"/>
      <c r="T78" s="2" t="s">
        <v>941</v>
      </c>
      <c r="U78" s="2" t="s">
        <v>942</v>
      </c>
      <c r="V78" s="2" t="s">
        <v>943</v>
      </c>
      <c r="AA78" s="139">
        <f>IF(OR(J78="Fail",ISBLANK(J78)),INDEX('Issue Code Table'!C:C,MATCH(N:N,'Issue Code Table'!A:A,0)),IF(M78="Critical",6,IF(M78="Significant",5,IF(M78="Moderate",3,2))))</f>
        <v>6</v>
      </c>
    </row>
    <row r="79" spans="1:27" ht="200" x14ac:dyDescent="0.25">
      <c r="A79" s="140" t="s">
        <v>944</v>
      </c>
      <c r="B79" s="141" t="s">
        <v>945</v>
      </c>
      <c r="C79" s="141" t="s">
        <v>496</v>
      </c>
      <c r="D79" s="158" t="s">
        <v>676</v>
      </c>
      <c r="E79" s="140" t="s">
        <v>946</v>
      </c>
      <c r="F79" s="140" t="s">
        <v>947</v>
      </c>
      <c r="G79" s="142" t="s">
        <v>948</v>
      </c>
      <c r="H79" s="140" t="s">
        <v>949</v>
      </c>
      <c r="I79" s="140"/>
      <c r="J79" s="140"/>
      <c r="K79" s="143" t="s">
        <v>950</v>
      </c>
      <c r="L79" s="143"/>
      <c r="M79" s="143" t="s">
        <v>314</v>
      </c>
      <c r="N79" s="143" t="s">
        <v>951</v>
      </c>
      <c r="O79" s="144" t="s">
        <v>952</v>
      </c>
      <c r="P79" s="145">
        <v>2.2000000000000002</v>
      </c>
      <c r="Q79" s="146" t="s">
        <v>953</v>
      </c>
      <c r="R79" s="143" t="s">
        <v>954</v>
      </c>
      <c r="S79" s="143"/>
      <c r="T79" s="143" t="s">
        <v>955</v>
      </c>
      <c r="U79" s="140" t="s">
        <v>956</v>
      </c>
      <c r="V79" s="140"/>
      <c r="W79" s="156"/>
      <c r="X79" s="156"/>
      <c r="Y79" s="156"/>
      <c r="Z79" s="156"/>
      <c r="AA79" s="131">
        <f>IF(OR(J79="Fail",ISBLANK(J79)),INDEX('Issue Code Table'!C:C,MATCH(N:N,'Issue Code Table'!A:A,0)),IF(M79="Critical",6,IF(M79="Significant",5,IF(M79="Moderate",3,2))))</f>
        <v>4</v>
      </c>
    </row>
    <row r="80" spans="1:27" ht="137.5" x14ac:dyDescent="0.25">
      <c r="A80" s="1" t="s">
        <v>957</v>
      </c>
      <c r="B80" s="133" t="s">
        <v>945</v>
      </c>
      <c r="C80" s="133" t="s">
        <v>496</v>
      </c>
      <c r="D80" s="157" t="s">
        <v>676</v>
      </c>
      <c r="E80" s="1" t="s">
        <v>958</v>
      </c>
      <c r="F80" s="1" t="s">
        <v>959</v>
      </c>
      <c r="G80" s="134" t="s">
        <v>960</v>
      </c>
      <c r="H80" s="1" t="s">
        <v>961</v>
      </c>
      <c r="I80" s="1"/>
      <c r="J80" s="1"/>
      <c r="K80" s="2" t="s">
        <v>962</v>
      </c>
      <c r="L80" s="2"/>
      <c r="M80" s="2" t="s">
        <v>314</v>
      </c>
      <c r="N80" s="2" t="s">
        <v>951</v>
      </c>
      <c r="O80" s="136" t="s">
        <v>952</v>
      </c>
      <c r="P80" s="137">
        <v>2.2000000000000002</v>
      </c>
      <c r="Q80" s="138" t="s">
        <v>963</v>
      </c>
      <c r="R80" s="2" t="s">
        <v>964</v>
      </c>
      <c r="S80" s="2"/>
      <c r="T80" s="2" t="s">
        <v>965</v>
      </c>
      <c r="U80" s="2" t="s">
        <v>966</v>
      </c>
      <c r="V80" s="2"/>
      <c r="AA80" s="139">
        <f>IF(OR(J80="Fail",ISBLANK(J80)),INDEX('Issue Code Table'!C:C,MATCH(N:N,'Issue Code Table'!A:A,0)),IF(M80="Critical",6,IF(M80="Significant",5,IF(M80="Moderate",3,2))))</f>
        <v>4</v>
      </c>
    </row>
    <row r="81" spans="1:27" ht="262.5" x14ac:dyDescent="0.25">
      <c r="A81" s="140" t="s">
        <v>967</v>
      </c>
      <c r="B81" s="141" t="s">
        <v>476</v>
      </c>
      <c r="C81" s="141" t="s">
        <v>477</v>
      </c>
      <c r="D81" s="158" t="s">
        <v>676</v>
      </c>
      <c r="E81" s="140" t="s">
        <v>968</v>
      </c>
      <c r="F81" s="140" t="s">
        <v>969</v>
      </c>
      <c r="G81" s="142" t="s">
        <v>970</v>
      </c>
      <c r="H81" s="140" t="s">
        <v>971</v>
      </c>
      <c r="I81" s="140"/>
      <c r="J81" s="140"/>
      <c r="K81" s="143" t="s">
        <v>972</v>
      </c>
      <c r="L81" s="143"/>
      <c r="M81" s="143" t="s">
        <v>314</v>
      </c>
      <c r="N81" s="143" t="s">
        <v>624</v>
      </c>
      <c r="O81" s="144" t="s">
        <v>625</v>
      </c>
      <c r="P81" s="145">
        <v>2.2999999999999998</v>
      </c>
      <c r="Q81" s="146" t="s">
        <v>973</v>
      </c>
      <c r="R81" s="143" t="s">
        <v>974</v>
      </c>
      <c r="S81" s="143"/>
      <c r="T81" s="143" t="s">
        <v>975</v>
      </c>
      <c r="U81" s="140" t="s">
        <v>976</v>
      </c>
      <c r="V81" s="140"/>
      <c r="W81" s="156"/>
      <c r="X81" s="156"/>
      <c r="Y81" s="156"/>
      <c r="Z81" s="156"/>
      <c r="AA81" s="131">
        <f>IF(OR(J81="Fail",ISBLANK(J81)),INDEX('Issue Code Table'!C:C,MATCH(N:N,'Issue Code Table'!A:A,0)),IF(M81="Critical",6,IF(M81="Significant",5,IF(M81="Moderate",3,2))))</f>
        <v>3</v>
      </c>
    </row>
    <row r="82" spans="1:27" ht="112.5" x14ac:dyDescent="0.25">
      <c r="A82" s="1" t="s">
        <v>977</v>
      </c>
      <c r="B82" s="133" t="s">
        <v>407</v>
      </c>
      <c r="C82" s="133" t="s">
        <v>408</v>
      </c>
      <c r="D82" s="157" t="s">
        <v>676</v>
      </c>
      <c r="E82" s="1" t="s">
        <v>978</v>
      </c>
      <c r="F82" s="1" t="s">
        <v>979</v>
      </c>
      <c r="G82" s="134" t="s">
        <v>980</v>
      </c>
      <c r="H82" s="1" t="s">
        <v>981</v>
      </c>
      <c r="I82" s="1"/>
      <c r="J82" s="1"/>
      <c r="K82" s="2" t="s">
        <v>982</v>
      </c>
      <c r="L82" s="2"/>
      <c r="M82" s="2" t="s">
        <v>314</v>
      </c>
      <c r="N82" s="2" t="s">
        <v>624</v>
      </c>
      <c r="O82" s="136" t="s">
        <v>625</v>
      </c>
      <c r="P82" s="137">
        <v>2.2999999999999998</v>
      </c>
      <c r="Q82" s="138" t="s">
        <v>983</v>
      </c>
      <c r="R82" s="2" t="s">
        <v>984</v>
      </c>
      <c r="S82" s="2"/>
      <c r="T82" s="2" t="s">
        <v>985</v>
      </c>
      <c r="U82" s="2" t="s">
        <v>986</v>
      </c>
      <c r="V82" s="2"/>
      <c r="AA82" s="139">
        <f>IF(OR(J82="Fail",ISBLANK(J82)),INDEX('Issue Code Table'!C:C,MATCH(N:N,'Issue Code Table'!A:A,0)),IF(M82="Critical",6,IF(M82="Significant",5,IF(M82="Moderate",3,2))))</f>
        <v>3</v>
      </c>
    </row>
    <row r="83" spans="1:27" ht="212.5" x14ac:dyDescent="0.25">
      <c r="A83" s="140" t="s">
        <v>987</v>
      </c>
      <c r="B83" s="141" t="s">
        <v>988</v>
      </c>
      <c r="C83" s="141" t="s">
        <v>989</v>
      </c>
      <c r="D83" s="158" t="s">
        <v>676</v>
      </c>
      <c r="E83" s="140" t="s">
        <v>990</v>
      </c>
      <c r="F83" s="140" t="s">
        <v>991</v>
      </c>
      <c r="G83" s="142" t="s">
        <v>992</v>
      </c>
      <c r="H83" s="140" t="s">
        <v>993</v>
      </c>
      <c r="I83" s="140"/>
      <c r="J83" s="140"/>
      <c r="K83" s="143" t="s">
        <v>994</v>
      </c>
      <c r="L83" s="143"/>
      <c r="M83" s="143" t="s">
        <v>602</v>
      </c>
      <c r="N83" s="143" t="s">
        <v>995</v>
      </c>
      <c r="O83" s="144" t="s">
        <v>996</v>
      </c>
      <c r="P83" s="145">
        <v>2.4</v>
      </c>
      <c r="Q83" s="146" t="s">
        <v>997</v>
      </c>
      <c r="R83" s="143" t="s">
        <v>998</v>
      </c>
      <c r="S83" s="143"/>
      <c r="T83" s="143" t="s">
        <v>999</v>
      </c>
      <c r="U83" s="140" t="s">
        <v>1000</v>
      </c>
      <c r="V83" s="140"/>
      <c r="W83" s="156"/>
      <c r="X83" s="156"/>
      <c r="Y83" s="156"/>
      <c r="Z83" s="156"/>
      <c r="AA83" s="131">
        <f>IF(OR(J83="Fail",ISBLANK(J83)),INDEX('Issue Code Table'!C:C,MATCH(N:N,'Issue Code Table'!A:A,0)),IF(M83="Critical",6,IF(M83="Significant",5,IF(M83="Moderate",3,2))))</f>
        <v>1</v>
      </c>
    </row>
    <row r="84" spans="1:27" ht="175" x14ac:dyDescent="0.25">
      <c r="A84" s="1" t="s">
        <v>1001</v>
      </c>
      <c r="B84" s="133" t="s">
        <v>988</v>
      </c>
      <c r="C84" s="133" t="s">
        <v>989</v>
      </c>
      <c r="D84" s="157" t="s">
        <v>676</v>
      </c>
      <c r="E84" s="1" t="s">
        <v>1002</v>
      </c>
      <c r="F84" s="1" t="s">
        <v>1003</v>
      </c>
      <c r="G84" s="134" t="s">
        <v>1004</v>
      </c>
      <c r="H84" s="1" t="s">
        <v>1005</v>
      </c>
      <c r="I84" s="1"/>
      <c r="J84" s="1"/>
      <c r="K84" s="2" t="s">
        <v>1006</v>
      </c>
      <c r="L84" s="2"/>
      <c r="M84" s="2" t="s">
        <v>602</v>
      </c>
      <c r="N84" s="2" t="s">
        <v>995</v>
      </c>
      <c r="O84" s="136" t="s">
        <v>996</v>
      </c>
      <c r="P84" s="137">
        <v>2.4</v>
      </c>
      <c r="Q84" s="138" t="s">
        <v>1007</v>
      </c>
      <c r="R84" s="2" t="s">
        <v>1008</v>
      </c>
      <c r="S84" s="2"/>
      <c r="T84" s="2" t="s">
        <v>1009</v>
      </c>
      <c r="U84" s="2" t="s">
        <v>1010</v>
      </c>
      <c r="V84" s="2"/>
      <c r="AA84" s="139">
        <f>IF(OR(J84="Fail",ISBLANK(J84)),INDEX('Issue Code Table'!C:C,MATCH(N:N,'Issue Code Table'!A:A,0)),IF(M84="Critical",6,IF(M84="Significant",5,IF(M84="Moderate",3,2))))</f>
        <v>1</v>
      </c>
    </row>
    <row r="85" spans="1:27" ht="87.5" x14ac:dyDescent="0.25">
      <c r="A85" s="140" t="s">
        <v>1011</v>
      </c>
      <c r="B85" s="141" t="s">
        <v>988</v>
      </c>
      <c r="C85" s="141" t="s">
        <v>989</v>
      </c>
      <c r="D85" s="158" t="s">
        <v>676</v>
      </c>
      <c r="E85" s="140" t="s">
        <v>1012</v>
      </c>
      <c r="F85" s="140" t="s">
        <v>1013</v>
      </c>
      <c r="G85" s="142" t="s">
        <v>1014</v>
      </c>
      <c r="H85" s="140" t="s">
        <v>1015</v>
      </c>
      <c r="I85" s="140"/>
      <c r="J85" s="140"/>
      <c r="K85" s="143" t="s">
        <v>1016</v>
      </c>
      <c r="L85" s="143"/>
      <c r="M85" s="143" t="s">
        <v>602</v>
      </c>
      <c r="N85" s="143" t="s">
        <v>995</v>
      </c>
      <c r="O85" s="144" t="s">
        <v>996</v>
      </c>
      <c r="P85" s="145">
        <v>2.4</v>
      </c>
      <c r="Q85" s="146" t="s">
        <v>1017</v>
      </c>
      <c r="R85" s="143" t="s">
        <v>998</v>
      </c>
      <c r="S85" s="143"/>
      <c r="T85" s="143" t="s">
        <v>1018</v>
      </c>
      <c r="U85" s="140" t="s">
        <v>1019</v>
      </c>
      <c r="V85" s="140"/>
      <c r="W85" s="156"/>
      <c r="X85" s="156"/>
      <c r="Y85" s="156"/>
      <c r="Z85" s="156"/>
      <c r="AA85" s="131">
        <f>IF(OR(J85="Fail",ISBLANK(J85)),INDEX('Issue Code Table'!C:C,MATCH(N:N,'Issue Code Table'!A:A,0)),IF(M85="Critical",6,IF(M85="Significant",5,IF(M85="Moderate",3,2))))</f>
        <v>1</v>
      </c>
    </row>
    <row r="86" spans="1:27" ht="112.5" x14ac:dyDescent="0.25">
      <c r="A86" s="1" t="s">
        <v>1020</v>
      </c>
      <c r="B86" s="133" t="s">
        <v>1021</v>
      </c>
      <c r="C86" s="133" t="s">
        <v>1022</v>
      </c>
      <c r="D86" s="157" t="s">
        <v>676</v>
      </c>
      <c r="E86" s="1" t="s">
        <v>1023</v>
      </c>
      <c r="F86" s="1" t="s">
        <v>1024</v>
      </c>
      <c r="G86" s="134" t="s">
        <v>1025</v>
      </c>
      <c r="H86" s="1" t="s">
        <v>1026</v>
      </c>
      <c r="I86" s="1"/>
      <c r="J86" s="1"/>
      <c r="K86" s="2" t="s">
        <v>1027</v>
      </c>
      <c r="L86" s="2" t="s">
        <v>1028</v>
      </c>
      <c r="M86" s="2" t="s">
        <v>314</v>
      </c>
      <c r="N86" s="2" t="s">
        <v>1029</v>
      </c>
      <c r="O86" s="136" t="s">
        <v>1030</v>
      </c>
      <c r="P86" s="137">
        <v>2.5</v>
      </c>
      <c r="Q86" s="138" t="s">
        <v>1031</v>
      </c>
      <c r="R86" s="2" t="s">
        <v>1032</v>
      </c>
      <c r="S86" s="2"/>
      <c r="T86" s="2" t="s">
        <v>1033</v>
      </c>
      <c r="U86" s="2" t="s">
        <v>1034</v>
      </c>
      <c r="V86" s="2"/>
      <c r="AA86" s="139">
        <f>IF(OR(J86="Fail",ISBLANK(J86)),INDEX('Issue Code Table'!C:C,MATCH(N:N,'Issue Code Table'!A:A,0)),IF(M86="Critical",6,IF(M86="Significant",5,IF(M86="Moderate",3,2))))</f>
        <v>4</v>
      </c>
    </row>
    <row r="87" spans="1:27" ht="112.5" x14ac:dyDescent="0.25">
      <c r="A87" s="140" t="s">
        <v>1035</v>
      </c>
      <c r="B87" s="141" t="s">
        <v>1021</v>
      </c>
      <c r="C87" s="141" t="s">
        <v>1022</v>
      </c>
      <c r="D87" s="158" t="s">
        <v>676</v>
      </c>
      <c r="E87" s="140" t="s">
        <v>1036</v>
      </c>
      <c r="F87" s="140" t="s">
        <v>1037</v>
      </c>
      <c r="G87" s="142" t="s">
        <v>1038</v>
      </c>
      <c r="H87" s="140" t="s">
        <v>1039</v>
      </c>
      <c r="I87" s="140"/>
      <c r="J87" s="140"/>
      <c r="K87" s="143" t="s">
        <v>1040</v>
      </c>
      <c r="L87" s="143" t="s">
        <v>1041</v>
      </c>
      <c r="M87" s="143" t="s">
        <v>314</v>
      </c>
      <c r="N87" s="143" t="s">
        <v>1029</v>
      </c>
      <c r="O87" s="144" t="s">
        <v>1030</v>
      </c>
      <c r="P87" s="145">
        <v>2.5</v>
      </c>
      <c r="Q87" s="146" t="s">
        <v>1042</v>
      </c>
      <c r="R87" s="143" t="s">
        <v>1032</v>
      </c>
      <c r="S87" s="143"/>
      <c r="T87" s="143" t="s">
        <v>1043</v>
      </c>
      <c r="U87" s="140" t="s">
        <v>1044</v>
      </c>
      <c r="V87" s="140"/>
      <c r="W87" s="156"/>
      <c r="X87" s="156"/>
      <c r="Y87" s="156"/>
      <c r="Z87" s="156"/>
      <c r="AA87" s="131">
        <f>IF(OR(J87="Fail",ISBLANK(J87)),INDEX('Issue Code Table'!C:C,MATCH(N:N,'Issue Code Table'!A:A,0)),IF(M87="Critical",6,IF(M87="Significant",5,IF(M87="Moderate",3,2))))</f>
        <v>4</v>
      </c>
    </row>
    <row r="88" spans="1:27" ht="137.5" x14ac:dyDescent="0.25">
      <c r="A88" s="1" t="s">
        <v>1045</v>
      </c>
      <c r="B88" s="133" t="s">
        <v>165</v>
      </c>
      <c r="C88" s="133" t="s">
        <v>166</v>
      </c>
      <c r="D88" s="157" t="s">
        <v>676</v>
      </c>
      <c r="E88" s="1" t="s">
        <v>1046</v>
      </c>
      <c r="F88" s="1" t="s">
        <v>1047</v>
      </c>
      <c r="G88" s="134" t="s">
        <v>1048</v>
      </c>
      <c r="H88" s="1" t="s">
        <v>1049</v>
      </c>
      <c r="I88" s="1"/>
      <c r="J88" s="1"/>
      <c r="K88" s="2" t="s">
        <v>1050</v>
      </c>
      <c r="L88" s="2"/>
      <c r="M88" s="2" t="s">
        <v>158</v>
      </c>
      <c r="N88" s="2" t="s">
        <v>1051</v>
      </c>
      <c r="O88" s="136" t="s">
        <v>1052</v>
      </c>
      <c r="P88" s="137">
        <v>2.5</v>
      </c>
      <c r="Q88" s="138" t="s">
        <v>1053</v>
      </c>
      <c r="R88" s="2" t="s">
        <v>1054</v>
      </c>
      <c r="S88" s="2"/>
      <c r="T88" s="2" t="s">
        <v>1055</v>
      </c>
      <c r="U88" s="2" t="s">
        <v>1056</v>
      </c>
      <c r="V88" s="2" t="s">
        <v>1057</v>
      </c>
      <c r="AA88" s="139">
        <f>IF(OR(J88="Fail",ISBLANK(J88)),INDEX('Issue Code Table'!C:C,MATCH(N:N,'Issue Code Table'!A:A,0)),IF(M88="Critical",6,IF(M88="Significant",5,IF(M88="Moderate",3,2))))</f>
        <v>5</v>
      </c>
    </row>
    <row r="89" spans="1:27" ht="337.5" x14ac:dyDescent="0.25">
      <c r="A89" s="140" t="s">
        <v>1058</v>
      </c>
      <c r="B89" s="141" t="s">
        <v>165</v>
      </c>
      <c r="C89" s="141" t="s">
        <v>166</v>
      </c>
      <c r="D89" s="158" t="s">
        <v>676</v>
      </c>
      <c r="E89" s="140" t="s">
        <v>1059</v>
      </c>
      <c r="F89" s="140" t="s">
        <v>1060</v>
      </c>
      <c r="G89" s="142" t="s">
        <v>1061</v>
      </c>
      <c r="H89" s="140" t="s">
        <v>1062</v>
      </c>
      <c r="I89" s="140"/>
      <c r="J89" s="140"/>
      <c r="K89" s="143" t="s">
        <v>1063</v>
      </c>
      <c r="L89" s="143"/>
      <c r="M89" s="143" t="s">
        <v>158</v>
      </c>
      <c r="N89" s="143" t="s">
        <v>1051</v>
      </c>
      <c r="O89" s="144" t="s">
        <v>1052</v>
      </c>
      <c r="P89" s="145">
        <v>2.5</v>
      </c>
      <c r="Q89" s="146" t="s">
        <v>1064</v>
      </c>
      <c r="R89" s="143" t="s">
        <v>1065</v>
      </c>
      <c r="S89" s="143"/>
      <c r="T89" s="143" t="s">
        <v>1066</v>
      </c>
      <c r="U89" s="140" t="s">
        <v>1067</v>
      </c>
      <c r="V89" s="140" t="s">
        <v>1068</v>
      </c>
      <c r="W89" s="156"/>
      <c r="X89" s="156"/>
      <c r="Y89" s="156"/>
      <c r="Z89" s="156"/>
      <c r="AA89" s="131">
        <f>IF(OR(J89="Fail",ISBLANK(J89)),INDEX('Issue Code Table'!C:C,MATCH(N:N,'Issue Code Table'!A:A,0)),IF(M89="Critical",6,IF(M89="Significant",5,IF(M89="Moderate",3,2))))</f>
        <v>5</v>
      </c>
    </row>
    <row r="90" spans="1:27" ht="125" x14ac:dyDescent="0.25">
      <c r="A90" s="1" t="s">
        <v>1069</v>
      </c>
      <c r="B90" s="133" t="s">
        <v>945</v>
      </c>
      <c r="C90" s="133" t="s">
        <v>496</v>
      </c>
      <c r="D90" s="157" t="s">
        <v>676</v>
      </c>
      <c r="E90" s="1" t="s">
        <v>1070</v>
      </c>
      <c r="F90" s="1" t="s">
        <v>1071</v>
      </c>
      <c r="G90" s="134" t="s">
        <v>1072</v>
      </c>
      <c r="H90" s="1" t="s">
        <v>1073</v>
      </c>
      <c r="I90" s="1"/>
      <c r="J90" s="1"/>
      <c r="K90" s="2" t="s">
        <v>1074</v>
      </c>
      <c r="L90" s="2"/>
      <c r="M90" s="2" t="s">
        <v>158</v>
      </c>
      <c r="N90" s="2" t="s">
        <v>432</v>
      </c>
      <c r="O90" s="136" t="s">
        <v>433</v>
      </c>
      <c r="P90" s="137">
        <v>2.6</v>
      </c>
      <c r="Q90" s="138" t="s">
        <v>1075</v>
      </c>
      <c r="R90" s="2" t="s">
        <v>1076</v>
      </c>
      <c r="S90" s="2"/>
      <c r="T90" s="2" t="s">
        <v>1077</v>
      </c>
      <c r="U90" s="2" t="s">
        <v>1078</v>
      </c>
      <c r="V90" s="2" t="s">
        <v>1079</v>
      </c>
      <c r="AA90" s="139">
        <f>IF(OR(J90="Fail",ISBLANK(J90)),INDEX('Issue Code Table'!C:C,MATCH(N:N,'Issue Code Table'!A:A,0)),IF(M90="Critical",6,IF(M90="Significant",5,IF(M90="Moderate",3,2))))</f>
        <v>5</v>
      </c>
    </row>
    <row r="91" spans="1:27" ht="125" x14ac:dyDescent="0.25">
      <c r="A91" s="140" t="s">
        <v>1080</v>
      </c>
      <c r="B91" s="141" t="s">
        <v>945</v>
      </c>
      <c r="C91" s="141" t="s">
        <v>496</v>
      </c>
      <c r="D91" s="158" t="s">
        <v>676</v>
      </c>
      <c r="E91" s="140" t="s">
        <v>1081</v>
      </c>
      <c r="F91" s="140" t="s">
        <v>1082</v>
      </c>
      <c r="G91" s="142" t="s">
        <v>1083</v>
      </c>
      <c r="H91" s="140" t="s">
        <v>1084</v>
      </c>
      <c r="I91" s="140"/>
      <c r="J91" s="140"/>
      <c r="K91" s="143" t="s">
        <v>1085</v>
      </c>
      <c r="L91" s="143"/>
      <c r="M91" s="143" t="s">
        <v>158</v>
      </c>
      <c r="N91" s="143" t="s">
        <v>432</v>
      </c>
      <c r="O91" s="144" t="s">
        <v>433</v>
      </c>
      <c r="P91" s="145">
        <v>2.6</v>
      </c>
      <c r="Q91" s="146" t="s">
        <v>1086</v>
      </c>
      <c r="R91" s="143" t="s">
        <v>1087</v>
      </c>
      <c r="S91" s="143"/>
      <c r="T91" s="143" t="s">
        <v>1088</v>
      </c>
      <c r="U91" s="140" t="s">
        <v>1089</v>
      </c>
      <c r="V91" s="140" t="s">
        <v>1090</v>
      </c>
      <c r="W91" s="156"/>
      <c r="X91" s="156"/>
      <c r="Y91" s="156"/>
      <c r="Z91" s="156"/>
      <c r="AA91" s="131">
        <f>IF(OR(J91="Fail",ISBLANK(J91)),INDEX('Issue Code Table'!C:C,MATCH(N:N,'Issue Code Table'!A:A,0)),IF(M91="Critical",6,IF(M91="Significant",5,IF(M91="Moderate",3,2))))</f>
        <v>5</v>
      </c>
    </row>
    <row r="92" spans="1:27" ht="125" x14ac:dyDescent="0.25">
      <c r="A92" s="1" t="s">
        <v>1091</v>
      </c>
      <c r="B92" s="133" t="s">
        <v>945</v>
      </c>
      <c r="C92" s="133" t="s">
        <v>496</v>
      </c>
      <c r="D92" s="157" t="s">
        <v>676</v>
      </c>
      <c r="E92" s="1" t="s">
        <v>1092</v>
      </c>
      <c r="F92" s="1" t="s">
        <v>1093</v>
      </c>
      <c r="G92" s="134" t="s">
        <v>1094</v>
      </c>
      <c r="H92" s="1" t="s">
        <v>1095</v>
      </c>
      <c r="I92" s="1"/>
      <c r="J92" s="1"/>
      <c r="K92" s="2" t="s">
        <v>1096</v>
      </c>
      <c r="L92" s="2"/>
      <c r="M92" s="2" t="s">
        <v>158</v>
      </c>
      <c r="N92" s="2" t="s">
        <v>432</v>
      </c>
      <c r="O92" s="136" t="s">
        <v>433</v>
      </c>
      <c r="P92" s="137">
        <v>2.6</v>
      </c>
      <c r="Q92" s="138" t="s">
        <v>1097</v>
      </c>
      <c r="R92" s="2"/>
      <c r="S92" s="2"/>
      <c r="T92" s="2" t="s">
        <v>1098</v>
      </c>
      <c r="U92" s="2" t="s">
        <v>1099</v>
      </c>
      <c r="V92" s="2" t="s">
        <v>1100</v>
      </c>
      <c r="AA92" s="139">
        <f>IF(OR(J92="Fail",ISBLANK(J92)),INDEX('Issue Code Table'!C:C,MATCH(N:N,'Issue Code Table'!A:A,0)),IF(M92="Critical",6,IF(M92="Significant",5,IF(M92="Moderate",3,2))))</f>
        <v>5</v>
      </c>
    </row>
    <row r="93" spans="1:27" ht="50" x14ac:dyDescent="0.25">
      <c r="A93" s="140" t="s">
        <v>1101</v>
      </c>
      <c r="B93" s="141" t="s">
        <v>945</v>
      </c>
      <c r="C93" s="141" t="s">
        <v>496</v>
      </c>
      <c r="D93" s="158" t="s">
        <v>676</v>
      </c>
      <c r="E93" s="140" t="s">
        <v>1102</v>
      </c>
      <c r="F93" s="140" t="s">
        <v>1103</v>
      </c>
      <c r="G93" s="142" t="s">
        <v>1104</v>
      </c>
      <c r="H93" s="140" t="s">
        <v>1105</v>
      </c>
      <c r="I93" s="140"/>
      <c r="J93" s="140"/>
      <c r="K93" s="143" t="s">
        <v>1106</v>
      </c>
      <c r="L93" s="143"/>
      <c r="M93" s="143" t="s">
        <v>158</v>
      </c>
      <c r="N93" s="143" t="s">
        <v>432</v>
      </c>
      <c r="O93" s="144" t="s">
        <v>433</v>
      </c>
      <c r="P93" s="145">
        <v>3</v>
      </c>
      <c r="Q93" s="146">
        <v>3.3</v>
      </c>
      <c r="R93" s="143" t="s">
        <v>1107</v>
      </c>
      <c r="S93" s="143"/>
      <c r="T93" s="143" t="s">
        <v>1108</v>
      </c>
      <c r="U93" s="140" t="s">
        <v>1109</v>
      </c>
      <c r="V93" s="140" t="s">
        <v>1110</v>
      </c>
      <c r="W93" s="156"/>
      <c r="X93" s="156"/>
      <c r="Y93" s="156"/>
      <c r="Z93" s="156"/>
      <c r="AA93" s="131">
        <f>IF(OR(J93="Fail",ISBLANK(J93)),INDEX('Issue Code Table'!C:C,MATCH(N:N,'Issue Code Table'!A:A,0)),IF(M93="Critical",6,IF(M93="Significant",5,IF(M93="Moderate",3,2))))</f>
        <v>5</v>
      </c>
    </row>
    <row r="94" spans="1:27" ht="125" x14ac:dyDescent="0.25">
      <c r="A94" s="1" t="s">
        <v>1111</v>
      </c>
      <c r="B94" s="133" t="s">
        <v>336</v>
      </c>
      <c r="C94" s="133" t="s">
        <v>337</v>
      </c>
      <c r="D94" s="157" t="s">
        <v>676</v>
      </c>
      <c r="E94" s="1" t="s">
        <v>1112</v>
      </c>
      <c r="F94" s="1" t="s">
        <v>1113</v>
      </c>
      <c r="G94" s="134" t="s">
        <v>1114</v>
      </c>
      <c r="H94" s="1" t="s">
        <v>1115</v>
      </c>
      <c r="I94" s="1"/>
      <c r="J94" s="1"/>
      <c r="K94" s="2" t="s">
        <v>1116</v>
      </c>
      <c r="L94" s="2"/>
      <c r="M94" s="2" t="s">
        <v>314</v>
      </c>
      <c r="N94" s="135" t="s">
        <v>1117</v>
      </c>
      <c r="O94" s="136" t="s">
        <v>1118</v>
      </c>
      <c r="P94" s="137">
        <v>3</v>
      </c>
      <c r="Q94" s="138">
        <v>3.13</v>
      </c>
      <c r="R94" s="2" t="s">
        <v>1119</v>
      </c>
      <c r="S94" s="2"/>
      <c r="T94" s="2" t="s">
        <v>1120</v>
      </c>
      <c r="U94" s="2" t="s">
        <v>1121</v>
      </c>
      <c r="V94" s="2"/>
      <c r="AA94" s="139" t="e">
        <f>IF(OR(J94="Fail",ISBLANK(J94)),INDEX('Issue Code Table'!C:C,MATCH(N:N,'Issue Code Table'!A:A,0)),IF(M94="Critical",6,IF(M94="Significant",5,IF(M94="Moderate",3,2))))</f>
        <v>#N/A</v>
      </c>
    </row>
    <row r="95" spans="1:27" ht="300" x14ac:dyDescent="0.25">
      <c r="A95" s="140" t="s">
        <v>1122</v>
      </c>
      <c r="B95" s="141" t="s">
        <v>577</v>
      </c>
      <c r="C95" s="141" t="s">
        <v>578</v>
      </c>
      <c r="D95" s="158" t="s">
        <v>676</v>
      </c>
      <c r="E95" s="140" t="s">
        <v>1123</v>
      </c>
      <c r="F95" s="140" t="s">
        <v>1124</v>
      </c>
      <c r="G95" s="142" t="s">
        <v>1125</v>
      </c>
      <c r="H95" s="140" t="s">
        <v>1126</v>
      </c>
      <c r="I95" s="140"/>
      <c r="J95" s="140"/>
      <c r="K95" s="143" t="s">
        <v>1127</v>
      </c>
      <c r="L95" s="143"/>
      <c r="M95" s="143" t="s">
        <v>158</v>
      </c>
      <c r="N95" s="143" t="s">
        <v>432</v>
      </c>
      <c r="O95" s="144" t="s">
        <v>433</v>
      </c>
      <c r="P95" s="145">
        <v>3</v>
      </c>
      <c r="Q95" s="146" t="s">
        <v>1128</v>
      </c>
      <c r="R95" s="143" t="s">
        <v>1129</v>
      </c>
      <c r="S95" s="143"/>
      <c r="T95" s="143" t="s">
        <v>1130</v>
      </c>
      <c r="U95" s="140" t="s">
        <v>1131</v>
      </c>
      <c r="V95" s="140" t="s">
        <v>1132</v>
      </c>
      <c r="W95" s="156"/>
      <c r="X95" s="156"/>
      <c r="Y95" s="156"/>
      <c r="Z95" s="156"/>
      <c r="AA95" s="131">
        <f>IF(OR(J95="Fail",ISBLANK(J95)),INDEX('Issue Code Table'!C:C,MATCH(N:N,'Issue Code Table'!A:A,0)),IF(M95="Critical",6,IF(M95="Significant",5,IF(M95="Moderate",3,2))))</f>
        <v>5</v>
      </c>
    </row>
    <row r="96" spans="1:27" ht="13" x14ac:dyDescent="0.3">
      <c r="A96" s="258"/>
      <c r="B96" s="259"/>
      <c r="C96" s="259"/>
      <c r="D96" s="259"/>
      <c r="E96" s="259"/>
      <c r="F96" s="259"/>
      <c r="G96" s="259"/>
      <c r="H96" s="259"/>
      <c r="I96" s="259"/>
      <c r="J96" s="259"/>
      <c r="K96" s="259"/>
      <c r="L96" s="259"/>
      <c r="M96" s="259"/>
      <c r="N96" s="259"/>
      <c r="O96" s="259"/>
      <c r="P96" s="259"/>
      <c r="Q96" s="259"/>
      <c r="R96" s="259"/>
      <c r="S96" s="259"/>
      <c r="T96" s="259"/>
      <c r="U96" s="259"/>
      <c r="V96" s="259"/>
      <c r="W96" s="259"/>
      <c r="X96" s="259"/>
      <c r="Y96" s="259"/>
      <c r="Z96" s="259"/>
      <c r="AA96" s="260"/>
    </row>
    <row r="97" spans="9:22" hidden="1" x14ac:dyDescent="0.25">
      <c r="U97" s="154"/>
      <c r="V97" s="154"/>
    </row>
    <row r="98" spans="9:22" hidden="1" x14ac:dyDescent="0.25">
      <c r="I98" s="154" t="s">
        <v>1133</v>
      </c>
      <c r="U98" s="154"/>
      <c r="V98" s="154"/>
    </row>
    <row r="99" spans="9:22" hidden="1" x14ac:dyDescent="0.25">
      <c r="I99" s="154" t="s">
        <v>57</v>
      </c>
      <c r="U99" s="154"/>
      <c r="V99" s="154"/>
    </row>
    <row r="100" spans="9:22" hidden="1" x14ac:dyDescent="0.25">
      <c r="I100" s="154" t="s">
        <v>58</v>
      </c>
      <c r="U100" s="154"/>
      <c r="V100" s="154"/>
    </row>
    <row r="101" spans="9:22" hidden="1" x14ac:dyDescent="0.25">
      <c r="I101" s="154" t="s">
        <v>46</v>
      </c>
      <c r="U101" s="154"/>
      <c r="V101" s="154"/>
    </row>
    <row r="102" spans="9:22" hidden="1" x14ac:dyDescent="0.25">
      <c r="I102" s="154" t="s">
        <v>1134</v>
      </c>
      <c r="U102" s="154"/>
      <c r="V102" s="154"/>
    </row>
    <row r="103" spans="9:22" hidden="1" x14ac:dyDescent="0.25">
      <c r="U103" s="154"/>
      <c r="V103" s="154"/>
    </row>
    <row r="104" spans="9:22" hidden="1" x14ac:dyDescent="0.25">
      <c r="I104" s="154" t="s">
        <v>676</v>
      </c>
      <c r="U104" s="154"/>
      <c r="V104" s="154"/>
    </row>
    <row r="105" spans="9:22" hidden="1" x14ac:dyDescent="0.25">
      <c r="I105" s="154" t="s">
        <v>137</v>
      </c>
      <c r="U105" s="154"/>
      <c r="V105" s="154"/>
    </row>
    <row r="106" spans="9:22" hidden="1" x14ac:dyDescent="0.25">
      <c r="U106" s="154"/>
      <c r="V106" s="154"/>
    </row>
    <row r="107" spans="9:22" hidden="1" x14ac:dyDescent="0.25">
      <c r="I107" s="222" t="s">
        <v>1135</v>
      </c>
      <c r="U107" s="154"/>
      <c r="V107" s="154"/>
    </row>
    <row r="108" spans="9:22" hidden="1" x14ac:dyDescent="0.25">
      <c r="I108" s="223" t="s">
        <v>144</v>
      </c>
      <c r="U108" s="154"/>
      <c r="V108" s="154"/>
    </row>
    <row r="109" spans="9:22" hidden="1" x14ac:dyDescent="0.25">
      <c r="I109" s="222" t="s">
        <v>158</v>
      </c>
      <c r="U109" s="154"/>
      <c r="V109" s="154"/>
    </row>
    <row r="110" spans="9:22" hidden="1" x14ac:dyDescent="0.25">
      <c r="I110" s="222" t="s">
        <v>314</v>
      </c>
      <c r="U110" s="154"/>
      <c r="V110" s="154"/>
    </row>
    <row r="111" spans="9:22" hidden="1" x14ac:dyDescent="0.25">
      <c r="I111" s="222" t="s">
        <v>602</v>
      </c>
      <c r="U111" s="154"/>
      <c r="V111" s="154"/>
    </row>
    <row r="112" spans="9:22" hidden="1" x14ac:dyDescent="0.25">
      <c r="U112" s="154"/>
      <c r="V112" s="154"/>
    </row>
    <row r="113" spans="21:22" hidden="1" x14ac:dyDescent="0.25">
      <c r="U113" s="154"/>
      <c r="V113" s="154"/>
    </row>
    <row r="114" spans="21:22" hidden="1" x14ac:dyDescent="0.25">
      <c r="U114" s="154"/>
      <c r="V114" s="154"/>
    </row>
    <row r="115" spans="21:22" hidden="1" x14ac:dyDescent="0.25">
      <c r="U115" s="154"/>
      <c r="V115" s="154"/>
    </row>
    <row r="116" spans="21:22" hidden="1" x14ac:dyDescent="0.25">
      <c r="U116" s="154"/>
      <c r="V116" s="154"/>
    </row>
    <row r="117" spans="21:22" hidden="1" x14ac:dyDescent="0.25">
      <c r="U117" s="154"/>
      <c r="V117" s="154"/>
    </row>
    <row r="118" spans="21:22" hidden="1" x14ac:dyDescent="0.25">
      <c r="U118" s="154"/>
      <c r="V118" s="154"/>
    </row>
    <row r="119" spans="21:22" hidden="1" x14ac:dyDescent="0.25">
      <c r="U119" s="154"/>
      <c r="V119" s="154"/>
    </row>
    <row r="120" spans="21:22" hidden="1" x14ac:dyDescent="0.25">
      <c r="U120" s="154"/>
      <c r="V120" s="154"/>
    </row>
    <row r="121" spans="21:22" hidden="1" x14ac:dyDescent="0.25">
      <c r="U121" s="154"/>
      <c r="V121" s="154"/>
    </row>
    <row r="122" spans="21:22" hidden="1" x14ac:dyDescent="0.25">
      <c r="U122" s="154"/>
      <c r="V122" s="154"/>
    </row>
    <row r="123" spans="21:22" hidden="1" x14ac:dyDescent="0.25">
      <c r="U123" s="154"/>
      <c r="V123" s="154"/>
    </row>
    <row r="124" spans="21:22" hidden="1" x14ac:dyDescent="0.25">
      <c r="U124" s="154"/>
      <c r="V124" s="154"/>
    </row>
    <row r="125" spans="21:22" hidden="1" x14ac:dyDescent="0.25">
      <c r="U125" s="154"/>
      <c r="V125" s="154"/>
    </row>
    <row r="126" spans="21:22" hidden="1" x14ac:dyDescent="0.25">
      <c r="U126" s="154"/>
      <c r="V126" s="154"/>
    </row>
    <row r="127" spans="21:22" hidden="1" x14ac:dyDescent="0.25">
      <c r="U127" s="154"/>
      <c r="V127" s="154"/>
    </row>
    <row r="128" spans="21:22" hidden="1" x14ac:dyDescent="0.25">
      <c r="U128" s="154"/>
      <c r="V128" s="154"/>
    </row>
    <row r="129" spans="21:22" hidden="1" x14ac:dyDescent="0.25">
      <c r="U129" s="154"/>
      <c r="V129" s="154"/>
    </row>
    <row r="130" spans="21:22" hidden="1" x14ac:dyDescent="0.25">
      <c r="U130" s="154"/>
      <c r="V130" s="154"/>
    </row>
    <row r="131" spans="21:22" hidden="1" x14ac:dyDescent="0.25">
      <c r="U131" s="154"/>
      <c r="V131" s="154"/>
    </row>
    <row r="132" spans="21:22" hidden="1" x14ac:dyDescent="0.25">
      <c r="U132" s="154"/>
      <c r="V132" s="154"/>
    </row>
    <row r="133" spans="21:22" hidden="1" x14ac:dyDescent="0.25">
      <c r="U133" s="154"/>
      <c r="V133" s="154"/>
    </row>
    <row r="134" spans="21:22" hidden="1" x14ac:dyDescent="0.25">
      <c r="U134" s="154"/>
      <c r="V134" s="154"/>
    </row>
    <row r="135" spans="21:22" hidden="1" x14ac:dyDescent="0.25">
      <c r="U135" s="154"/>
      <c r="V135" s="154"/>
    </row>
    <row r="136" spans="21:22" hidden="1" x14ac:dyDescent="0.25">
      <c r="U136" s="154"/>
      <c r="V136" s="154"/>
    </row>
    <row r="137" spans="21:22" hidden="1" x14ac:dyDescent="0.25">
      <c r="U137" s="154"/>
      <c r="V137" s="154"/>
    </row>
    <row r="138" spans="21:22" hidden="1" x14ac:dyDescent="0.25">
      <c r="U138" s="154"/>
      <c r="V138" s="154"/>
    </row>
    <row r="139" spans="21:22" hidden="1" x14ac:dyDescent="0.25">
      <c r="U139" s="154"/>
      <c r="V139" s="154"/>
    </row>
    <row r="140" spans="21:22" hidden="1" x14ac:dyDescent="0.25">
      <c r="U140" s="154"/>
      <c r="V140" s="154"/>
    </row>
    <row r="141" spans="21:22" hidden="1" x14ac:dyDescent="0.25">
      <c r="U141" s="154"/>
      <c r="V141" s="154"/>
    </row>
    <row r="142" spans="21:22" hidden="1" x14ac:dyDescent="0.25">
      <c r="U142" s="154"/>
      <c r="V142" s="154"/>
    </row>
    <row r="143" spans="21:22" hidden="1" x14ac:dyDescent="0.25">
      <c r="U143" s="154"/>
      <c r="V143" s="154"/>
    </row>
    <row r="144" spans="21:22" hidden="1" x14ac:dyDescent="0.25">
      <c r="U144" s="154"/>
      <c r="V144" s="154"/>
    </row>
    <row r="145" spans="21:22" hidden="1" x14ac:dyDescent="0.25">
      <c r="U145" s="154"/>
      <c r="V145" s="154"/>
    </row>
    <row r="146" spans="21:22" hidden="1" x14ac:dyDescent="0.25">
      <c r="U146" s="154"/>
      <c r="V146" s="154"/>
    </row>
    <row r="147" spans="21:22" hidden="1" x14ac:dyDescent="0.25">
      <c r="U147" s="154"/>
      <c r="V147" s="154"/>
    </row>
    <row r="148" spans="21:22" hidden="1" x14ac:dyDescent="0.25">
      <c r="U148" s="154"/>
      <c r="V148" s="154"/>
    </row>
    <row r="149" spans="21:22" hidden="1" x14ac:dyDescent="0.25">
      <c r="U149" s="154"/>
      <c r="V149" s="154"/>
    </row>
    <row r="150" spans="21:22" hidden="1" x14ac:dyDescent="0.25">
      <c r="U150" s="154"/>
      <c r="V150" s="154"/>
    </row>
    <row r="151" spans="21:22" hidden="1" x14ac:dyDescent="0.25">
      <c r="U151" s="154"/>
      <c r="V151" s="154"/>
    </row>
    <row r="152" spans="21:22" hidden="1" x14ac:dyDescent="0.25">
      <c r="U152" s="154"/>
      <c r="V152" s="154"/>
    </row>
    <row r="153" spans="21:22" hidden="1" x14ac:dyDescent="0.25">
      <c r="U153" s="154"/>
      <c r="V153" s="154"/>
    </row>
    <row r="154" spans="21:22" hidden="1" x14ac:dyDescent="0.25">
      <c r="U154" s="154"/>
      <c r="V154" s="154"/>
    </row>
    <row r="155" spans="21:22" hidden="1" x14ac:dyDescent="0.25">
      <c r="U155" s="154"/>
      <c r="V155" s="154"/>
    </row>
    <row r="156" spans="21:22" hidden="1" x14ac:dyDescent="0.25">
      <c r="U156" s="154"/>
      <c r="V156" s="154"/>
    </row>
    <row r="157" spans="21:22" hidden="1" x14ac:dyDescent="0.25">
      <c r="U157" s="154"/>
      <c r="V157" s="154"/>
    </row>
    <row r="158" spans="21:22" hidden="1" x14ac:dyDescent="0.25">
      <c r="U158" s="154"/>
      <c r="V158" s="154"/>
    </row>
    <row r="159" spans="21:22" hidden="1" x14ac:dyDescent="0.25">
      <c r="U159" s="154"/>
      <c r="V159" s="154"/>
    </row>
    <row r="160" spans="21:22" hidden="1" x14ac:dyDescent="0.25">
      <c r="U160" s="154"/>
      <c r="V160" s="154"/>
    </row>
    <row r="161" spans="21:22" hidden="1" x14ac:dyDescent="0.25">
      <c r="U161" s="154"/>
      <c r="V161" s="154"/>
    </row>
    <row r="162" spans="21:22" hidden="1" x14ac:dyDescent="0.25">
      <c r="U162" s="154"/>
      <c r="V162" s="154"/>
    </row>
    <row r="163" spans="21:22" hidden="1" x14ac:dyDescent="0.25">
      <c r="U163" s="154"/>
      <c r="V163" s="154"/>
    </row>
    <row r="164" spans="21:22" hidden="1" x14ac:dyDescent="0.25">
      <c r="U164" s="154"/>
      <c r="V164" s="154"/>
    </row>
    <row r="165" spans="21:22" hidden="1" x14ac:dyDescent="0.25">
      <c r="U165" s="154"/>
      <c r="V165" s="154"/>
    </row>
    <row r="166" spans="21:22" hidden="1" x14ac:dyDescent="0.25">
      <c r="U166" s="154"/>
      <c r="V166" s="154"/>
    </row>
  </sheetData>
  <protectedRanges>
    <protectedRange password="E1A2" sqref="N2:P2" name="Range1_5"/>
    <protectedRange password="E1A2" sqref="O86:P86 O56:P56 P57:P68 O85 P87:P89" name="Range1_3"/>
    <protectedRange password="E1A2" sqref="O77:P77 O75 O73 P78:P80" name="Range1_1_3_60_1_1"/>
    <protectedRange password="E1A2" sqref="O79" name="Range1_1_3_60_1_1_2"/>
    <protectedRange password="E1A2" sqref="N65:O65" name="Range1_2_1"/>
    <protectedRange password="E1A2" sqref="N22" name="Range1_15"/>
    <protectedRange password="E1A2" sqref="N33" name="Range1_4"/>
    <protectedRange password="E1A2" sqref="T34" name="Range1_13_2"/>
    <protectedRange password="E1A2" sqref="R32" name="Range1_1_1_5_1"/>
    <protectedRange password="E1A2" sqref="O27:P27" name="Range1_7"/>
    <protectedRange password="E1A2" sqref="O25:P25" name="Range1_10"/>
    <protectedRange password="E1A2" sqref="N25" name="Range1_3_2"/>
    <protectedRange password="E1A2" sqref="N49:P49 O52:P52 N6:P6" name="Range1_2"/>
    <protectedRange password="E1A2" sqref="O5:P5 O7:P7" name="Range1_1_2"/>
    <protectedRange password="E1A2" sqref="O8:P8" name="Range1_5_1"/>
    <protectedRange password="E1A2" sqref="N8" name="Range1_2_2"/>
    <protectedRange password="E1A2" sqref="N9:P9" name="Range1"/>
    <protectedRange password="E1A2" sqref="O10:P10" name="Range1_6"/>
    <protectedRange password="E1A2" sqref="N10" name="Range1_11"/>
    <protectedRange password="E1A2" sqref="N13:P14" name="Range1_9"/>
    <protectedRange password="E1A2" sqref="N12:P12" name="Range1_9_1"/>
    <protectedRange password="E1A2" sqref="N11" name="Range1_4_1"/>
    <protectedRange password="E1A2" sqref="U2" name="Range1_1_2_1"/>
    <protectedRange password="E1A2" sqref="M7" name="Range1_11_1"/>
  </protectedRanges>
  <autoFilter ref="A2:AB95" xr:uid="{A8709217-7F7D-483A-9283-4C751B1AF909}"/>
  <mergeCells count="1">
    <mergeCell ref="A96:AA96"/>
  </mergeCells>
  <phoneticPr fontId="5" type="noConversion"/>
  <conditionalFormatting sqref="J3:J95">
    <cfRule type="cellIs" dxfId="8" priority="70" operator="equal">
      <formula>"Fail"</formula>
    </cfRule>
    <cfRule type="cellIs" dxfId="7" priority="71" operator="equal">
      <formula>"Pass"</formula>
    </cfRule>
    <cfRule type="cellIs" dxfId="6" priority="72" operator="equal">
      <formula>"Info"</formula>
    </cfRule>
  </conditionalFormatting>
  <conditionalFormatting sqref="N3:N5 N54">
    <cfRule type="expression" dxfId="5" priority="5" stopIfTrue="1">
      <formula>ISERROR(AA3)</formula>
    </cfRule>
  </conditionalFormatting>
  <conditionalFormatting sqref="N6 N10 N55:N56 N58 N60 N62 N64 N66 N68 N70 N72 N74 N76 N78 N80 N82 N84 N86 N88 N90 N92">
    <cfRule type="expression" dxfId="4" priority="6" stopIfTrue="1">
      <formula>ISERROR(T6)</formula>
    </cfRule>
  </conditionalFormatting>
  <conditionalFormatting sqref="N7 N53 N57 N59 N61 N63 N65 N67 N69 N71 N73 N75 N77 N79 N81 N83 N85 N87 N89 N91 N93 N95">
    <cfRule type="expression" dxfId="3" priority="69" stopIfTrue="1">
      <formula>ISERROR(U7)</formula>
    </cfRule>
  </conditionalFormatting>
  <conditionalFormatting sqref="N8:N9">
    <cfRule type="expression" dxfId="2" priority="2" stopIfTrue="1">
      <formula>ISERROR(AA8)</formula>
    </cfRule>
  </conditionalFormatting>
  <conditionalFormatting sqref="N11:N52">
    <cfRule type="expression" dxfId="1" priority="1" stopIfTrue="1">
      <formula>ISERROR(AA11)</formula>
    </cfRule>
  </conditionalFormatting>
  <conditionalFormatting sqref="N94">
    <cfRule type="expression" dxfId="0" priority="4" stopIfTrue="1">
      <formula>ISERROR(AA94)</formula>
    </cfRule>
  </conditionalFormatting>
  <dataValidations count="3">
    <dataValidation type="list" allowBlank="1" showInputMessage="1" showErrorMessage="1" sqref="N34" xr:uid="{53205F7B-3C0E-4DF6-A6F9-7D674AD69E31}">
      <formula1>$H$97:$H$100</formula1>
    </dataValidation>
    <dataValidation type="list" allowBlank="1" showInputMessage="1" showErrorMessage="1" sqref="M3:M95" xr:uid="{FED4BB61-C43E-44AE-B5A6-5909B44BD4AD}">
      <formula1>$I$108:$I$111</formula1>
    </dataValidation>
    <dataValidation type="list" allowBlank="1" showInputMessage="1" showErrorMessage="1" sqref="J3:J95" xr:uid="{92789766-DFC7-4CDF-B638-68C4AC29E908}">
      <formula1>$I$99:$I$102</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C1BD97-C847-4623-A1A7-93962E6DA003}">
  <dimension ref="A1:N41"/>
  <sheetViews>
    <sheetView zoomScaleNormal="100" workbookViewId="0">
      <selection activeCell="B3" sqref="B3"/>
    </sheetView>
  </sheetViews>
  <sheetFormatPr defaultColWidth="0" defaultRowHeight="0" customHeight="1" zeroHeight="1" x14ac:dyDescent="0.25"/>
  <cols>
    <col min="1" max="1" width="11.453125" style="203" customWidth="1"/>
    <col min="2" max="2" width="13.1796875" style="203" customWidth="1"/>
    <col min="3" max="3" width="90" style="206" customWidth="1"/>
    <col min="4" max="4" width="24.81640625" style="203" customWidth="1"/>
    <col min="5" max="5" width="2.453125" style="202" customWidth="1"/>
    <col min="6" max="14" width="0" style="202" hidden="1" customWidth="1"/>
    <col min="15" max="16384" width="11.453125" style="203" hidden="1"/>
  </cols>
  <sheetData>
    <row r="1" spans="1:14" ht="14.25" customHeight="1" x14ac:dyDescent="0.3">
      <c r="A1" s="115" t="s">
        <v>1136</v>
      </c>
      <c r="B1" s="116"/>
      <c r="C1" s="117"/>
      <c r="D1" s="116"/>
    </row>
    <row r="2" spans="1:14" s="204" customFormat="1" ht="12.75" customHeight="1" x14ac:dyDescent="0.25">
      <c r="A2" s="118" t="s">
        <v>1137</v>
      </c>
      <c r="B2" s="118" t="s">
        <v>1138</v>
      </c>
      <c r="C2" s="119" t="s">
        <v>1139</v>
      </c>
      <c r="D2" s="118" t="s">
        <v>1140</v>
      </c>
      <c r="E2" s="202"/>
      <c r="F2" s="202"/>
      <c r="G2" s="202"/>
      <c r="H2" s="202"/>
      <c r="I2" s="202"/>
      <c r="J2" s="202"/>
      <c r="K2" s="202"/>
      <c r="L2" s="202"/>
      <c r="M2" s="202"/>
      <c r="N2" s="202"/>
    </row>
    <row r="3" spans="1:14" ht="27" customHeight="1" x14ac:dyDescent="0.25">
      <c r="A3" s="198">
        <v>1</v>
      </c>
      <c r="B3" s="199">
        <v>45716</v>
      </c>
      <c r="C3" s="200" t="s">
        <v>1141</v>
      </c>
      <c r="D3" s="201" t="s">
        <v>1142</v>
      </c>
    </row>
    <row r="4" spans="1:14" ht="24" customHeight="1" x14ac:dyDescent="0.25">
      <c r="A4" s="198"/>
      <c r="B4" s="199"/>
      <c r="C4" s="120"/>
      <c r="D4" s="201"/>
    </row>
    <row r="5" spans="1:14" ht="24" customHeight="1" x14ac:dyDescent="0.25">
      <c r="A5" s="198"/>
      <c r="B5" s="199"/>
      <c r="C5" s="121"/>
      <c r="D5" s="201"/>
    </row>
    <row r="6" spans="1:14" ht="24" customHeight="1" x14ac:dyDescent="0.25">
      <c r="A6" s="198"/>
      <c r="B6" s="199"/>
      <c r="C6" s="121"/>
      <c r="D6" s="201"/>
    </row>
    <row r="7" spans="1:14" ht="24" customHeight="1" x14ac:dyDescent="0.25">
      <c r="A7" s="198"/>
      <c r="B7" s="199"/>
      <c r="C7" s="121"/>
      <c r="D7" s="201"/>
    </row>
    <row r="8" spans="1:14" ht="24" customHeight="1" x14ac:dyDescent="0.25">
      <c r="A8" s="198"/>
      <c r="B8" s="199"/>
      <c r="C8" s="121"/>
      <c r="D8" s="201"/>
    </row>
    <row r="9" spans="1:14" s="177" customFormat="1" ht="24" customHeight="1" x14ac:dyDescent="0.25">
      <c r="A9" s="198"/>
      <c r="B9" s="199"/>
      <c r="C9" s="122"/>
      <c r="D9" s="201"/>
    </row>
    <row r="10" spans="1:14" ht="24" customHeight="1" x14ac:dyDescent="0.25">
      <c r="A10" s="198"/>
      <c r="B10" s="199"/>
      <c r="C10" s="122"/>
      <c r="D10" s="201"/>
    </row>
    <row r="11" spans="1:14" s="177" customFormat="1" ht="24" customHeight="1" x14ac:dyDescent="0.25">
      <c r="A11" s="198"/>
      <c r="B11" s="199"/>
      <c r="C11" s="122"/>
      <c r="D11" s="201"/>
    </row>
    <row r="12" spans="1:14" ht="24" customHeight="1" x14ac:dyDescent="0.25">
      <c r="A12" s="198"/>
      <c r="B12" s="199"/>
      <c r="C12" s="122"/>
      <c r="D12" s="201"/>
    </row>
    <row r="13" spans="1:14" ht="24" customHeight="1" x14ac:dyDescent="0.25">
      <c r="A13" s="198"/>
      <c r="B13" s="199"/>
      <c r="C13" s="122"/>
      <c r="D13" s="201"/>
    </row>
    <row r="14" spans="1:14" ht="24" customHeight="1" x14ac:dyDescent="0.25">
      <c r="A14" s="198"/>
      <c r="B14" s="199"/>
      <c r="C14" s="121"/>
      <c r="D14" s="201"/>
    </row>
    <row r="15" spans="1:14" ht="24" customHeight="1" x14ac:dyDescent="0.25">
      <c r="A15" s="198"/>
      <c r="B15" s="199"/>
      <c r="C15" s="121"/>
      <c r="D15" s="201"/>
    </row>
    <row r="16" spans="1:14" ht="24" customHeight="1" x14ac:dyDescent="0.25">
      <c r="A16" s="198"/>
      <c r="B16" s="199"/>
      <c r="C16" s="121"/>
      <c r="D16" s="201"/>
    </row>
    <row r="17" spans="1:4" ht="24" customHeight="1" x14ac:dyDescent="0.25">
      <c r="A17" s="198"/>
      <c r="B17" s="199"/>
      <c r="C17" s="121"/>
      <c r="D17" s="201"/>
    </row>
    <row r="18" spans="1:4" ht="24" customHeight="1" x14ac:dyDescent="0.25">
      <c r="A18" s="198"/>
      <c r="B18" s="199"/>
      <c r="C18" s="121"/>
      <c r="D18" s="201"/>
    </row>
    <row r="19" spans="1:4" ht="24" customHeight="1" x14ac:dyDescent="0.25">
      <c r="A19" s="198"/>
      <c r="B19" s="199"/>
      <c r="C19" s="121"/>
      <c r="D19" s="201"/>
    </row>
    <row r="20" spans="1:4" ht="24" customHeight="1" x14ac:dyDescent="0.25">
      <c r="A20" s="198"/>
      <c r="B20" s="199"/>
      <c r="C20" s="121"/>
      <c r="D20" s="201"/>
    </row>
    <row r="21" spans="1:4" ht="24" customHeight="1" x14ac:dyDescent="0.25">
      <c r="A21" s="198"/>
      <c r="B21" s="199"/>
      <c r="C21" s="121"/>
      <c r="D21" s="201"/>
    </row>
    <row r="22" spans="1:4" ht="24" customHeight="1" x14ac:dyDescent="0.25">
      <c r="A22" s="198"/>
      <c r="B22" s="199"/>
      <c r="C22" s="121"/>
      <c r="D22" s="201"/>
    </row>
    <row r="23" spans="1:4" ht="24" customHeight="1" x14ac:dyDescent="0.25">
      <c r="A23" s="122"/>
      <c r="B23" s="199"/>
      <c r="C23" s="121"/>
      <c r="D23" s="201"/>
    </row>
    <row r="24" spans="1:4" ht="24" customHeight="1" x14ac:dyDescent="0.25">
      <c r="A24" s="122"/>
      <c r="B24" s="199"/>
      <c r="C24" s="121"/>
      <c r="D24" s="201"/>
    </row>
    <row r="25" spans="1:4" ht="24" customHeight="1" x14ac:dyDescent="0.25">
      <c r="A25" s="122"/>
      <c r="B25" s="199"/>
      <c r="C25" s="121"/>
      <c r="D25" s="201"/>
    </row>
    <row r="26" spans="1:4" ht="24" customHeight="1" x14ac:dyDescent="0.25">
      <c r="A26" s="122"/>
      <c r="B26" s="199"/>
      <c r="C26" s="121"/>
      <c r="D26" s="201"/>
    </row>
    <row r="27" spans="1:4" ht="12.75" customHeight="1" x14ac:dyDescent="0.25">
      <c r="A27" s="202"/>
      <c r="B27" s="202"/>
      <c r="C27" s="205"/>
      <c r="D27" s="202"/>
    </row>
    <row r="28" spans="1:4" ht="12.75" hidden="1" customHeight="1" x14ac:dyDescent="0.25">
      <c r="A28" s="202"/>
      <c r="B28" s="202"/>
      <c r="C28" s="205"/>
      <c r="D28" s="202"/>
    </row>
    <row r="29" spans="1:4" ht="12.75" hidden="1" customHeight="1" x14ac:dyDescent="0.25">
      <c r="A29" s="202"/>
      <c r="B29" s="202"/>
      <c r="C29" s="205"/>
      <c r="D29" s="202"/>
    </row>
    <row r="30" spans="1:4" ht="12.75" hidden="1" customHeight="1" x14ac:dyDescent="0.25">
      <c r="A30" s="202"/>
      <c r="B30" s="202"/>
      <c r="C30" s="205"/>
      <c r="D30" s="202"/>
    </row>
    <row r="31" spans="1:4" ht="12.75" hidden="1" customHeight="1" x14ac:dyDescent="0.25">
      <c r="A31" s="202"/>
      <c r="B31" s="202"/>
      <c r="C31" s="205"/>
      <c r="D31" s="202"/>
    </row>
    <row r="32" spans="1:4" ht="12.75" hidden="1" customHeight="1" x14ac:dyDescent="0.25">
      <c r="A32" s="202"/>
      <c r="B32" s="202"/>
      <c r="C32" s="205"/>
      <c r="D32" s="202"/>
    </row>
    <row r="33" spans="1:4" ht="12.75" hidden="1" customHeight="1" x14ac:dyDescent="0.25">
      <c r="A33" s="202"/>
      <c r="B33" s="202"/>
      <c r="C33" s="205"/>
      <c r="D33" s="202"/>
    </row>
    <row r="34" spans="1:4" ht="12.75" hidden="1" customHeight="1" x14ac:dyDescent="0.25">
      <c r="A34" s="202"/>
      <c r="B34" s="202"/>
      <c r="C34" s="205"/>
      <c r="D34" s="202"/>
    </row>
    <row r="35" spans="1:4" ht="12.75" hidden="1" customHeight="1" x14ac:dyDescent="0.25">
      <c r="A35" s="202"/>
      <c r="B35" s="202"/>
      <c r="C35" s="205"/>
      <c r="D35" s="202"/>
    </row>
    <row r="36" spans="1:4" ht="12.75" hidden="1" customHeight="1" x14ac:dyDescent="0.25">
      <c r="A36" s="202"/>
      <c r="B36" s="202"/>
      <c r="C36" s="205"/>
      <c r="D36" s="202"/>
    </row>
    <row r="37" spans="1:4" ht="12.75" hidden="1" customHeight="1" x14ac:dyDescent="0.25">
      <c r="A37" s="202"/>
      <c r="B37" s="202"/>
      <c r="C37" s="205"/>
      <c r="D37" s="202"/>
    </row>
    <row r="38" spans="1:4" ht="12.75" hidden="1" customHeight="1" x14ac:dyDescent="0.25">
      <c r="A38" s="202"/>
      <c r="B38" s="202"/>
      <c r="C38" s="205"/>
      <c r="D38" s="202"/>
    </row>
    <row r="39" spans="1:4" ht="12.75" hidden="1" customHeight="1" x14ac:dyDescent="0.25">
      <c r="A39" s="202"/>
      <c r="B39" s="202"/>
      <c r="C39" s="205"/>
      <c r="D39" s="202"/>
    </row>
    <row r="40" spans="1:4" ht="12.75" hidden="1" customHeight="1" x14ac:dyDescent="0.25">
      <c r="A40" s="202"/>
      <c r="B40" s="202"/>
      <c r="C40" s="205"/>
      <c r="D40" s="202"/>
    </row>
    <row r="41" spans="1:4" ht="12.75" hidden="1" customHeight="1" x14ac:dyDescent="0.25">
      <c r="A41" s="202"/>
      <c r="B41" s="202"/>
      <c r="C41" s="205"/>
      <c r="D41" s="202"/>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FDBF54-5E5D-420D-AB0B-0C74DCFF75A2}">
  <sheetPr>
    <pageSetUpPr fitToPage="1"/>
  </sheetPr>
  <dimension ref="A1:D95"/>
  <sheetViews>
    <sheetView showGridLines="0" zoomScaleNormal="100" workbookViewId="0">
      <pane ySplit="1" topLeftCell="A2" activePane="bottomLeft" state="frozen"/>
      <selection pane="bottomLeft" activeCell="C19" sqref="C19"/>
    </sheetView>
  </sheetViews>
  <sheetFormatPr defaultColWidth="0" defaultRowHeight="12.5" x14ac:dyDescent="0.25"/>
  <cols>
    <col min="1" max="1" width="8.81640625" style="207" customWidth="1"/>
    <col min="2" max="2" width="18.54296875" style="207" customWidth="1"/>
    <col min="3" max="3" width="111.1796875" style="207" customWidth="1"/>
    <col min="4" max="4" width="11.453125" style="207" customWidth="1"/>
    <col min="5" max="16384" width="8.81640625" style="207" hidden="1"/>
  </cols>
  <sheetData>
    <row r="1" spans="1:4" ht="13" x14ac:dyDescent="0.3">
      <c r="A1" s="123" t="s">
        <v>1136</v>
      </c>
      <c r="B1" s="124"/>
      <c r="C1" s="124"/>
      <c r="D1" s="124"/>
    </row>
    <row r="2" spans="1:4" ht="12.65" customHeight="1" x14ac:dyDescent="0.25">
      <c r="A2" s="125" t="s">
        <v>1137</v>
      </c>
      <c r="B2" s="125" t="s">
        <v>1143</v>
      </c>
      <c r="C2" s="125" t="s">
        <v>1139</v>
      </c>
      <c r="D2" s="125" t="s">
        <v>1144</v>
      </c>
    </row>
    <row r="3" spans="1:4" x14ac:dyDescent="0.25">
      <c r="A3" s="208">
        <v>1</v>
      </c>
      <c r="B3" s="209" t="s">
        <v>1145</v>
      </c>
      <c r="C3" s="209" t="s">
        <v>1146</v>
      </c>
      <c r="D3" s="199">
        <v>45716</v>
      </c>
    </row>
    <row r="4" spans="1:4" x14ac:dyDescent="0.25">
      <c r="A4" s="208">
        <v>1</v>
      </c>
      <c r="B4" s="209" t="s">
        <v>1147</v>
      </c>
      <c r="C4" s="209" t="s">
        <v>1146</v>
      </c>
      <c r="D4" s="199">
        <v>45716</v>
      </c>
    </row>
    <row r="5" spans="1:4" x14ac:dyDescent="0.25">
      <c r="A5" s="208">
        <v>1</v>
      </c>
      <c r="B5" s="209" t="s">
        <v>1148</v>
      </c>
      <c r="C5" s="209" t="s">
        <v>1146</v>
      </c>
      <c r="D5" s="199">
        <v>45716</v>
      </c>
    </row>
    <row r="6" spans="1:4" x14ac:dyDescent="0.25">
      <c r="A6" s="208">
        <v>1</v>
      </c>
      <c r="B6" s="209" t="s">
        <v>1149</v>
      </c>
      <c r="C6" s="209" t="s">
        <v>1146</v>
      </c>
      <c r="D6" s="199">
        <v>45716</v>
      </c>
    </row>
    <row r="7" spans="1:4" x14ac:dyDescent="0.25">
      <c r="A7" s="208">
        <v>1</v>
      </c>
      <c r="B7" s="209" t="s">
        <v>1150</v>
      </c>
      <c r="C7" s="209" t="s">
        <v>1146</v>
      </c>
      <c r="D7" s="199">
        <v>45716</v>
      </c>
    </row>
    <row r="8" spans="1:4" x14ac:dyDescent="0.25">
      <c r="A8" s="208">
        <v>1</v>
      </c>
      <c r="B8" s="209" t="s">
        <v>1151</v>
      </c>
      <c r="C8" s="209" t="s">
        <v>1146</v>
      </c>
      <c r="D8" s="199">
        <v>45716</v>
      </c>
    </row>
    <row r="9" spans="1:4" x14ac:dyDescent="0.25">
      <c r="A9" s="208">
        <v>1</v>
      </c>
      <c r="B9" s="209" t="s">
        <v>1152</v>
      </c>
      <c r="C9" s="209" t="s">
        <v>1146</v>
      </c>
      <c r="D9" s="199">
        <v>45716</v>
      </c>
    </row>
    <row r="10" spans="1:4" x14ac:dyDescent="0.25">
      <c r="A10" s="208">
        <v>1</v>
      </c>
      <c r="B10" s="209" t="s">
        <v>1153</v>
      </c>
      <c r="C10" s="209" t="s">
        <v>1146</v>
      </c>
      <c r="D10" s="199">
        <v>45716</v>
      </c>
    </row>
    <row r="11" spans="1:4" x14ac:dyDescent="0.25">
      <c r="A11" s="208">
        <v>1</v>
      </c>
      <c r="B11" s="209" t="s">
        <v>1154</v>
      </c>
      <c r="C11" s="209" t="s">
        <v>1146</v>
      </c>
      <c r="D11" s="199">
        <v>45716</v>
      </c>
    </row>
    <row r="12" spans="1:4" x14ac:dyDescent="0.25">
      <c r="A12" s="208">
        <v>1</v>
      </c>
      <c r="B12" s="209" t="s">
        <v>1155</v>
      </c>
      <c r="C12" s="209" t="s">
        <v>1146</v>
      </c>
      <c r="D12" s="199">
        <v>45716</v>
      </c>
    </row>
    <row r="13" spans="1:4" x14ac:dyDescent="0.25">
      <c r="A13" s="208">
        <v>1</v>
      </c>
      <c r="B13" s="209" t="s">
        <v>1156</v>
      </c>
      <c r="C13" s="209" t="s">
        <v>1146</v>
      </c>
      <c r="D13" s="199">
        <v>45716</v>
      </c>
    </row>
    <row r="14" spans="1:4" x14ac:dyDescent="0.25">
      <c r="A14" s="208">
        <v>1</v>
      </c>
      <c r="B14" s="209" t="s">
        <v>1157</v>
      </c>
      <c r="C14" s="209" t="s">
        <v>1146</v>
      </c>
      <c r="D14" s="199">
        <v>45716</v>
      </c>
    </row>
    <row r="15" spans="1:4" x14ac:dyDescent="0.25">
      <c r="A15" s="208">
        <v>1</v>
      </c>
      <c r="B15" s="209" t="s">
        <v>1158</v>
      </c>
      <c r="C15" s="209" t="s">
        <v>1146</v>
      </c>
      <c r="D15" s="199">
        <v>45716</v>
      </c>
    </row>
    <row r="16" spans="1:4" x14ac:dyDescent="0.25">
      <c r="A16" s="208">
        <v>1</v>
      </c>
      <c r="B16" s="209" t="s">
        <v>1159</v>
      </c>
      <c r="C16" s="209" t="s">
        <v>1146</v>
      </c>
      <c r="D16" s="199">
        <v>45716</v>
      </c>
    </row>
    <row r="17" spans="1:4" x14ac:dyDescent="0.25">
      <c r="A17" s="208">
        <v>1</v>
      </c>
      <c r="B17" s="209" t="s">
        <v>1160</v>
      </c>
      <c r="C17" s="209" t="s">
        <v>1146</v>
      </c>
      <c r="D17" s="199">
        <v>45716</v>
      </c>
    </row>
    <row r="18" spans="1:4" x14ac:dyDescent="0.25">
      <c r="A18" s="208">
        <v>1</v>
      </c>
      <c r="B18" s="209" t="s">
        <v>1161</v>
      </c>
      <c r="C18" s="209" t="s">
        <v>1146</v>
      </c>
      <c r="D18" s="199">
        <v>45716</v>
      </c>
    </row>
    <row r="19" spans="1:4" x14ac:dyDescent="0.25">
      <c r="A19" s="208">
        <v>1</v>
      </c>
      <c r="B19" s="209" t="s">
        <v>1162</v>
      </c>
      <c r="C19" s="209" t="s">
        <v>1146</v>
      </c>
      <c r="D19" s="199">
        <v>45716</v>
      </c>
    </row>
    <row r="20" spans="1:4" x14ac:dyDescent="0.25">
      <c r="A20" s="208">
        <v>1</v>
      </c>
      <c r="B20" s="209" t="s">
        <v>1163</v>
      </c>
      <c r="C20" s="209" t="s">
        <v>1146</v>
      </c>
      <c r="D20" s="199">
        <v>45716</v>
      </c>
    </row>
    <row r="21" spans="1:4" x14ac:dyDescent="0.25">
      <c r="A21" s="208">
        <v>1</v>
      </c>
      <c r="B21" s="209" t="s">
        <v>1164</v>
      </c>
      <c r="C21" s="209" t="s">
        <v>1146</v>
      </c>
      <c r="D21" s="199">
        <v>45716</v>
      </c>
    </row>
    <row r="22" spans="1:4" x14ac:dyDescent="0.25">
      <c r="A22" s="208">
        <v>1</v>
      </c>
      <c r="B22" s="209" t="s">
        <v>1165</v>
      </c>
      <c r="C22" s="209" t="s">
        <v>1146</v>
      </c>
      <c r="D22" s="199">
        <v>45716</v>
      </c>
    </row>
    <row r="23" spans="1:4" x14ac:dyDescent="0.25">
      <c r="A23" s="208">
        <v>1</v>
      </c>
      <c r="B23" s="209" t="s">
        <v>1166</v>
      </c>
      <c r="C23" s="209" t="s">
        <v>1146</v>
      </c>
      <c r="D23" s="199">
        <v>45716</v>
      </c>
    </row>
    <row r="24" spans="1:4" x14ac:dyDescent="0.25">
      <c r="A24" s="208">
        <v>1</v>
      </c>
      <c r="B24" s="209" t="s">
        <v>1167</v>
      </c>
      <c r="C24" s="209" t="s">
        <v>1146</v>
      </c>
      <c r="D24" s="199">
        <v>45716</v>
      </c>
    </row>
    <row r="25" spans="1:4" x14ac:dyDescent="0.25">
      <c r="A25" s="208">
        <v>1</v>
      </c>
      <c r="B25" s="209" t="s">
        <v>1168</v>
      </c>
      <c r="C25" s="209" t="s">
        <v>1146</v>
      </c>
      <c r="D25" s="199">
        <v>45716</v>
      </c>
    </row>
    <row r="26" spans="1:4" x14ac:dyDescent="0.25">
      <c r="A26" s="208">
        <v>1</v>
      </c>
      <c r="B26" s="209" t="s">
        <v>1169</v>
      </c>
      <c r="C26" s="209" t="s">
        <v>1146</v>
      </c>
      <c r="D26" s="199">
        <v>45716</v>
      </c>
    </row>
    <row r="27" spans="1:4" x14ac:dyDescent="0.25">
      <c r="A27" s="208">
        <v>1</v>
      </c>
      <c r="B27" s="209" t="s">
        <v>1170</v>
      </c>
      <c r="C27" s="209" t="s">
        <v>1146</v>
      </c>
      <c r="D27" s="199">
        <v>45716</v>
      </c>
    </row>
    <row r="28" spans="1:4" x14ac:dyDescent="0.25">
      <c r="A28" s="208">
        <v>1</v>
      </c>
      <c r="B28" s="209" t="s">
        <v>1171</v>
      </c>
      <c r="C28" s="209" t="s">
        <v>1146</v>
      </c>
      <c r="D28" s="199">
        <v>45716</v>
      </c>
    </row>
    <row r="29" spans="1:4" x14ac:dyDescent="0.25">
      <c r="A29" s="208">
        <v>1</v>
      </c>
      <c r="B29" s="209" t="s">
        <v>1172</v>
      </c>
      <c r="C29" s="209" t="s">
        <v>1146</v>
      </c>
      <c r="D29" s="199">
        <v>45716</v>
      </c>
    </row>
    <row r="30" spans="1:4" x14ac:dyDescent="0.25">
      <c r="A30" s="208">
        <v>1</v>
      </c>
      <c r="B30" s="209" t="s">
        <v>1173</v>
      </c>
      <c r="C30" s="209" t="s">
        <v>1146</v>
      </c>
      <c r="D30" s="199">
        <v>45716</v>
      </c>
    </row>
    <row r="31" spans="1:4" x14ac:dyDescent="0.25">
      <c r="A31" s="208">
        <v>1</v>
      </c>
      <c r="B31" s="209" t="s">
        <v>1174</v>
      </c>
      <c r="C31" s="209" t="s">
        <v>1146</v>
      </c>
      <c r="D31" s="199">
        <v>45716</v>
      </c>
    </row>
    <row r="32" spans="1:4" x14ac:dyDescent="0.25">
      <c r="A32" s="208">
        <v>1</v>
      </c>
      <c r="B32" s="209" t="s">
        <v>1175</v>
      </c>
      <c r="C32" s="209" t="s">
        <v>1146</v>
      </c>
      <c r="D32" s="199">
        <v>45716</v>
      </c>
    </row>
    <row r="33" spans="1:4" x14ac:dyDescent="0.25">
      <c r="A33" s="208">
        <v>1</v>
      </c>
      <c r="B33" s="209" t="s">
        <v>1176</v>
      </c>
      <c r="C33" s="209" t="s">
        <v>1146</v>
      </c>
      <c r="D33" s="199">
        <v>45716</v>
      </c>
    </row>
    <row r="34" spans="1:4" x14ac:dyDescent="0.25">
      <c r="A34" s="208">
        <v>1</v>
      </c>
      <c r="B34" s="209" t="s">
        <v>1177</v>
      </c>
      <c r="C34" s="209" t="s">
        <v>1146</v>
      </c>
      <c r="D34" s="199">
        <v>45716</v>
      </c>
    </row>
    <row r="35" spans="1:4" x14ac:dyDescent="0.25">
      <c r="A35" s="208">
        <v>1</v>
      </c>
      <c r="B35" s="209" t="s">
        <v>1178</v>
      </c>
      <c r="C35" s="209" t="s">
        <v>1146</v>
      </c>
      <c r="D35" s="199">
        <v>45716</v>
      </c>
    </row>
    <row r="36" spans="1:4" x14ac:dyDescent="0.25">
      <c r="A36" s="208">
        <v>1</v>
      </c>
      <c r="B36" s="209" t="s">
        <v>1179</v>
      </c>
      <c r="C36" s="209" t="s">
        <v>1146</v>
      </c>
      <c r="D36" s="199">
        <v>45716</v>
      </c>
    </row>
    <row r="37" spans="1:4" x14ac:dyDescent="0.25">
      <c r="A37" s="208">
        <v>1</v>
      </c>
      <c r="B37" s="209" t="s">
        <v>1180</v>
      </c>
      <c r="C37" s="209" t="s">
        <v>1146</v>
      </c>
      <c r="D37" s="199">
        <v>45716</v>
      </c>
    </row>
    <row r="38" spans="1:4" x14ac:dyDescent="0.25">
      <c r="A38" s="208">
        <v>1</v>
      </c>
      <c r="B38" s="209" t="s">
        <v>1181</v>
      </c>
      <c r="C38" s="209" t="s">
        <v>1146</v>
      </c>
      <c r="D38" s="199">
        <v>45716</v>
      </c>
    </row>
    <row r="39" spans="1:4" x14ac:dyDescent="0.25">
      <c r="A39" s="208">
        <v>1</v>
      </c>
      <c r="B39" s="209" t="s">
        <v>1182</v>
      </c>
      <c r="C39" s="209" t="s">
        <v>1146</v>
      </c>
      <c r="D39" s="199">
        <v>45716</v>
      </c>
    </row>
    <row r="40" spans="1:4" x14ac:dyDescent="0.25">
      <c r="A40" s="208">
        <v>1</v>
      </c>
      <c r="B40" s="209" t="s">
        <v>1183</v>
      </c>
      <c r="C40" s="209" t="s">
        <v>1146</v>
      </c>
      <c r="D40" s="199">
        <v>45716</v>
      </c>
    </row>
    <row r="41" spans="1:4" x14ac:dyDescent="0.25">
      <c r="A41" s="208">
        <v>1</v>
      </c>
      <c r="B41" s="209" t="s">
        <v>1184</v>
      </c>
      <c r="C41" s="209" t="s">
        <v>1146</v>
      </c>
      <c r="D41" s="199">
        <v>45716</v>
      </c>
    </row>
    <row r="42" spans="1:4" x14ac:dyDescent="0.25">
      <c r="A42" s="208">
        <v>1</v>
      </c>
      <c r="B42" s="209" t="s">
        <v>1185</v>
      </c>
      <c r="C42" s="209" t="s">
        <v>1146</v>
      </c>
      <c r="D42" s="199">
        <v>45716</v>
      </c>
    </row>
    <row r="43" spans="1:4" x14ac:dyDescent="0.25">
      <c r="A43" s="208">
        <v>1</v>
      </c>
      <c r="B43" s="209" t="s">
        <v>1186</v>
      </c>
      <c r="C43" s="209" t="s">
        <v>1146</v>
      </c>
      <c r="D43" s="199">
        <v>45716</v>
      </c>
    </row>
    <row r="44" spans="1:4" x14ac:dyDescent="0.25">
      <c r="A44" s="208">
        <v>1</v>
      </c>
      <c r="B44" s="209" t="s">
        <v>1187</v>
      </c>
      <c r="C44" s="209" t="s">
        <v>1146</v>
      </c>
      <c r="D44" s="199">
        <v>45716</v>
      </c>
    </row>
    <row r="45" spans="1:4" x14ac:dyDescent="0.25">
      <c r="A45" s="208">
        <v>1</v>
      </c>
      <c r="B45" s="209" t="s">
        <v>1188</v>
      </c>
      <c r="C45" s="209" t="s">
        <v>1189</v>
      </c>
      <c r="D45" s="199">
        <v>45716</v>
      </c>
    </row>
    <row r="46" spans="1:4" x14ac:dyDescent="0.25">
      <c r="A46" s="208">
        <v>1</v>
      </c>
      <c r="B46" s="209" t="s">
        <v>1190</v>
      </c>
      <c r="C46" s="209" t="s">
        <v>1189</v>
      </c>
      <c r="D46" s="199">
        <v>45716</v>
      </c>
    </row>
    <row r="47" spans="1:4" x14ac:dyDescent="0.25">
      <c r="A47" s="208">
        <v>1</v>
      </c>
      <c r="B47" s="209" t="s">
        <v>1191</v>
      </c>
      <c r="C47" s="209" t="s">
        <v>1189</v>
      </c>
      <c r="D47" s="199">
        <v>45716</v>
      </c>
    </row>
    <row r="48" spans="1:4" x14ac:dyDescent="0.25">
      <c r="A48" s="208">
        <v>1</v>
      </c>
      <c r="B48" s="209" t="s">
        <v>1192</v>
      </c>
      <c r="C48" s="209" t="s">
        <v>1189</v>
      </c>
      <c r="D48" s="199">
        <v>45716</v>
      </c>
    </row>
    <row r="49" spans="1:4" x14ac:dyDescent="0.25">
      <c r="A49" s="208">
        <v>1</v>
      </c>
      <c r="B49" s="209" t="s">
        <v>1193</v>
      </c>
      <c r="C49" s="209" t="s">
        <v>1189</v>
      </c>
      <c r="D49" s="199">
        <v>45716</v>
      </c>
    </row>
    <row r="50" spans="1:4" x14ac:dyDescent="0.25">
      <c r="A50" s="208">
        <v>1</v>
      </c>
      <c r="B50" s="209" t="s">
        <v>1194</v>
      </c>
      <c r="C50" s="209" t="s">
        <v>1189</v>
      </c>
      <c r="D50" s="199">
        <v>45716</v>
      </c>
    </row>
    <row r="51" spans="1:4" x14ac:dyDescent="0.25">
      <c r="A51" s="208">
        <v>1</v>
      </c>
      <c r="B51" s="209" t="s">
        <v>1195</v>
      </c>
      <c r="C51" s="209" t="s">
        <v>1189</v>
      </c>
      <c r="D51" s="199">
        <v>45716</v>
      </c>
    </row>
    <row r="52" spans="1:4" x14ac:dyDescent="0.25">
      <c r="A52" s="208">
        <v>1</v>
      </c>
      <c r="B52" s="209" t="s">
        <v>1196</v>
      </c>
      <c r="C52" s="209" t="s">
        <v>1189</v>
      </c>
      <c r="D52" s="199">
        <v>45716</v>
      </c>
    </row>
    <row r="53" spans="1:4" x14ac:dyDescent="0.25">
      <c r="A53" s="208">
        <v>1</v>
      </c>
      <c r="B53" s="209" t="s">
        <v>1197</v>
      </c>
      <c r="C53" s="209" t="s">
        <v>1189</v>
      </c>
      <c r="D53" s="199">
        <v>45716</v>
      </c>
    </row>
    <row r="54" spans="1:4" x14ac:dyDescent="0.25">
      <c r="A54" s="208">
        <v>1</v>
      </c>
      <c r="B54" s="209" t="s">
        <v>1198</v>
      </c>
      <c r="C54" s="209" t="s">
        <v>1189</v>
      </c>
      <c r="D54" s="199">
        <v>45716</v>
      </c>
    </row>
    <row r="55" spans="1:4" x14ac:dyDescent="0.25">
      <c r="A55" s="208">
        <v>1</v>
      </c>
      <c r="B55" s="209" t="s">
        <v>1199</v>
      </c>
      <c r="C55" s="209" t="s">
        <v>1189</v>
      </c>
      <c r="D55" s="199">
        <v>45716</v>
      </c>
    </row>
    <row r="56" spans="1:4" x14ac:dyDescent="0.25">
      <c r="A56" s="208">
        <v>1</v>
      </c>
      <c r="B56" s="209" t="s">
        <v>1200</v>
      </c>
      <c r="C56" s="209" t="s">
        <v>1189</v>
      </c>
      <c r="D56" s="199">
        <v>45716</v>
      </c>
    </row>
    <row r="57" spans="1:4" x14ac:dyDescent="0.25">
      <c r="A57" s="208">
        <v>1</v>
      </c>
      <c r="B57" s="209" t="s">
        <v>1201</v>
      </c>
      <c r="C57" s="209" t="s">
        <v>1189</v>
      </c>
      <c r="D57" s="199">
        <v>45716</v>
      </c>
    </row>
    <row r="58" spans="1:4" x14ac:dyDescent="0.25">
      <c r="A58" s="208">
        <v>1</v>
      </c>
      <c r="B58" s="209" t="s">
        <v>1202</v>
      </c>
      <c r="C58" s="209" t="s">
        <v>1189</v>
      </c>
      <c r="D58" s="199">
        <v>45716</v>
      </c>
    </row>
    <row r="59" spans="1:4" x14ac:dyDescent="0.25">
      <c r="A59" s="208">
        <v>1</v>
      </c>
      <c r="B59" s="209" t="s">
        <v>1203</v>
      </c>
      <c r="C59" s="209" t="s">
        <v>1189</v>
      </c>
      <c r="D59" s="199">
        <v>45716</v>
      </c>
    </row>
    <row r="60" spans="1:4" x14ac:dyDescent="0.25">
      <c r="A60" s="208">
        <v>1</v>
      </c>
      <c r="B60" s="209" t="s">
        <v>1204</v>
      </c>
      <c r="C60" s="209" t="s">
        <v>1189</v>
      </c>
      <c r="D60" s="199">
        <v>45716</v>
      </c>
    </row>
    <row r="61" spans="1:4" x14ac:dyDescent="0.25">
      <c r="A61" s="208">
        <v>1</v>
      </c>
      <c r="B61" s="209" t="s">
        <v>1205</v>
      </c>
      <c r="C61" s="209" t="s">
        <v>1189</v>
      </c>
      <c r="D61" s="199">
        <v>45716</v>
      </c>
    </row>
    <row r="62" spans="1:4" x14ac:dyDescent="0.25">
      <c r="A62" s="208">
        <v>1</v>
      </c>
      <c r="B62" s="209" t="s">
        <v>1206</v>
      </c>
      <c r="C62" s="209" t="s">
        <v>1189</v>
      </c>
      <c r="D62" s="199">
        <v>45716</v>
      </c>
    </row>
    <row r="63" spans="1:4" x14ac:dyDescent="0.25">
      <c r="A63" s="208">
        <v>1</v>
      </c>
      <c r="B63" s="209" t="s">
        <v>1207</v>
      </c>
      <c r="C63" s="209" t="s">
        <v>1189</v>
      </c>
      <c r="D63" s="199">
        <v>45716</v>
      </c>
    </row>
    <row r="64" spans="1:4" x14ac:dyDescent="0.25">
      <c r="A64" s="208">
        <v>1</v>
      </c>
      <c r="B64" s="209" t="s">
        <v>1208</v>
      </c>
      <c r="C64" s="209" t="s">
        <v>1189</v>
      </c>
      <c r="D64" s="199">
        <v>45716</v>
      </c>
    </row>
    <row r="65" spans="1:4" x14ac:dyDescent="0.25">
      <c r="A65" s="208">
        <v>1</v>
      </c>
      <c r="B65" s="209" t="s">
        <v>1209</v>
      </c>
      <c r="C65" s="209" t="s">
        <v>1189</v>
      </c>
      <c r="D65" s="199">
        <v>45716</v>
      </c>
    </row>
    <row r="66" spans="1:4" x14ac:dyDescent="0.25">
      <c r="A66" s="208">
        <v>1</v>
      </c>
      <c r="B66" s="209" t="s">
        <v>1210</v>
      </c>
      <c r="C66" s="209" t="s">
        <v>1189</v>
      </c>
      <c r="D66" s="199">
        <v>45716</v>
      </c>
    </row>
    <row r="67" spans="1:4" x14ac:dyDescent="0.25">
      <c r="A67" s="208">
        <v>1</v>
      </c>
      <c r="B67" s="209" t="s">
        <v>1211</v>
      </c>
      <c r="C67" s="209" t="s">
        <v>1189</v>
      </c>
      <c r="D67" s="199">
        <v>45716</v>
      </c>
    </row>
    <row r="68" spans="1:4" x14ac:dyDescent="0.25">
      <c r="A68" s="208">
        <v>1</v>
      </c>
      <c r="B68" s="209" t="s">
        <v>1212</v>
      </c>
      <c r="C68" s="209" t="s">
        <v>1189</v>
      </c>
      <c r="D68" s="199">
        <v>45716</v>
      </c>
    </row>
    <row r="69" spans="1:4" x14ac:dyDescent="0.25">
      <c r="A69" s="208">
        <v>1</v>
      </c>
      <c r="B69" s="209" t="s">
        <v>1213</v>
      </c>
      <c r="C69" s="209" t="s">
        <v>1189</v>
      </c>
      <c r="D69" s="199">
        <v>45716</v>
      </c>
    </row>
    <row r="70" spans="1:4" x14ac:dyDescent="0.25">
      <c r="A70" s="208">
        <v>1</v>
      </c>
      <c r="B70" s="209" t="s">
        <v>1214</v>
      </c>
      <c r="C70" s="209" t="s">
        <v>1189</v>
      </c>
      <c r="D70" s="199">
        <v>45716</v>
      </c>
    </row>
    <row r="71" spans="1:4" x14ac:dyDescent="0.25">
      <c r="A71" s="208">
        <v>1</v>
      </c>
      <c r="B71" s="209" t="s">
        <v>1215</v>
      </c>
      <c r="C71" s="209" t="s">
        <v>1189</v>
      </c>
      <c r="D71" s="199">
        <v>45716</v>
      </c>
    </row>
    <row r="72" spans="1:4" x14ac:dyDescent="0.25">
      <c r="A72" s="208">
        <v>1</v>
      </c>
      <c r="B72" s="209" t="s">
        <v>1216</v>
      </c>
      <c r="C72" s="209" t="s">
        <v>1189</v>
      </c>
      <c r="D72" s="199">
        <v>45716</v>
      </c>
    </row>
    <row r="73" spans="1:4" x14ac:dyDescent="0.25">
      <c r="A73" s="208">
        <v>1</v>
      </c>
      <c r="B73" s="209" t="s">
        <v>1217</v>
      </c>
      <c r="C73" s="209" t="s">
        <v>1189</v>
      </c>
      <c r="D73" s="199">
        <v>45716</v>
      </c>
    </row>
    <row r="74" spans="1:4" x14ac:dyDescent="0.25">
      <c r="A74" s="208">
        <v>1</v>
      </c>
      <c r="B74" s="209" t="s">
        <v>1218</v>
      </c>
      <c r="C74" s="209" t="s">
        <v>1189</v>
      </c>
      <c r="D74" s="199">
        <v>45716</v>
      </c>
    </row>
    <row r="75" spans="1:4" x14ac:dyDescent="0.25">
      <c r="A75" s="208">
        <v>1</v>
      </c>
      <c r="B75" s="209" t="s">
        <v>1219</v>
      </c>
      <c r="C75" s="209" t="s">
        <v>1189</v>
      </c>
      <c r="D75" s="199">
        <v>45716</v>
      </c>
    </row>
    <row r="76" spans="1:4" x14ac:dyDescent="0.25">
      <c r="A76" s="208">
        <v>1</v>
      </c>
      <c r="B76" s="209" t="s">
        <v>1220</v>
      </c>
      <c r="C76" s="209" t="s">
        <v>1189</v>
      </c>
      <c r="D76" s="199">
        <v>45716</v>
      </c>
    </row>
    <row r="77" spans="1:4" x14ac:dyDescent="0.25">
      <c r="A77" s="208">
        <v>1</v>
      </c>
      <c r="B77" s="209" t="s">
        <v>1221</v>
      </c>
      <c r="C77" s="209" t="s">
        <v>1189</v>
      </c>
      <c r="D77" s="199">
        <v>45716</v>
      </c>
    </row>
    <row r="78" spans="1:4" x14ac:dyDescent="0.25">
      <c r="A78" s="208">
        <v>1</v>
      </c>
      <c r="B78" s="209" t="s">
        <v>1222</v>
      </c>
      <c r="C78" s="209" t="s">
        <v>1189</v>
      </c>
      <c r="D78" s="199">
        <v>45716</v>
      </c>
    </row>
    <row r="79" spans="1:4" x14ac:dyDescent="0.25">
      <c r="A79" s="208">
        <v>1</v>
      </c>
      <c r="B79" s="209" t="s">
        <v>1223</v>
      </c>
      <c r="C79" s="209" t="s">
        <v>1189</v>
      </c>
      <c r="D79" s="199">
        <v>45716</v>
      </c>
    </row>
    <row r="80" spans="1:4" x14ac:dyDescent="0.25">
      <c r="A80" s="208">
        <v>1</v>
      </c>
      <c r="B80" s="209" t="s">
        <v>1224</v>
      </c>
      <c r="C80" s="209" t="s">
        <v>1189</v>
      </c>
      <c r="D80" s="199">
        <v>45716</v>
      </c>
    </row>
    <row r="81" spans="1:4" x14ac:dyDescent="0.25">
      <c r="A81" s="208">
        <v>1</v>
      </c>
      <c r="B81" s="209" t="s">
        <v>1225</v>
      </c>
      <c r="C81" s="209" t="s">
        <v>1189</v>
      </c>
      <c r="D81" s="199">
        <v>45716</v>
      </c>
    </row>
    <row r="82" spans="1:4" x14ac:dyDescent="0.25">
      <c r="A82" s="208">
        <v>1</v>
      </c>
      <c r="B82" s="209" t="s">
        <v>1226</v>
      </c>
      <c r="C82" s="209" t="s">
        <v>1189</v>
      </c>
      <c r="D82" s="199">
        <v>45716</v>
      </c>
    </row>
    <row r="83" spans="1:4" x14ac:dyDescent="0.25">
      <c r="A83" s="208">
        <v>1</v>
      </c>
      <c r="B83" s="209" t="s">
        <v>1227</v>
      </c>
      <c r="C83" s="209" t="s">
        <v>1189</v>
      </c>
      <c r="D83" s="199">
        <v>45716</v>
      </c>
    </row>
    <row r="84" spans="1:4" x14ac:dyDescent="0.25">
      <c r="A84" s="208">
        <v>1</v>
      </c>
      <c r="B84" s="209" t="s">
        <v>1228</v>
      </c>
      <c r="C84" s="209" t="s">
        <v>1189</v>
      </c>
      <c r="D84" s="199">
        <v>45716</v>
      </c>
    </row>
    <row r="85" spans="1:4" x14ac:dyDescent="0.25">
      <c r="A85" s="208">
        <v>1</v>
      </c>
      <c r="B85" s="209" t="s">
        <v>1229</v>
      </c>
      <c r="C85" s="209" t="s">
        <v>1189</v>
      </c>
      <c r="D85" s="199">
        <v>45716</v>
      </c>
    </row>
    <row r="86" spans="1:4" x14ac:dyDescent="0.25">
      <c r="A86" s="208">
        <v>1</v>
      </c>
      <c r="B86" s="209" t="s">
        <v>1230</v>
      </c>
      <c r="C86" s="209" t="s">
        <v>1189</v>
      </c>
      <c r="D86" s="199">
        <v>45716</v>
      </c>
    </row>
    <row r="87" spans="1:4" x14ac:dyDescent="0.25">
      <c r="A87" s="208">
        <v>1</v>
      </c>
      <c r="B87" s="209" t="s">
        <v>1231</v>
      </c>
      <c r="C87" s="209" t="s">
        <v>1189</v>
      </c>
      <c r="D87" s="199">
        <v>45716</v>
      </c>
    </row>
    <row r="88" spans="1:4" x14ac:dyDescent="0.25">
      <c r="A88" s="208">
        <v>1</v>
      </c>
      <c r="B88" s="209" t="s">
        <v>1232</v>
      </c>
      <c r="C88" s="209" t="s">
        <v>1189</v>
      </c>
      <c r="D88" s="199">
        <v>45716</v>
      </c>
    </row>
    <row r="89" spans="1:4" x14ac:dyDescent="0.25">
      <c r="A89" s="208">
        <v>1</v>
      </c>
      <c r="B89" s="209" t="s">
        <v>1233</v>
      </c>
      <c r="C89" s="209" t="s">
        <v>1189</v>
      </c>
      <c r="D89" s="199">
        <v>45716</v>
      </c>
    </row>
    <row r="90" spans="1:4" x14ac:dyDescent="0.25">
      <c r="A90" s="208">
        <v>1</v>
      </c>
      <c r="B90" s="209" t="s">
        <v>1234</v>
      </c>
      <c r="C90" s="209" t="s">
        <v>1189</v>
      </c>
      <c r="D90" s="199">
        <v>45716</v>
      </c>
    </row>
    <row r="91" spans="1:4" x14ac:dyDescent="0.25">
      <c r="A91" s="208">
        <v>1</v>
      </c>
      <c r="B91" s="209" t="s">
        <v>1235</v>
      </c>
      <c r="C91" s="209" t="s">
        <v>1189</v>
      </c>
      <c r="D91" s="199">
        <v>45716</v>
      </c>
    </row>
    <row r="92" spans="1:4" x14ac:dyDescent="0.25">
      <c r="A92" s="208">
        <v>1</v>
      </c>
      <c r="B92" s="209" t="s">
        <v>1236</v>
      </c>
      <c r="C92" s="209" t="s">
        <v>1189</v>
      </c>
      <c r="D92" s="199">
        <v>45716</v>
      </c>
    </row>
    <row r="93" spans="1:4" x14ac:dyDescent="0.25">
      <c r="A93" s="208">
        <v>1</v>
      </c>
      <c r="B93" s="209" t="s">
        <v>1237</v>
      </c>
      <c r="C93" s="209" t="s">
        <v>1189</v>
      </c>
      <c r="D93" s="199">
        <v>45716</v>
      </c>
    </row>
    <row r="94" spans="1:4" x14ac:dyDescent="0.25">
      <c r="A94" s="208">
        <v>1</v>
      </c>
      <c r="B94" s="209" t="s">
        <v>1238</v>
      </c>
      <c r="C94" s="209" t="s">
        <v>1189</v>
      </c>
      <c r="D94" s="199">
        <v>45716</v>
      </c>
    </row>
    <row r="95" spans="1:4" x14ac:dyDescent="0.25">
      <c r="A95" s="208">
        <v>1</v>
      </c>
      <c r="B95" s="209" t="s">
        <v>1239</v>
      </c>
      <c r="C95" s="209" t="s">
        <v>1240</v>
      </c>
      <c r="D95" s="199">
        <v>45716</v>
      </c>
    </row>
  </sheetData>
  <sheetProtection sort="0" autoFilter="0"/>
  <autoFilter ref="A2:D95" xr:uid="{79413F28-D866-4072-A86A-ADBA7FAD6615}"/>
  <phoneticPr fontId="5" type="noConversion"/>
  <printOptions horizontalCentered="1"/>
  <pageMargins left="0.25" right="0.25" top="0.5" bottom="0.5" header="0.25" footer="0.25"/>
  <pageSetup orientation="landscape" horizontalDpi="1200" verticalDpi="1200" r:id="rId1"/>
  <headerFooter alignWithMargins="0">
    <oddHeader>&amp;CIRS Office of Safeguards SCSEM</oddHeader>
    <oddFooter>&amp;L&amp;F&amp;RPage &amp;P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2C4E33-A8EB-484B-97C1-E94A5EF87BD2}">
  <dimension ref="A1:U548"/>
  <sheetViews>
    <sheetView zoomScaleNormal="100" workbookViewId="0">
      <pane ySplit="1" topLeftCell="A2" activePane="bottomLeft" state="frozen"/>
      <selection pane="bottomLeft" activeCell="B6" sqref="B6"/>
    </sheetView>
  </sheetViews>
  <sheetFormatPr defaultColWidth="0" defaultRowHeight="12.5" x14ac:dyDescent="0.25"/>
  <cols>
    <col min="1" max="1" width="10.54296875" style="177" customWidth="1"/>
    <col min="2" max="2" width="69.54296875" style="177" customWidth="1"/>
    <col min="3" max="3" width="9.1796875" style="177" customWidth="1"/>
    <col min="4" max="4" width="9.1796875" style="177" hidden="1" customWidth="1"/>
    <col min="5" max="20" width="0" style="210" hidden="1" customWidth="1"/>
    <col min="21" max="21" width="0" style="211" hidden="1" customWidth="1"/>
    <col min="22" max="16384" width="9.1796875" style="211" hidden="1"/>
  </cols>
  <sheetData>
    <row r="1" spans="1:3" ht="13" x14ac:dyDescent="0.3">
      <c r="A1" s="212" t="s">
        <v>124</v>
      </c>
      <c r="B1" s="213" t="s">
        <v>116</v>
      </c>
      <c r="C1" s="213" t="s">
        <v>59</v>
      </c>
    </row>
    <row r="2" spans="1:3" x14ac:dyDescent="0.25">
      <c r="A2" s="214" t="s">
        <v>1241</v>
      </c>
      <c r="B2" s="215" t="s">
        <v>1242</v>
      </c>
      <c r="C2" s="215">
        <v>6</v>
      </c>
    </row>
    <row r="3" spans="1:3" x14ac:dyDescent="0.25">
      <c r="A3" s="214" t="s">
        <v>798</v>
      </c>
      <c r="B3" s="215" t="s">
        <v>1243</v>
      </c>
      <c r="C3" s="215">
        <v>4</v>
      </c>
    </row>
    <row r="4" spans="1:3" x14ac:dyDescent="0.25">
      <c r="A4" s="214" t="s">
        <v>1244</v>
      </c>
      <c r="B4" s="215" t="s">
        <v>1245</v>
      </c>
      <c r="C4" s="215">
        <v>1</v>
      </c>
    </row>
    <row r="5" spans="1:3" x14ac:dyDescent="0.25">
      <c r="A5" s="214" t="s">
        <v>1246</v>
      </c>
      <c r="B5" s="215" t="s">
        <v>1247</v>
      </c>
      <c r="C5" s="215">
        <v>2</v>
      </c>
    </row>
    <row r="6" spans="1:3" x14ac:dyDescent="0.25">
      <c r="A6" s="214" t="s">
        <v>1248</v>
      </c>
      <c r="B6" s="215" t="s">
        <v>1249</v>
      </c>
      <c r="C6" s="215">
        <v>2</v>
      </c>
    </row>
    <row r="7" spans="1:3" x14ac:dyDescent="0.25">
      <c r="A7" s="214" t="s">
        <v>1250</v>
      </c>
      <c r="B7" s="215" t="s">
        <v>1251</v>
      </c>
      <c r="C7" s="215">
        <v>4</v>
      </c>
    </row>
    <row r="8" spans="1:3" x14ac:dyDescent="0.25">
      <c r="A8" s="214" t="s">
        <v>1252</v>
      </c>
      <c r="B8" s="215" t="s">
        <v>1253</v>
      </c>
      <c r="C8" s="215">
        <v>2</v>
      </c>
    </row>
    <row r="9" spans="1:3" x14ac:dyDescent="0.25">
      <c r="A9" s="214" t="s">
        <v>1254</v>
      </c>
      <c r="B9" s="215" t="s">
        <v>1255</v>
      </c>
      <c r="C9" s="215">
        <v>5</v>
      </c>
    </row>
    <row r="10" spans="1:3" x14ac:dyDescent="0.25">
      <c r="A10" s="214" t="s">
        <v>1256</v>
      </c>
      <c r="B10" s="215" t="s">
        <v>1257</v>
      </c>
      <c r="C10" s="215">
        <v>5</v>
      </c>
    </row>
    <row r="11" spans="1:3" x14ac:dyDescent="0.25">
      <c r="A11" s="214" t="s">
        <v>775</v>
      </c>
      <c r="B11" s="215" t="s">
        <v>1258</v>
      </c>
      <c r="C11" s="215">
        <v>5</v>
      </c>
    </row>
    <row r="12" spans="1:3" x14ac:dyDescent="0.25">
      <c r="A12" s="214" t="s">
        <v>1259</v>
      </c>
      <c r="B12" s="215" t="s">
        <v>1260</v>
      </c>
      <c r="C12" s="215">
        <v>2</v>
      </c>
    </row>
    <row r="13" spans="1:3" x14ac:dyDescent="0.25">
      <c r="A13" s="214" t="s">
        <v>1051</v>
      </c>
      <c r="B13" s="215" t="s">
        <v>1261</v>
      </c>
      <c r="C13" s="215">
        <v>5</v>
      </c>
    </row>
    <row r="14" spans="1:3" x14ac:dyDescent="0.25">
      <c r="A14" s="214" t="s">
        <v>1262</v>
      </c>
      <c r="B14" s="215" t="s">
        <v>1263</v>
      </c>
      <c r="C14" s="215">
        <v>4</v>
      </c>
    </row>
    <row r="15" spans="1:3" x14ac:dyDescent="0.25">
      <c r="A15" s="214" t="s">
        <v>1264</v>
      </c>
      <c r="B15" s="215" t="s">
        <v>1265</v>
      </c>
      <c r="C15" s="215">
        <v>4</v>
      </c>
    </row>
    <row r="16" spans="1:3" x14ac:dyDescent="0.25">
      <c r="A16" s="214" t="s">
        <v>1266</v>
      </c>
      <c r="B16" s="215" t="s">
        <v>1267</v>
      </c>
      <c r="C16" s="215">
        <v>1</v>
      </c>
    </row>
    <row r="17" spans="1:3" x14ac:dyDescent="0.25">
      <c r="A17" s="214" t="s">
        <v>268</v>
      </c>
      <c r="B17" s="215" t="s">
        <v>1268</v>
      </c>
      <c r="C17" s="215">
        <v>5</v>
      </c>
    </row>
    <row r="18" spans="1:3" x14ac:dyDescent="0.25">
      <c r="A18" s="214" t="s">
        <v>1269</v>
      </c>
      <c r="B18" s="215" t="s">
        <v>1270</v>
      </c>
      <c r="C18" s="215">
        <v>8</v>
      </c>
    </row>
    <row r="19" spans="1:3" x14ac:dyDescent="0.25">
      <c r="A19" s="214" t="s">
        <v>1271</v>
      </c>
      <c r="B19" s="215" t="s">
        <v>1272</v>
      </c>
      <c r="C19" s="215">
        <v>1</v>
      </c>
    </row>
    <row r="20" spans="1:3" x14ac:dyDescent="0.25">
      <c r="A20" s="214" t="s">
        <v>1273</v>
      </c>
      <c r="B20" s="215" t="s">
        <v>1274</v>
      </c>
      <c r="C20" s="215">
        <v>8</v>
      </c>
    </row>
    <row r="21" spans="1:3" x14ac:dyDescent="0.25">
      <c r="A21" s="214" t="s">
        <v>1275</v>
      </c>
      <c r="B21" s="215" t="s">
        <v>1276</v>
      </c>
      <c r="C21" s="215">
        <v>6</v>
      </c>
    </row>
    <row r="22" spans="1:3" x14ac:dyDescent="0.25">
      <c r="A22" s="214" t="s">
        <v>1277</v>
      </c>
      <c r="B22" s="215" t="s">
        <v>1278</v>
      </c>
      <c r="C22" s="215">
        <v>7</v>
      </c>
    </row>
    <row r="23" spans="1:3" x14ac:dyDescent="0.25">
      <c r="A23" s="214" t="s">
        <v>1279</v>
      </c>
      <c r="B23" s="215" t="s">
        <v>1280</v>
      </c>
      <c r="C23" s="215">
        <v>7</v>
      </c>
    </row>
    <row r="24" spans="1:3" x14ac:dyDescent="0.25">
      <c r="A24" s="214" t="s">
        <v>1281</v>
      </c>
      <c r="B24" s="215" t="s">
        <v>1282</v>
      </c>
      <c r="C24" s="215">
        <v>7</v>
      </c>
    </row>
    <row r="25" spans="1:3" x14ac:dyDescent="0.25">
      <c r="A25" s="214" t="s">
        <v>1283</v>
      </c>
      <c r="B25" s="215" t="s">
        <v>1284</v>
      </c>
      <c r="C25" s="215">
        <v>5</v>
      </c>
    </row>
    <row r="26" spans="1:3" x14ac:dyDescent="0.25">
      <c r="A26" s="214" t="s">
        <v>1285</v>
      </c>
      <c r="B26" s="215" t="s">
        <v>1286</v>
      </c>
      <c r="C26" s="215">
        <v>5</v>
      </c>
    </row>
    <row r="27" spans="1:3" x14ac:dyDescent="0.25">
      <c r="A27" s="214" t="s">
        <v>1287</v>
      </c>
      <c r="B27" s="215" t="s">
        <v>1288</v>
      </c>
      <c r="C27" s="215">
        <v>5</v>
      </c>
    </row>
    <row r="28" spans="1:3" x14ac:dyDescent="0.25">
      <c r="A28" s="214" t="s">
        <v>1289</v>
      </c>
      <c r="B28" s="215" t="s">
        <v>1290</v>
      </c>
      <c r="C28" s="215">
        <v>6</v>
      </c>
    </row>
    <row r="29" spans="1:3" x14ac:dyDescent="0.25">
      <c r="A29" s="214" t="s">
        <v>1291</v>
      </c>
      <c r="B29" s="215" t="s">
        <v>1292</v>
      </c>
      <c r="C29" s="215">
        <v>6</v>
      </c>
    </row>
    <row r="30" spans="1:3" x14ac:dyDescent="0.25">
      <c r="A30" s="214" t="s">
        <v>1293</v>
      </c>
      <c r="B30" s="215" t="s">
        <v>1294</v>
      </c>
      <c r="C30" s="215">
        <v>4</v>
      </c>
    </row>
    <row r="31" spans="1:3" x14ac:dyDescent="0.25">
      <c r="A31" s="214" t="s">
        <v>1295</v>
      </c>
      <c r="B31" s="215" t="s">
        <v>1296</v>
      </c>
      <c r="C31" s="215">
        <v>7</v>
      </c>
    </row>
    <row r="32" spans="1:3" x14ac:dyDescent="0.25">
      <c r="A32" s="214" t="s">
        <v>1297</v>
      </c>
      <c r="B32" s="215" t="s">
        <v>1298</v>
      </c>
      <c r="C32" s="215">
        <v>5</v>
      </c>
    </row>
    <row r="33" spans="1:3" x14ac:dyDescent="0.25">
      <c r="A33" s="214" t="s">
        <v>1299</v>
      </c>
      <c r="B33" s="215" t="s">
        <v>1300</v>
      </c>
      <c r="C33" s="215">
        <v>5</v>
      </c>
    </row>
    <row r="34" spans="1:3" x14ac:dyDescent="0.25">
      <c r="A34" s="214" t="s">
        <v>1301</v>
      </c>
      <c r="B34" s="215" t="s">
        <v>1302</v>
      </c>
      <c r="C34" s="215">
        <v>8</v>
      </c>
    </row>
    <row r="35" spans="1:3" x14ac:dyDescent="0.25">
      <c r="A35" s="214" t="s">
        <v>1303</v>
      </c>
      <c r="B35" s="215" t="s">
        <v>1304</v>
      </c>
      <c r="C35" s="215">
        <v>1</v>
      </c>
    </row>
    <row r="36" spans="1:3" x14ac:dyDescent="0.25">
      <c r="A36" s="214" t="s">
        <v>1305</v>
      </c>
      <c r="B36" s="215" t="s">
        <v>1306</v>
      </c>
      <c r="C36" s="215">
        <v>5</v>
      </c>
    </row>
    <row r="37" spans="1:3" x14ac:dyDescent="0.25">
      <c r="A37" s="214" t="s">
        <v>1307</v>
      </c>
      <c r="B37" s="215" t="s">
        <v>1308</v>
      </c>
      <c r="C37" s="215">
        <v>8</v>
      </c>
    </row>
    <row r="38" spans="1:3" x14ac:dyDescent="0.25">
      <c r="A38" s="214" t="s">
        <v>1309</v>
      </c>
      <c r="B38" s="215" t="s">
        <v>1310</v>
      </c>
      <c r="C38" s="215">
        <v>5</v>
      </c>
    </row>
    <row r="39" spans="1:3" x14ac:dyDescent="0.25">
      <c r="A39" s="214" t="s">
        <v>200</v>
      </c>
      <c r="B39" s="215" t="s">
        <v>1311</v>
      </c>
      <c r="C39" s="215">
        <v>5</v>
      </c>
    </row>
    <row r="40" spans="1:3" x14ac:dyDescent="0.25">
      <c r="A40" s="214" t="s">
        <v>1312</v>
      </c>
      <c r="B40" s="215" t="s">
        <v>1313</v>
      </c>
      <c r="C40" s="215">
        <v>2</v>
      </c>
    </row>
    <row r="41" spans="1:3" x14ac:dyDescent="0.25">
      <c r="A41" s="214" t="s">
        <v>1314</v>
      </c>
      <c r="B41" s="215" t="s">
        <v>1315</v>
      </c>
      <c r="C41" s="215">
        <v>4</v>
      </c>
    </row>
    <row r="42" spans="1:3" x14ac:dyDescent="0.25">
      <c r="A42" s="214" t="s">
        <v>1316</v>
      </c>
      <c r="B42" s="215" t="s">
        <v>1317</v>
      </c>
      <c r="C42" s="215">
        <v>5</v>
      </c>
    </row>
    <row r="43" spans="1:3" x14ac:dyDescent="0.25">
      <c r="A43" s="214" t="s">
        <v>762</v>
      </c>
      <c r="B43" s="215" t="s">
        <v>1318</v>
      </c>
      <c r="C43" s="215">
        <v>5</v>
      </c>
    </row>
    <row r="44" spans="1:3" x14ac:dyDescent="0.25">
      <c r="A44" s="214" t="s">
        <v>1319</v>
      </c>
      <c r="B44" s="215" t="s">
        <v>1320</v>
      </c>
      <c r="C44" s="215">
        <v>6</v>
      </c>
    </row>
    <row r="45" spans="1:3" x14ac:dyDescent="0.25">
      <c r="A45" s="214" t="s">
        <v>461</v>
      </c>
      <c r="B45" s="215" t="s">
        <v>1321</v>
      </c>
      <c r="C45" s="215">
        <v>5</v>
      </c>
    </row>
    <row r="46" spans="1:3" x14ac:dyDescent="0.25">
      <c r="A46" s="214" t="s">
        <v>1322</v>
      </c>
      <c r="B46" s="215" t="s">
        <v>1323</v>
      </c>
      <c r="C46" s="215">
        <v>4</v>
      </c>
    </row>
    <row r="47" spans="1:3" x14ac:dyDescent="0.25">
      <c r="A47" s="214" t="s">
        <v>1324</v>
      </c>
      <c r="B47" s="215" t="s">
        <v>1325</v>
      </c>
      <c r="C47" s="215">
        <v>5</v>
      </c>
    </row>
    <row r="48" spans="1:3" x14ac:dyDescent="0.25">
      <c r="A48" s="214" t="s">
        <v>1326</v>
      </c>
      <c r="B48" s="215" t="s">
        <v>1327</v>
      </c>
      <c r="C48" s="215">
        <v>6</v>
      </c>
    </row>
    <row r="49" spans="1:3" x14ac:dyDescent="0.25">
      <c r="A49" s="214" t="s">
        <v>1328</v>
      </c>
      <c r="B49" s="215" t="s">
        <v>1329</v>
      </c>
      <c r="C49" s="215">
        <v>7</v>
      </c>
    </row>
    <row r="50" spans="1:3" x14ac:dyDescent="0.25">
      <c r="A50" s="214" t="s">
        <v>1330</v>
      </c>
      <c r="B50" s="215" t="s">
        <v>1331</v>
      </c>
      <c r="C50" s="215">
        <v>3</v>
      </c>
    </row>
    <row r="51" spans="1:3" x14ac:dyDescent="0.25">
      <c r="A51" s="214" t="s">
        <v>1332</v>
      </c>
      <c r="B51" s="215" t="s">
        <v>1333</v>
      </c>
      <c r="C51" s="215">
        <v>6</v>
      </c>
    </row>
    <row r="52" spans="1:3" x14ac:dyDescent="0.25">
      <c r="A52" s="214" t="s">
        <v>1334</v>
      </c>
      <c r="B52" s="215" t="s">
        <v>1335</v>
      </c>
      <c r="C52" s="215">
        <v>4</v>
      </c>
    </row>
    <row r="53" spans="1:3" x14ac:dyDescent="0.25">
      <c r="A53" s="214" t="s">
        <v>1336</v>
      </c>
      <c r="B53" s="215" t="s">
        <v>1337</v>
      </c>
      <c r="C53" s="215">
        <v>5</v>
      </c>
    </row>
    <row r="54" spans="1:3" x14ac:dyDescent="0.25">
      <c r="A54" s="214" t="s">
        <v>1338</v>
      </c>
      <c r="B54" s="215" t="s">
        <v>1339</v>
      </c>
      <c r="C54" s="215">
        <v>2</v>
      </c>
    </row>
    <row r="55" spans="1:3" x14ac:dyDescent="0.25">
      <c r="A55" s="214" t="s">
        <v>1340</v>
      </c>
      <c r="B55" s="215" t="s">
        <v>1341</v>
      </c>
      <c r="C55" s="215">
        <v>2</v>
      </c>
    </row>
    <row r="56" spans="1:3" x14ac:dyDescent="0.25">
      <c r="A56" s="214" t="s">
        <v>1342</v>
      </c>
      <c r="B56" s="215" t="s">
        <v>1343</v>
      </c>
      <c r="C56" s="215">
        <v>5</v>
      </c>
    </row>
    <row r="57" spans="1:3" x14ac:dyDescent="0.25">
      <c r="A57" s="214" t="s">
        <v>1344</v>
      </c>
      <c r="B57" s="215" t="s">
        <v>1345</v>
      </c>
      <c r="C57" s="215">
        <v>5</v>
      </c>
    </row>
    <row r="58" spans="1:3" x14ac:dyDescent="0.25">
      <c r="A58" s="214" t="s">
        <v>1346</v>
      </c>
      <c r="B58" s="215" t="s">
        <v>1347</v>
      </c>
      <c r="C58" s="215">
        <v>5</v>
      </c>
    </row>
    <row r="59" spans="1:3" x14ac:dyDescent="0.25">
      <c r="A59" s="214" t="s">
        <v>1348</v>
      </c>
      <c r="B59" s="215" t="s">
        <v>1349</v>
      </c>
      <c r="C59" s="215">
        <v>5</v>
      </c>
    </row>
    <row r="60" spans="1:3" x14ac:dyDescent="0.25">
      <c r="A60" s="214" t="s">
        <v>1350</v>
      </c>
      <c r="B60" s="215" t="s">
        <v>1351</v>
      </c>
      <c r="C60" s="215">
        <v>3</v>
      </c>
    </row>
    <row r="61" spans="1:3" x14ac:dyDescent="0.25">
      <c r="A61" s="214" t="s">
        <v>1352</v>
      </c>
      <c r="B61" s="215" t="s">
        <v>1353</v>
      </c>
      <c r="C61" s="215">
        <v>6</v>
      </c>
    </row>
    <row r="62" spans="1:3" x14ac:dyDescent="0.25">
      <c r="A62" s="214" t="s">
        <v>1354</v>
      </c>
      <c r="B62" s="215" t="s">
        <v>1355</v>
      </c>
      <c r="C62" s="215">
        <v>3</v>
      </c>
    </row>
    <row r="63" spans="1:3" x14ac:dyDescent="0.25">
      <c r="A63" s="214" t="s">
        <v>1356</v>
      </c>
      <c r="B63" s="215" t="s">
        <v>1357</v>
      </c>
      <c r="C63" s="215">
        <v>4</v>
      </c>
    </row>
    <row r="64" spans="1:3" x14ac:dyDescent="0.25">
      <c r="A64" s="214" t="s">
        <v>364</v>
      </c>
      <c r="B64" s="215" t="s">
        <v>1358</v>
      </c>
      <c r="C64" s="215">
        <v>3</v>
      </c>
    </row>
    <row r="65" spans="1:3" x14ac:dyDescent="0.25">
      <c r="A65" s="214" t="s">
        <v>1359</v>
      </c>
      <c r="B65" s="215" t="s">
        <v>1360</v>
      </c>
      <c r="C65" s="215">
        <v>3</v>
      </c>
    </row>
    <row r="66" spans="1:3" ht="25" x14ac:dyDescent="0.25">
      <c r="A66" s="214" t="s">
        <v>1361</v>
      </c>
      <c r="B66" s="215" t="s">
        <v>1362</v>
      </c>
      <c r="C66" s="215">
        <v>6</v>
      </c>
    </row>
    <row r="67" spans="1:3" x14ac:dyDescent="0.25">
      <c r="A67" s="214" t="s">
        <v>1363</v>
      </c>
      <c r="B67" s="215" t="s">
        <v>1364</v>
      </c>
      <c r="C67" s="215">
        <v>6</v>
      </c>
    </row>
    <row r="68" spans="1:3" x14ac:dyDescent="0.25">
      <c r="A68" s="214" t="s">
        <v>1365</v>
      </c>
      <c r="B68" s="215" t="s">
        <v>1366</v>
      </c>
      <c r="C68" s="215">
        <v>5</v>
      </c>
    </row>
    <row r="69" spans="1:3" x14ac:dyDescent="0.25">
      <c r="A69" s="214" t="s">
        <v>1367</v>
      </c>
      <c r="B69" s="215" t="s">
        <v>1368</v>
      </c>
      <c r="C69" s="215">
        <v>3</v>
      </c>
    </row>
    <row r="70" spans="1:3" x14ac:dyDescent="0.25">
      <c r="A70" s="214" t="s">
        <v>1369</v>
      </c>
      <c r="B70" s="215" t="s">
        <v>1260</v>
      </c>
      <c r="C70" s="215">
        <v>2</v>
      </c>
    </row>
    <row r="71" spans="1:3" x14ac:dyDescent="0.25">
      <c r="A71" s="214" t="s">
        <v>1370</v>
      </c>
      <c r="B71" s="215" t="s">
        <v>1371</v>
      </c>
      <c r="C71" s="215">
        <v>3</v>
      </c>
    </row>
    <row r="72" spans="1:3" x14ac:dyDescent="0.25">
      <c r="A72" s="214" t="s">
        <v>1372</v>
      </c>
      <c r="B72" s="215" t="s">
        <v>1373</v>
      </c>
      <c r="C72" s="215">
        <v>3</v>
      </c>
    </row>
    <row r="73" spans="1:3" x14ac:dyDescent="0.25">
      <c r="A73" s="214" t="s">
        <v>1374</v>
      </c>
      <c r="B73" s="215" t="s">
        <v>1375</v>
      </c>
      <c r="C73" s="215">
        <v>3</v>
      </c>
    </row>
    <row r="74" spans="1:3" x14ac:dyDescent="0.25">
      <c r="A74" s="214" t="s">
        <v>1376</v>
      </c>
      <c r="B74" s="215" t="s">
        <v>1377</v>
      </c>
      <c r="C74" s="215">
        <v>5</v>
      </c>
    </row>
    <row r="75" spans="1:3" x14ac:dyDescent="0.25">
      <c r="A75" s="214" t="s">
        <v>1378</v>
      </c>
      <c r="B75" s="215" t="s">
        <v>1379</v>
      </c>
      <c r="C75" s="215">
        <v>3</v>
      </c>
    </row>
    <row r="76" spans="1:3" x14ac:dyDescent="0.25">
      <c r="A76" s="214" t="s">
        <v>1380</v>
      </c>
      <c r="B76" s="215" t="s">
        <v>1381</v>
      </c>
      <c r="C76" s="215">
        <v>6</v>
      </c>
    </row>
    <row r="77" spans="1:3" x14ac:dyDescent="0.25">
      <c r="A77" s="214" t="s">
        <v>1382</v>
      </c>
      <c r="B77" s="215" t="s">
        <v>1383</v>
      </c>
      <c r="C77" s="215">
        <v>5</v>
      </c>
    </row>
    <row r="78" spans="1:3" x14ac:dyDescent="0.25">
      <c r="A78" s="214" t="s">
        <v>1384</v>
      </c>
      <c r="B78" s="215" t="s">
        <v>1385</v>
      </c>
      <c r="C78" s="215">
        <v>4</v>
      </c>
    </row>
    <row r="79" spans="1:3" x14ac:dyDescent="0.25">
      <c r="A79" s="214" t="s">
        <v>1386</v>
      </c>
      <c r="B79" s="215" t="s">
        <v>1387</v>
      </c>
      <c r="C79" s="215">
        <v>4</v>
      </c>
    </row>
    <row r="80" spans="1:3" x14ac:dyDescent="0.25">
      <c r="A80" s="214" t="s">
        <v>1388</v>
      </c>
      <c r="B80" s="215" t="s">
        <v>1389</v>
      </c>
      <c r="C80" s="215">
        <v>4</v>
      </c>
    </row>
    <row r="81" spans="1:3" x14ac:dyDescent="0.25">
      <c r="A81" s="214" t="s">
        <v>1390</v>
      </c>
      <c r="B81" s="215" t="s">
        <v>1391</v>
      </c>
      <c r="C81" s="215">
        <v>7</v>
      </c>
    </row>
    <row r="82" spans="1:3" x14ac:dyDescent="0.25">
      <c r="A82" s="214" t="s">
        <v>1392</v>
      </c>
      <c r="B82" s="215" t="s">
        <v>1393</v>
      </c>
      <c r="C82" s="215">
        <v>6</v>
      </c>
    </row>
    <row r="83" spans="1:3" x14ac:dyDescent="0.25">
      <c r="A83" s="214" t="s">
        <v>1394</v>
      </c>
      <c r="B83" s="215" t="s">
        <v>1395</v>
      </c>
      <c r="C83" s="215">
        <v>5</v>
      </c>
    </row>
    <row r="84" spans="1:3" x14ac:dyDescent="0.25">
      <c r="A84" s="214" t="s">
        <v>1396</v>
      </c>
      <c r="B84" s="215" t="s">
        <v>1397</v>
      </c>
      <c r="C84" s="215">
        <v>3</v>
      </c>
    </row>
    <row r="85" spans="1:3" x14ac:dyDescent="0.25">
      <c r="A85" s="214" t="s">
        <v>1398</v>
      </c>
      <c r="B85" s="215" t="s">
        <v>1399</v>
      </c>
      <c r="C85" s="215">
        <v>5</v>
      </c>
    </row>
    <row r="86" spans="1:3" x14ac:dyDescent="0.25">
      <c r="A86" s="214" t="s">
        <v>1400</v>
      </c>
      <c r="B86" s="215" t="s">
        <v>1401</v>
      </c>
      <c r="C86" s="215">
        <v>4</v>
      </c>
    </row>
    <row r="87" spans="1:3" x14ac:dyDescent="0.25">
      <c r="A87" s="214" t="s">
        <v>646</v>
      </c>
      <c r="B87" s="215" t="s">
        <v>1402</v>
      </c>
      <c r="C87" s="215">
        <v>2</v>
      </c>
    </row>
    <row r="88" spans="1:3" x14ac:dyDescent="0.25">
      <c r="A88" s="214" t="s">
        <v>1403</v>
      </c>
      <c r="B88" s="215" t="s">
        <v>1404</v>
      </c>
      <c r="C88" s="215">
        <v>4</v>
      </c>
    </row>
    <row r="89" spans="1:3" x14ac:dyDescent="0.25">
      <c r="A89" s="214" t="s">
        <v>1405</v>
      </c>
      <c r="B89" s="215" t="s">
        <v>1406</v>
      </c>
      <c r="C89" s="215">
        <v>4</v>
      </c>
    </row>
    <row r="90" spans="1:3" x14ac:dyDescent="0.25">
      <c r="A90" s="214" t="s">
        <v>471</v>
      </c>
      <c r="B90" s="215" t="s">
        <v>472</v>
      </c>
      <c r="C90" s="215">
        <v>4</v>
      </c>
    </row>
    <row r="91" spans="1:3" x14ac:dyDescent="0.25">
      <c r="A91" s="214" t="s">
        <v>1407</v>
      </c>
      <c r="B91" s="215" t="s">
        <v>1260</v>
      </c>
      <c r="C91" s="215">
        <v>2</v>
      </c>
    </row>
    <row r="92" spans="1:3" x14ac:dyDescent="0.25">
      <c r="A92" s="214" t="s">
        <v>624</v>
      </c>
      <c r="B92" s="215" t="s">
        <v>1408</v>
      </c>
      <c r="C92" s="215">
        <v>3</v>
      </c>
    </row>
    <row r="93" spans="1:3" x14ac:dyDescent="0.25">
      <c r="A93" s="214" t="s">
        <v>483</v>
      </c>
      <c r="B93" s="215" t="s">
        <v>1409</v>
      </c>
      <c r="C93" s="215">
        <v>6</v>
      </c>
    </row>
    <row r="94" spans="1:3" x14ac:dyDescent="0.25">
      <c r="A94" s="214" t="s">
        <v>1410</v>
      </c>
      <c r="B94" s="215" t="s">
        <v>1411</v>
      </c>
      <c r="C94" s="215">
        <v>3</v>
      </c>
    </row>
    <row r="95" spans="1:3" x14ac:dyDescent="0.25">
      <c r="A95" s="214" t="s">
        <v>1412</v>
      </c>
      <c r="B95" s="215" t="s">
        <v>1413</v>
      </c>
      <c r="C95" s="215">
        <v>6</v>
      </c>
    </row>
    <row r="96" spans="1:3" x14ac:dyDescent="0.25">
      <c r="A96" s="214" t="s">
        <v>1414</v>
      </c>
      <c r="B96" s="215" t="s">
        <v>1415</v>
      </c>
      <c r="C96" s="215">
        <v>5</v>
      </c>
    </row>
    <row r="97" spans="1:3" x14ac:dyDescent="0.25">
      <c r="A97" s="214" t="s">
        <v>352</v>
      </c>
      <c r="B97" s="215" t="s">
        <v>1416</v>
      </c>
      <c r="C97" s="215">
        <v>5</v>
      </c>
    </row>
    <row r="98" spans="1:3" x14ac:dyDescent="0.25">
      <c r="A98" s="214" t="s">
        <v>432</v>
      </c>
      <c r="B98" s="215" t="s">
        <v>1417</v>
      </c>
      <c r="C98" s="215">
        <v>5</v>
      </c>
    </row>
    <row r="99" spans="1:3" x14ac:dyDescent="0.25">
      <c r="A99" s="214" t="s">
        <v>1418</v>
      </c>
      <c r="B99" s="215" t="s">
        <v>1419</v>
      </c>
      <c r="C99" s="215">
        <v>3</v>
      </c>
    </row>
    <row r="100" spans="1:3" x14ac:dyDescent="0.25">
      <c r="A100" s="214" t="s">
        <v>1420</v>
      </c>
      <c r="B100" s="215" t="s">
        <v>1421</v>
      </c>
      <c r="C100" s="215">
        <v>5</v>
      </c>
    </row>
    <row r="101" spans="1:3" x14ac:dyDescent="0.25">
      <c r="A101" s="214" t="s">
        <v>1422</v>
      </c>
      <c r="B101" s="215" t="s">
        <v>1423</v>
      </c>
      <c r="C101" s="215">
        <v>2</v>
      </c>
    </row>
    <row r="102" spans="1:3" x14ac:dyDescent="0.25">
      <c r="A102" s="214" t="s">
        <v>1424</v>
      </c>
      <c r="B102" s="215" t="s">
        <v>1425</v>
      </c>
      <c r="C102" s="215">
        <v>5</v>
      </c>
    </row>
    <row r="103" spans="1:3" x14ac:dyDescent="0.25">
      <c r="A103" s="214" t="s">
        <v>315</v>
      </c>
      <c r="B103" s="215" t="s">
        <v>1426</v>
      </c>
      <c r="C103" s="215">
        <v>4</v>
      </c>
    </row>
    <row r="104" spans="1:3" x14ac:dyDescent="0.25">
      <c r="A104" s="214" t="s">
        <v>1427</v>
      </c>
      <c r="B104" s="215" t="s">
        <v>1428</v>
      </c>
      <c r="C104" s="215">
        <v>2</v>
      </c>
    </row>
    <row r="105" spans="1:3" x14ac:dyDescent="0.25">
      <c r="A105" s="214" t="s">
        <v>1429</v>
      </c>
      <c r="B105" s="215" t="s">
        <v>1430</v>
      </c>
      <c r="C105" s="215">
        <v>2</v>
      </c>
    </row>
    <row r="106" spans="1:3" x14ac:dyDescent="0.25">
      <c r="A106" s="214" t="s">
        <v>343</v>
      </c>
      <c r="B106" s="215" t="s">
        <v>1431</v>
      </c>
      <c r="C106" s="215">
        <v>4</v>
      </c>
    </row>
    <row r="107" spans="1:3" ht="25" x14ac:dyDescent="0.25">
      <c r="A107" s="214" t="s">
        <v>1432</v>
      </c>
      <c r="B107" s="215" t="s">
        <v>1433</v>
      </c>
      <c r="C107" s="215">
        <v>5</v>
      </c>
    </row>
    <row r="108" spans="1:3" x14ac:dyDescent="0.25">
      <c r="A108" s="214" t="s">
        <v>1434</v>
      </c>
      <c r="B108" s="215" t="s">
        <v>1435</v>
      </c>
      <c r="C108" s="215">
        <v>4</v>
      </c>
    </row>
    <row r="109" spans="1:3" x14ac:dyDescent="0.25">
      <c r="A109" s="214" t="s">
        <v>1436</v>
      </c>
      <c r="B109" s="215" t="s">
        <v>1437</v>
      </c>
      <c r="C109" s="215">
        <v>4</v>
      </c>
    </row>
    <row r="110" spans="1:3" x14ac:dyDescent="0.25">
      <c r="A110" s="214" t="s">
        <v>1438</v>
      </c>
      <c r="B110" s="215" t="s">
        <v>1260</v>
      </c>
      <c r="C110" s="215">
        <v>2</v>
      </c>
    </row>
    <row r="111" spans="1:3" x14ac:dyDescent="0.25">
      <c r="A111" s="214" t="s">
        <v>1439</v>
      </c>
      <c r="B111" s="215" t="s">
        <v>1440</v>
      </c>
      <c r="C111" s="215">
        <v>4</v>
      </c>
    </row>
    <row r="112" spans="1:3" x14ac:dyDescent="0.25">
      <c r="A112" s="214" t="s">
        <v>1441</v>
      </c>
      <c r="B112" s="215" t="s">
        <v>1442</v>
      </c>
      <c r="C112" s="215">
        <v>5</v>
      </c>
    </row>
    <row r="113" spans="1:3" x14ac:dyDescent="0.25">
      <c r="A113" s="214" t="s">
        <v>1443</v>
      </c>
      <c r="B113" s="215" t="s">
        <v>1444</v>
      </c>
      <c r="C113" s="215">
        <v>2</v>
      </c>
    </row>
    <row r="114" spans="1:3" x14ac:dyDescent="0.25">
      <c r="A114" s="214" t="s">
        <v>1445</v>
      </c>
      <c r="B114" s="215" t="s">
        <v>1446</v>
      </c>
      <c r="C114" s="215">
        <v>5</v>
      </c>
    </row>
    <row r="115" spans="1:3" x14ac:dyDescent="0.25">
      <c r="A115" s="214" t="s">
        <v>1447</v>
      </c>
      <c r="B115" s="215" t="s">
        <v>1448</v>
      </c>
      <c r="C115" s="215">
        <v>6</v>
      </c>
    </row>
    <row r="116" spans="1:3" x14ac:dyDescent="0.25">
      <c r="A116" s="214" t="s">
        <v>1449</v>
      </c>
      <c r="B116" s="215" t="s">
        <v>1450</v>
      </c>
      <c r="C116" s="215">
        <v>4</v>
      </c>
    </row>
    <row r="117" spans="1:3" x14ac:dyDescent="0.25">
      <c r="A117" s="214" t="s">
        <v>1451</v>
      </c>
      <c r="B117" s="215" t="s">
        <v>1452</v>
      </c>
      <c r="C117" s="215">
        <v>5</v>
      </c>
    </row>
    <row r="118" spans="1:3" x14ac:dyDescent="0.25">
      <c r="A118" s="214" t="s">
        <v>1453</v>
      </c>
      <c r="B118" s="215" t="s">
        <v>1454</v>
      </c>
      <c r="C118" s="215">
        <v>4</v>
      </c>
    </row>
    <row r="119" spans="1:3" x14ac:dyDescent="0.25">
      <c r="A119" s="214" t="s">
        <v>1455</v>
      </c>
      <c r="B119" s="215" t="s">
        <v>1456</v>
      </c>
      <c r="C119" s="215">
        <v>2</v>
      </c>
    </row>
    <row r="120" spans="1:3" x14ac:dyDescent="0.25">
      <c r="A120" s="214" t="s">
        <v>1457</v>
      </c>
      <c r="B120" s="215" t="s">
        <v>1458</v>
      </c>
      <c r="C120" s="215">
        <v>2</v>
      </c>
    </row>
    <row r="121" spans="1:3" x14ac:dyDescent="0.25">
      <c r="A121" s="214" t="s">
        <v>1459</v>
      </c>
      <c r="B121" s="215" t="s">
        <v>1460</v>
      </c>
      <c r="C121" s="215">
        <v>3</v>
      </c>
    </row>
    <row r="122" spans="1:3" x14ac:dyDescent="0.25">
      <c r="A122" s="214" t="s">
        <v>1461</v>
      </c>
      <c r="B122" s="215" t="s">
        <v>1462</v>
      </c>
      <c r="C122" s="215">
        <v>3</v>
      </c>
    </row>
    <row r="123" spans="1:3" x14ac:dyDescent="0.25">
      <c r="A123" s="214" t="s">
        <v>1463</v>
      </c>
      <c r="B123" s="215" t="s">
        <v>1464</v>
      </c>
      <c r="C123" s="215">
        <v>5</v>
      </c>
    </row>
    <row r="124" spans="1:3" x14ac:dyDescent="0.25">
      <c r="A124" s="214" t="s">
        <v>1465</v>
      </c>
      <c r="B124" s="215" t="s">
        <v>1466</v>
      </c>
      <c r="C124" s="215">
        <v>4</v>
      </c>
    </row>
    <row r="125" spans="1:3" x14ac:dyDescent="0.25">
      <c r="A125" s="214" t="s">
        <v>1467</v>
      </c>
      <c r="B125" s="215" t="s">
        <v>1468</v>
      </c>
      <c r="C125" s="215">
        <v>6</v>
      </c>
    </row>
    <row r="126" spans="1:3" x14ac:dyDescent="0.25">
      <c r="A126" s="214" t="s">
        <v>1469</v>
      </c>
      <c r="B126" s="215" t="s">
        <v>1470</v>
      </c>
      <c r="C126" s="215">
        <v>6</v>
      </c>
    </row>
    <row r="127" spans="1:3" x14ac:dyDescent="0.25">
      <c r="A127" s="214" t="s">
        <v>1471</v>
      </c>
      <c r="B127" s="215" t="s">
        <v>1472</v>
      </c>
      <c r="C127" s="215">
        <v>6</v>
      </c>
    </row>
    <row r="128" spans="1:3" ht="25" x14ac:dyDescent="0.25">
      <c r="A128" s="214" t="s">
        <v>1473</v>
      </c>
      <c r="B128" s="215" t="s">
        <v>1474</v>
      </c>
      <c r="C128" s="215">
        <v>5</v>
      </c>
    </row>
    <row r="129" spans="1:3" x14ac:dyDescent="0.25">
      <c r="A129" s="214" t="s">
        <v>1475</v>
      </c>
      <c r="B129" s="215" t="s">
        <v>1476</v>
      </c>
      <c r="C129" s="215">
        <v>5</v>
      </c>
    </row>
    <row r="130" spans="1:3" x14ac:dyDescent="0.25">
      <c r="A130" s="214" t="s">
        <v>1477</v>
      </c>
      <c r="B130" s="215" t="s">
        <v>1478</v>
      </c>
      <c r="C130" s="215">
        <v>3</v>
      </c>
    </row>
    <row r="131" spans="1:3" x14ac:dyDescent="0.25">
      <c r="A131" s="214" t="s">
        <v>854</v>
      </c>
      <c r="B131" s="215" t="s">
        <v>1479</v>
      </c>
      <c r="C131" s="215">
        <v>5</v>
      </c>
    </row>
    <row r="132" spans="1:3" x14ac:dyDescent="0.25">
      <c r="A132" s="214" t="s">
        <v>1480</v>
      </c>
      <c r="B132" s="215" t="s">
        <v>1260</v>
      </c>
      <c r="C132" s="215">
        <v>2</v>
      </c>
    </row>
    <row r="133" spans="1:3" x14ac:dyDescent="0.25">
      <c r="A133" s="214" t="s">
        <v>951</v>
      </c>
      <c r="B133" s="215" t="s">
        <v>1481</v>
      </c>
      <c r="C133" s="215">
        <v>4</v>
      </c>
    </row>
    <row r="134" spans="1:3" x14ac:dyDescent="0.25">
      <c r="A134" s="214" t="s">
        <v>1482</v>
      </c>
      <c r="B134" s="215" t="s">
        <v>1483</v>
      </c>
      <c r="C134" s="215">
        <v>1</v>
      </c>
    </row>
    <row r="135" spans="1:3" x14ac:dyDescent="0.25">
      <c r="A135" s="214" t="s">
        <v>1484</v>
      </c>
      <c r="B135" s="215" t="s">
        <v>1485</v>
      </c>
      <c r="C135" s="215">
        <v>6</v>
      </c>
    </row>
    <row r="136" spans="1:3" x14ac:dyDescent="0.25">
      <c r="A136" s="214" t="s">
        <v>1486</v>
      </c>
      <c r="B136" s="215" t="s">
        <v>1487</v>
      </c>
      <c r="C136" s="215">
        <v>5</v>
      </c>
    </row>
    <row r="137" spans="1:3" x14ac:dyDescent="0.25">
      <c r="A137" s="214" t="s">
        <v>1488</v>
      </c>
      <c r="B137" s="215" t="s">
        <v>1489</v>
      </c>
      <c r="C137" s="215">
        <v>3</v>
      </c>
    </row>
    <row r="138" spans="1:3" x14ac:dyDescent="0.25">
      <c r="A138" s="214" t="s">
        <v>1490</v>
      </c>
      <c r="B138" s="215" t="s">
        <v>1491</v>
      </c>
      <c r="C138" s="215">
        <v>3</v>
      </c>
    </row>
    <row r="139" spans="1:3" x14ac:dyDescent="0.25">
      <c r="A139" s="214" t="s">
        <v>1492</v>
      </c>
      <c r="B139" s="215" t="s">
        <v>1493</v>
      </c>
      <c r="C139" s="215">
        <v>4</v>
      </c>
    </row>
    <row r="140" spans="1:3" x14ac:dyDescent="0.25">
      <c r="A140" s="214" t="s">
        <v>1494</v>
      </c>
      <c r="B140" s="215" t="s">
        <v>1495</v>
      </c>
      <c r="C140" s="215">
        <v>4</v>
      </c>
    </row>
    <row r="141" spans="1:3" x14ac:dyDescent="0.25">
      <c r="A141" s="214" t="s">
        <v>384</v>
      </c>
      <c r="B141" s="215" t="s">
        <v>1496</v>
      </c>
      <c r="C141" s="215">
        <v>6</v>
      </c>
    </row>
    <row r="142" spans="1:3" x14ac:dyDescent="0.25">
      <c r="A142" s="214" t="s">
        <v>1497</v>
      </c>
      <c r="B142" s="215" t="s">
        <v>1498</v>
      </c>
      <c r="C142" s="215">
        <v>3</v>
      </c>
    </row>
    <row r="143" spans="1:3" x14ac:dyDescent="0.25">
      <c r="A143" s="214" t="s">
        <v>1499</v>
      </c>
      <c r="B143" s="215" t="s">
        <v>1500</v>
      </c>
      <c r="C143" s="215">
        <v>5</v>
      </c>
    </row>
    <row r="144" spans="1:3" x14ac:dyDescent="0.25">
      <c r="A144" s="214" t="s">
        <v>1501</v>
      </c>
      <c r="B144" s="215" t="s">
        <v>1502</v>
      </c>
      <c r="C144" s="215">
        <v>6</v>
      </c>
    </row>
    <row r="145" spans="1:3" x14ac:dyDescent="0.25">
      <c r="A145" s="214" t="s">
        <v>1503</v>
      </c>
      <c r="B145" s="215" t="s">
        <v>1504</v>
      </c>
      <c r="C145" s="215">
        <v>4</v>
      </c>
    </row>
    <row r="146" spans="1:3" x14ac:dyDescent="0.25">
      <c r="A146" s="214" t="s">
        <v>841</v>
      </c>
      <c r="B146" s="215" t="s">
        <v>1505</v>
      </c>
      <c r="C146" s="215">
        <v>5</v>
      </c>
    </row>
    <row r="147" spans="1:3" x14ac:dyDescent="0.25">
      <c r="A147" s="214" t="s">
        <v>1506</v>
      </c>
      <c r="B147" s="215" t="s">
        <v>1507</v>
      </c>
      <c r="C147" s="215">
        <v>4</v>
      </c>
    </row>
    <row r="148" spans="1:3" x14ac:dyDescent="0.25">
      <c r="A148" s="214" t="s">
        <v>1508</v>
      </c>
      <c r="B148" s="215" t="s">
        <v>1509</v>
      </c>
      <c r="C148" s="215">
        <v>4</v>
      </c>
    </row>
    <row r="149" spans="1:3" x14ac:dyDescent="0.25">
      <c r="A149" s="214" t="s">
        <v>1510</v>
      </c>
      <c r="B149" s="215" t="s">
        <v>1511</v>
      </c>
      <c r="C149" s="215">
        <v>4</v>
      </c>
    </row>
    <row r="150" spans="1:3" x14ac:dyDescent="0.25">
      <c r="A150" s="214" t="s">
        <v>1512</v>
      </c>
      <c r="B150" s="215" t="s">
        <v>1513</v>
      </c>
      <c r="C150" s="215">
        <v>5</v>
      </c>
    </row>
    <row r="151" spans="1:3" x14ac:dyDescent="0.25">
      <c r="A151" s="214" t="s">
        <v>1514</v>
      </c>
      <c r="B151" s="215" t="s">
        <v>1515</v>
      </c>
      <c r="C151" s="215">
        <v>6</v>
      </c>
    </row>
    <row r="152" spans="1:3" ht="25" x14ac:dyDescent="0.25">
      <c r="A152" s="214" t="s">
        <v>1516</v>
      </c>
      <c r="B152" s="215" t="s">
        <v>1517</v>
      </c>
      <c r="C152" s="215">
        <v>5</v>
      </c>
    </row>
    <row r="153" spans="1:3" x14ac:dyDescent="0.25">
      <c r="A153" s="214" t="s">
        <v>1518</v>
      </c>
      <c r="B153" s="215" t="s">
        <v>1519</v>
      </c>
      <c r="C153" s="215">
        <v>7</v>
      </c>
    </row>
    <row r="154" spans="1:3" x14ac:dyDescent="0.25">
      <c r="A154" s="214" t="s">
        <v>1520</v>
      </c>
      <c r="B154" s="215" t="s">
        <v>1521</v>
      </c>
      <c r="C154" s="215">
        <v>6</v>
      </c>
    </row>
    <row r="155" spans="1:3" x14ac:dyDescent="0.25">
      <c r="A155" s="214" t="s">
        <v>1522</v>
      </c>
      <c r="B155" s="215" t="s">
        <v>1523</v>
      </c>
      <c r="C155" s="215">
        <v>1</v>
      </c>
    </row>
    <row r="156" spans="1:3" x14ac:dyDescent="0.25">
      <c r="A156" s="214" t="s">
        <v>1524</v>
      </c>
      <c r="B156" s="215" t="s">
        <v>1525</v>
      </c>
      <c r="C156" s="215">
        <v>6</v>
      </c>
    </row>
    <row r="157" spans="1:3" x14ac:dyDescent="0.25">
      <c r="A157" s="214" t="s">
        <v>1526</v>
      </c>
      <c r="B157" s="215" t="s">
        <v>1527</v>
      </c>
      <c r="C157" s="215">
        <v>6</v>
      </c>
    </row>
    <row r="158" spans="1:3" x14ac:dyDescent="0.25">
      <c r="A158" s="214" t="s">
        <v>1528</v>
      </c>
      <c r="B158" s="215" t="s">
        <v>1529</v>
      </c>
      <c r="C158" s="215">
        <v>6</v>
      </c>
    </row>
    <row r="159" spans="1:3" x14ac:dyDescent="0.25">
      <c r="A159" s="214" t="s">
        <v>1530</v>
      </c>
      <c r="B159" s="215" t="s">
        <v>1531</v>
      </c>
      <c r="C159" s="215">
        <v>4</v>
      </c>
    </row>
    <row r="160" spans="1:3" x14ac:dyDescent="0.25">
      <c r="A160" s="214" t="s">
        <v>1532</v>
      </c>
      <c r="B160" s="215" t="s">
        <v>1533</v>
      </c>
      <c r="C160" s="215">
        <v>6</v>
      </c>
    </row>
    <row r="161" spans="1:3" x14ac:dyDescent="0.25">
      <c r="A161" s="214" t="s">
        <v>1534</v>
      </c>
      <c r="B161" s="215" t="s">
        <v>1535</v>
      </c>
      <c r="C161" s="215">
        <v>3</v>
      </c>
    </row>
    <row r="162" spans="1:3" x14ac:dyDescent="0.25">
      <c r="A162" s="214" t="s">
        <v>1536</v>
      </c>
      <c r="B162" s="215" t="s">
        <v>1537</v>
      </c>
      <c r="C162" s="215">
        <v>4</v>
      </c>
    </row>
    <row r="163" spans="1:3" x14ac:dyDescent="0.25">
      <c r="A163" s="214" t="s">
        <v>1538</v>
      </c>
      <c r="B163" s="215" t="s">
        <v>1539</v>
      </c>
      <c r="C163" s="215">
        <v>5</v>
      </c>
    </row>
    <row r="164" spans="1:3" ht="25" x14ac:dyDescent="0.25">
      <c r="A164" s="214" t="s">
        <v>1540</v>
      </c>
      <c r="B164" s="215" t="s">
        <v>1541</v>
      </c>
      <c r="C164" s="215">
        <v>3</v>
      </c>
    </row>
    <row r="165" spans="1:3" x14ac:dyDescent="0.25">
      <c r="A165" s="214" t="s">
        <v>1542</v>
      </c>
      <c r="B165" s="215" t="s">
        <v>1543</v>
      </c>
      <c r="C165" s="215">
        <v>5</v>
      </c>
    </row>
    <row r="166" spans="1:3" x14ac:dyDescent="0.25">
      <c r="A166" s="214" t="s">
        <v>1544</v>
      </c>
      <c r="B166" s="215" t="s">
        <v>1545</v>
      </c>
      <c r="C166" s="215">
        <v>5</v>
      </c>
    </row>
    <row r="167" spans="1:3" x14ac:dyDescent="0.25">
      <c r="A167" s="214" t="s">
        <v>1546</v>
      </c>
      <c r="B167" s="215" t="s">
        <v>1547</v>
      </c>
      <c r="C167" s="215">
        <v>5</v>
      </c>
    </row>
    <row r="168" spans="1:3" x14ac:dyDescent="0.25">
      <c r="A168" s="214" t="s">
        <v>1548</v>
      </c>
      <c r="B168" s="215" t="s">
        <v>1549</v>
      </c>
      <c r="C168" s="215">
        <v>5</v>
      </c>
    </row>
    <row r="169" spans="1:3" x14ac:dyDescent="0.25">
      <c r="A169" s="214" t="s">
        <v>1550</v>
      </c>
      <c r="B169" s="215" t="s">
        <v>1551</v>
      </c>
      <c r="C169" s="215">
        <v>5</v>
      </c>
    </row>
    <row r="170" spans="1:3" x14ac:dyDescent="0.25">
      <c r="A170" s="214" t="s">
        <v>869</v>
      </c>
      <c r="B170" s="215" t="s">
        <v>1552</v>
      </c>
      <c r="C170" s="215">
        <v>5</v>
      </c>
    </row>
    <row r="171" spans="1:3" x14ac:dyDescent="0.25">
      <c r="A171" s="214" t="s">
        <v>1553</v>
      </c>
      <c r="B171" s="215" t="s">
        <v>1554</v>
      </c>
      <c r="C171" s="215">
        <v>6</v>
      </c>
    </row>
    <row r="172" spans="1:3" x14ac:dyDescent="0.25">
      <c r="A172" s="214" t="s">
        <v>1555</v>
      </c>
      <c r="B172" s="215" t="s">
        <v>1556</v>
      </c>
      <c r="C172" s="215">
        <v>4</v>
      </c>
    </row>
    <row r="173" spans="1:3" x14ac:dyDescent="0.25">
      <c r="A173" s="214" t="s">
        <v>1557</v>
      </c>
      <c r="B173" s="215" t="s">
        <v>1558</v>
      </c>
      <c r="C173" s="215">
        <v>3</v>
      </c>
    </row>
    <row r="174" spans="1:3" x14ac:dyDescent="0.25">
      <c r="A174" s="214" t="s">
        <v>1559</v>
      </c>
      <c r="B174" s="215" t="s">
        <v>1560</v>
      </c>
      <c r="C174" s="215">
        <v>4</v>
      </c>
    </row>
    <row r="175" spans="1:3" x14ac:dyDescent="0.25">
      <c r="A175" s="214" t="s">
        <v>1561</v>
      </c>
      <c r="B175" s="215" t="s">
        <v>1562</v>
      </c>
      <c r="C175" s="215">
        <v>6</v>
      </c>
    </row>
    <row r="176" spans="1:3" ht="25" x14ac:dyDescent="0.25">
      <c r="A176" s="214" t="s">
        <v>1563</v>
      </c>
      <c r="B176" s="215" t="s">
        <v>1564</v>
      </c>
      <c r="C176" s="215">
        <v>5</v>
      </c>
    </row>
    <row r="177" spans="1:3" x14ac:dyDescent="0.25">
      <c r="A177" s="214" t="s">
        <v>1565</v>
      </c>
      <c r="B177" s="215" t="s">
        <v>1566</v>
      </c>
      <c r="C177" s="215">
        <v>3</v>
      </c>
    </row>
    <row r="178" spans="1:3" x14ac:dyDescent="0.25">
      <c r="A178" s="214" t="s">
        <v>1567</v>
      </c>
      <c r="B178" s="215" t="s">
        <v>1568</v>
      </c>
      <c r="C178" s="215">
        <v>5</v>
      </c>
    </row>
    <row r="179" spans="1:3" x14ac:dyDescent="0.25">
      <c r="A179" s="214" t="s">
        <v>1569</v>
      </c>
      <c r="B179" s="215" t="s">
        <v>1570</v>
      </c>
      <c r="C179" s="215">
        <v>5</v>
      </c>
    </row>
    <row r="180" spans="1:3" x14ac:dyDescent="0.25">
      <c r="A180" s="214" t="s">
        <v>1571</v>
      </c>
      <c r="B180" s="215" t="s">
        <v>1572</v>
      </c>
      <c r="C180" s="215">
        <v>4</v>
      </c>
    </row>
    <row r="181" spans="1:3" x14ac:dyDescent="0.25">
      <c r="A181" s="214" t="s">
        <v>1573</v>
      </c>
      <c r="B181" s="215" t="s">
        <v>1260</v>
      </c>
      <c r="C181" s="215">
        <v>2</v>
      </c>
    </row>
    <row r="182" spans="1:3" x14ac:dyDescent="0.25">
      <c r="A182" s="214" t="s">
        <v>1574</v>
      </c>
      <c r="B182" s="215" t="s">
        <v>1575</v>
      </c>
      <c r="C182" s="215">
        <v>3</v>
      </c>
    </row>
    <row r="183" spans="1:3" x14ac:dyDescent="0.25">
      <c r="A183" s="214" t="s">
        <v>1576</v>
      </c>
      <c r="B183" s="215" t="s">
        <v>1577</v>
      </c>
      <c r="C183" s="215">
        <v>3</v>
      </c>
    </row>
    <row r="184" spans="1:3" x14ac:dyDescent="0.25">
      <c r="A184" s="214" t="s">
        <v>1578</v>
      </c>
      <c r="B184" s="215" t="s">
        <v>1579</v>
      </c>
      <c r="C184" s="215">
        <v>5</v>
      </c>
    </row>
    <row r="185" spans="1:3" x14ac:dyDescent="0.25">
      <c r="A185" s="214" t="s">
        <v>1580</v>
      </c>
      <c r="B185" s="215" t="s">
        <v>1581</v>
      </c>
      <c r="C185" s="215">
        <v>5</v>
      </c>
    </row>
    <row r="186" spans="1:3" x14ac:dyDescent="0.25">
      <c r="A186" s="214" t="s">
        <v>1582</v>
      </c>
      <c r="B186" s="215" t="s">
        <v>1583</v>
      </c>
      <c r="C186" s="215">
        <v>2</v>
      </c>
    </row>
    <row r="187" spans="1:3" x14ac:dyDescent="0.25">
      <c r="A187" s="214" t="s">
        <v>1584</v>
      </c>
      <c r="B187" s="215" t="s">
        <v>1585</v>
      </c>
      <c r="C187" s="215">
        <v>3</v>
      </c>
    </row>
    <row r="188" spans="1:3" x14ac:dyDescent="0.25">
      <c r="A188" s="214" t="s">
        <v>1586</v>
      </c>
      <c r="B188" s="215" t="s">
        <v>1587</v>
      </c>
      <c r="C188" s="215">
        <v>4</v>
      </c>
    </row>
    <row r="189" spans="1:3" x14ac:dyDescent="0.25">
      <c r="A189" s="214" t="s">
        <v>1588</v>
      </c>
      <c r="B189" s="215" t="s">
        <v>1589</v>
      </c>
      <c r="C189" s="215">
        <v>2</v>
      </c>
    </row>
    <row r="190" spans="1:3" x14ac:dyDescent="0.25">
      <c r="A190" s="214" t="s">
        <v>1590</v>
      </c>
      <c r="B190" s="215" t="s">
        <v>1591</v>
      </c>
      <c r="C190" s="215">
        <v>2</v>
      </c>
    </row>
    <row r="191" spans="1:3" x14ac:dyDescent="0.25">
      <c r="A191" s="214" t="s">
        <v>1592</v>
      </c>
      <c r="B191" s="215" t="s">
        <v>1593</v>
      </c>
      <c r="C191" s="215">
        <v>5</v>
      </c>
    </row>
    <row r="192" spans="1:3" x14ac:dyDescent="0.25">
      <c r="A192" s="214" t="s">
        <v>1594</v>
      </c>
      <c r="B192" s="215" t="s">
        <v>1260</v>
      </c>
      <c r="C192" s="215">
        <v>2</v>
      </c>
    </row>
    <row r="193" spans="1:3" x14ac:dyDescent="0.25">
      <c r="A193" s="214" t="s">
        <v>1595</v>
      </c>
      <c r="B193" s="215" t="s">
        <v>1596</v>
      </c>
      <c r="C193" s="215">
        <v>3</v>
      </c>
    </row>
    <row r="194" spans="1:3" x14ac:dyDescent="0.25">
      <c r="A194" s="214" t="s">
        <v>1597</v>
      </c>
      <c r="B194" s="215" t="s">
        <v>1598</v>
      </c>
      <c r="C194" s="215">
        <v>3</v>
      </c>
    </row>
    <row r="195" spans="1:3" ht="25" x14ac:dyDescent="0.25">
      <c r="A195" s="214" t="s">
        <v>1599</v>
      </c>
      <c r="B195" s="215" t="s">
        <v>1600</v>
      </c>
      <c r="C195" s="215">
        <v>3</v>
      </c>
    </row>
    <row r="196" spans="1:3" x14ac:dyDescent="0.25">
      <c r="A196" s="214" t="s">
        <v>1601</v>
      </c>
      <c r="B196" s="215" t="s">
        <v>1602</v>
      </c>
      <c r="C196" s="215">
        <v>5</v>
      </c>
    </row>
    <row r="197" spans="1:3" x14ac:dyDescent="0.25">
      <c r="A197" s="214" t="s">
        <v>1603</v>
      </c>
      <c r="B197" s="215" t="s">
        <v>1604</v>
      </c>
      <c r="C197" s="215">
        <v>4</v>
      </c>
    </row>
    <row r="198" spans="1:3" x14ac:dyDescent="0.25">
      <c r="A198" s="214" t="s">
        <v>1605</v>
      </c>
      <c r="B198" s="215" t="s">
        <v>1260</v>
      </c>
      <c r="C198" s="215">
        <v>2</v>
      </c>
    </row>
    <row r="199" spans="1:3" x14ac:dyDescent="0.25">
      <c r="A199" s="214" t="s">
        <v>1606</v>
      </c>
      <c r="B199" s="215" t="s">
        <v>1607</v>
      </c>
      <c r="C199" s="215">
        <v>1</v>
      </c>
    </row>
    <row r="200" spans="1:3" x14ac:dyDescent="0.25">
      <c r="A200" s="214" t="s">
        <v>1608</v>
      </c>
      <c r="B200" s="215" t="s">
        <v>1609</v>
      </c>
      <c r="C200" s="215">
        <v>4</v>
      </c>
    </row>
    <row r="201" spans="1:3" x14ac:dyDescent="0.25">
      <c r="A201" s="214" t="s">
        <v>1610</v>
      </c>
      <c r="B201" s="215" t="s">
        <v>1611</v>
      </c>
      <c r="C201" s="215">
        <v>3</v>
      </c>
    </row>
    <row r="202" spans="1:3" x14ac:dyDescent="0.25">
      <c r="A202" s="214" t="s">
        <v>1612</v>
      </c>
      <c r="B202" s="215" t="s">
        <v>1613</v>
      </c>
      <c r="C202" s="215">
        <v>4</v>
      </c>
    </row>
    <row r="203" spans="1:3" x14ac:dyDescent="0.25">
      <c r="A203" s="214" t="s">
        <v>1614</v>
      </c>
      <c r="B203" s="215" t="s">
        <v>1615</v>
      </c>
      <c r="C203" s="215">
        <v>4</v>
      </c>
    </row>
    <row r="204" spans="1:3" x14ac:dyDescent="0.25">
      <c r="A204" s="214" t="s">
        <v>1616</v>
      </c>
      <c r="B204" s="215" t="s">
        <v>1617</v>
      </c>
      <c r="C204" s="215">
        <v>4</v>
      </c>
    </row>
    <row r="205" spans="1:3" x14ac:dyDescent="0.25">
      <c r="A205" s="214" t="s">
        <v>1618</v>
      </c>
      <c r="B205" s="215" t="s">
        <v>1619</v>
      </c>
      <c r="C205" s="215">
        <v>2</v>
      </c>
    </row>
    <row r="206" spans="1:3" x14ac:dyDescent="0.25">
      <c r="A206" s="214" t="s">
        <v>1620</v>
      </c>
      <c r="B206" s="215" t="s">
        <v>1621</v>
      </c>
      <c r="C206" s="215">
        <v>3</v>
      </c>
    </row>
    <row r="207" spans="1:3" x14ac:dyDescent="0.25">
      <c r="A207" s="214" t="s">
        <v>1622</v>
      </c>
      <c r="B207" s="215" t="s">
        <v>1623</v>
      </c>
      <c r="C207" s="215">
        <v>4</v>
      </c>
    </row>
    <row r="208" spans="1:3" x14ac:dyDescent="0.25">
      <c r="A208" s="214" t="s">
        <v>1624</v>
      </c>
      <c r="B208" s="215" t="s">
        <v>1625</v>
      </c>
      <c r="C208" s="215">
        <v>2</v>
      </c>
    </row>
    <row r="209" spans="1:3" x14ac:dyDescent="0.25">
      <c r="A209" s="214" t="s">
        <v>1626</v>
      </c>
      <c r="B209" s="215" t="s">
        <v>1627</v>
      </c>
      <c r="C209" s="215">
        <v>4</v>
      </c>
    </row>
    <row r="210" spans="1:3" x14ac:dyDescent="0.25">
      <c r="A210" s="214" t="s">
        <v>1628</v>
      </c>
      <c r="B210" s="215" t="s">
        <v>1629</v>
      </c>
      <c r="C210" s="215">
        <v>4</v>
      </c>
    </row>
    <row r="211" spans="1:3" x14ac:dyDescent="0.25">
      <c r="A211" s="214" t="s">
        <v>1630</v>
      </c>
      <c r="B211" s="215" t="s">
        <v>1631</v>
      </c>
      <c r="C211" s="215">
        <v>4</v>
      </c>
    </row>
    <row r="212" spans="1:3" x14ac:dyDescent="0.25">
      <c r="A212" s="214" t="s">
        <v>1632</v>
      </c>
      <c r="B212" s="215" t="s">
        <v>1633</v>
      </c>
      <c r="C212" s="215">
        <v>3</v>
      </c>
    </row>
    <row r="213" spans="1:3" x14ac:dyDescent="0.25">
      <c r="A213" s="214" t="s">
        <v>1634</v>
      </c>
      <c r="B213" s="215" t="s">
        <v>1260</v>
      </c>
      <c r="C213" s="215">
        <v>2</v>
      </c>
    </row>
    <row r="214" spans="1:3" x14ac:dyDescent="0.25">
      <c r="A214" s="214" t="s">
        <v>1635</v>
      </c>
      <c r="B214" s="215" t="s">
        <v>1636</v>
      </c>
      <c r="C214" s="215">
        <v>1</v>
      </c>
    </row>
    <row r="215" spans="1:3" x14ac:dyDescent="0.25">
      <c r="A215" s="214" t="s">
        <v>1637</v>
      </c>
      <c r="B215" s="215" t="s">
        <v>1638</v>
      </c>
      <c r="C215" s="215">
        <v>4</v>
      </c>
    </row>
    <row r="216" spans="1:3" x14ac:dyDescent="0.25">
      <c r="A216" s="214" t="s">
        <v>1639</v>
      </c>
      <c r="B216" s="215" t="s">
        <v>1640</v>
      </c>
      <c r="C216" s="215">
        <v>4</v>
      </c>
    </row>
    <row r="217" spans="1:3" x14ac:dyDescent="0.25">
      <c r="A217" s="214" t="s">
        <v>1641</v>
      </c>
      <c r="B217" s="215" t="s">
        <v>1642</v>
      </c>
      <c r="C217" s="215">
        <v>4</v>
      </c>
    </row>
    <row r="218" spans="1:3" x14ac:dyDescent="0.25">
      <c r="A218" s="214" t="s">
        <v>1643</v>
      </c>
      <c r="B218" s="215" t="s">
        <v>1644</v>
      </c>
      <c r="C218" s="215">
        <v>4</v>
      </c>
    </row>
    <row r="219" spans="1:3" x14ac:dyDescent="0.25">
      <c r="A219" s="214" t="s">
        <v>1645</v>
      </c>
      <c r="B219" s="215" t="s">
        <v>1646</v>
      </c>
      <c r="C219" s="215">
        <v>2</v>
      </c>
    </row>
    <row r="220" spans="1:3" x14ac:dyDescent="0.25">
      <c r="A220" s="214" t="s">
        <v>1647</v>
      </c>
      <c r="B220" s="215" t="s">
        <v>1648</v>
      </c>
      <c r="C220" s="215">
        <v>1</v>
      </c>
    </row>
    <row r="221" spans="1:3" x14ac:dyDescent="0.25">
      <c r="A221" s="214" t="s">
        <v>1649</v>
      </c>
      <c r="B221" s="215" t="s">
        <v>1650</v>
      </c>
      <c r="C221" s="215">
        <v>1</v>
      </c>
    </row>
    <row r="222" spans="1:3" x14ac:dyDescent="0.25">
      <c r="A222" s="214" t="s">
        <v>1651</v>
      </c>
      <c r="B222" s="215" t="s">
        <v>1652</v>
      </c>
      <c r="C222" s="215">
        <v>4</v>
      </c>
    </row>
    <row r="223" spans="1:3" x14ac:dyDescent="0.25">
      <c r="A223" s="214" t="s">
        <v>1653</v>
      </c>
      <c r="B223" s="215" t="s">
        <v>1654</v>
      </c>
      <c r="C223" s="215">
        <v>7</v>
      </c>
    </row>
    <row r="224" spans="1:3" x14ac:dyDescent="0.25">
      <c r="A224" s="214" t="s">
        <v>726</v>
      </c>
      <c r="B224" s="215" t="s">
        <v>1655</v>
      </c>
      <c r="C224" s="215">
        <v>5</v>
      </c>
    </row>
    <row r="225" spans="1:3" x14ac:dyDescent="0.25">
      <c r="A225" s="214" t="s">
        <v>682</v>
      </c>
      <c r="B225" s="215" t="s">
        <v>1656</v>
      </c>
      <c r="C225" s="215">
        <v>6</v>
      </c>
    </row>
    <row r="226" spans="1:3" x14ac:dyDescent="0.25">
      <c r="A226" s="214" t="s">
        <v>751</v>
      </c>
      <c r="B226" s="215" t="s">
        <v>1657</v>
      </c>
      <c r="C226" s="215">
        <v>5</v>
      </c>
    </row>
    <row r="227" spans="1:3" x14ac:dyDescent="0.25">
      <c r="A227" s="214" t="s">
        <v>1658</v>
      </c>
      <c r="B227" s="215" t="s">
        <v>1659</v>
      </c>
      <c r="C227" s="215">
        <v>2</v>
      </c>
    </row>
    <row r="228" spans="1:3" x14ac:dyDescent="0.25">
      <c r="A228" s="214" t="s">
        <v>715</v>
      </c>
      <c r="B228" s="215" t="s">
        <v>1660</v>
      </c>
      <c r="C228" s="215">
        <v>3</v>
      </c>
    </row>
    <row r="229" spans="1:3" x14ac:dyDescent="0.25">
      <c r="A229" s="214" t="s">
        <v>740</v>
      </c>
      <c r="B229" s="215" t="s">
        <v>1661</v>
      </c>
      <c r="C229" s="215">
        <v>1</v>
      </c>
    </row>
    <row r="230" spans="1:3" x14ac:dyDescent="0.25">
      <c r="A230" s="214" t="s">
        <v>1662</v>
      </c>
      <c r="B230" s="215" t="s">
        <v>1663</v>
      </c>
      <c r="C230" s="215">
        <v>7</v>
      </c>
    </row>
    <row r="231" spans="1:3" x14ac:dyDescent="0.25">
      <c r="A231" s="214" t="s">
        <v>1664</v>
      </c>
      <c r="B231" s="215" t="s">
        <v>1665</v>
      </c>
      <c r="C231" s="215">
        <v>2</v>
      </c>
    </row>
    <row r="232" spans="1:3" x14ac:dyDescent="0.25">
      <c r="A232" s="214" t="s">
        <v>1666</v>
      </c>
      <c r="B232" s="215" t="s">
        <v>1667</v>
      </c>
      <c r="C232" s="215">
        <v>5</v>
      </c>
    </row>
    <row r="233" spans="1:3" x14ac:dyDescent="0.25">
      <c r="A233" s="214" t="s">
        <v>1668</v>
      </c>
      <c r="B233" s="215" t="s">
        <v>1260</v>
      </c>
      <c r="C233" s="215">
        <v>2</v>
      </c>
    </row>
    <row r="234" spans="1:3" x14ac:dyDescent="0.25">
      <c r="A234" s="214" t="s">
        <v>1669</v>
      </c>
      <c r="B234" s="215" t="s">
        <v>1670</v>
      </c>
      <c r="C234" s="215">
        <v>6</v>
      </c>
    </row>
    <row r="235" spans="1:3" x14ac:dyDescent="0.25">
      <c r="A235" s="214" t="s">
        <v>694</v>
      </c>
      <c r="B235" s="215" t="s">
        <v>1671</v>
      </c>
      <c r="C235" s="215">
        <v>4</v>
      </c>
    </row>
    <row r="236" spans="1:3" x14ac:dyDescent="0.25">
      <c r="A236" s="214" t="s">
        <v>1672</v>
      </c>
      <c r="B236" s="215" t="s">
        <v>1673</v>
      </c>
      <c r="C236" s="215">
        <v>6</v>
      </c>
    </row>
    <row r="237" spans="1:3" x14ac:dyDescent="0.25">
      <c r="A237" s="214" t="s">
        <v>1674</v>
      </c>
      <c r="B237" s="215" t="s">
        <v>1675</v>
      </c>
      <c r="C237" s="215">
        <v>4</v>
      </c>
    </row>
    <row r="238" spans="1:3" x14ac:dyDescent="0.25">
      <c r="A238" s="214" t="s">
        <v>1676</v>
      </c>
      <c r="B238" s="215" t="s">
        <v>1677</v>
      </c>
      <c r="C238" s="215">
        <v>6</v>
      </c>
    </row>
    <row r="239" spans="1:3" x14ac:dyDescent="0.25">
      <c r="A239" s="214" t="s">
        <v>1678</v>
      </c>
      <c r="B239" s="215" t="s">
        <v>1679</v>
      </c>
      <c r="C239" s="215">
        <v>4</v>
      </c>
    </row>
    <row r="240" spans="1:3" x14ac:dyDescent="0.25">
      <c r="A240" s="214" t="s">
        <v>1680</v>
      </c>
      <c r="B240" s="215" t="s">
        <v>1681</v>
      </c>
      <c r="C240" s="215">
        <v>7</v>
      </c>
    </row>
    <row r="241" spans="1:3" x14ac:dyDescent="0.25">
      <c r="A241" s="214" t="s">
        <v>1682</v>
      </c>
      <c r="B241" s="215" t="s">
        <v>1683</v>
      </c>
      <c r="C241" s="215">
        <v>8</v>
      </c>
    </row>
    <row r="242" spans="1:3" x14ac:dyDescent="0.25">
      <c r="A242" s="214" t="s">
        <v>187</v>
      </c>
      <c r="B242" s="215" t="s">
        <v>1684</v>
      </c>
      <c r="C242" s="215">
        <v>6</v>
      </c>
    </row>
    <row r="243" spans="1:3" x14ac:dyDescent="0.25">
      <c r="A243" s="214" t="s">
        <v>1685</v>
      </c>
      <c r="B243" s="215" t="s">
        <v>1686</v>
      </c>
      <c r="C243" s="215">
        <v>5</v>
      </c>
    </row>
    <row r="244" spans="1:3" x14ac:dyDescent="0.25">
      <c r="A244" s="214" t="s">
        <v>233</v>
      </c>
      <c r="B244" s="215" t="s">
        <v>1687</v>
      </c>
      <c r="C244" s="215">
        <v>6</v>
      </c>
    </row>
    <row r="245" spans="1:3" x14ac:dyDescent="0.25">
      <c r="A245" s="214" t="s">
        <v>1688</v>
      </c>
      <c r="B245" s="215" t="s">
        <v>1689</v>
      </c>
      <c r="C245" s="215">
        <v>1</v>
      </c>
    </row>
    <row r="246" spans="1:3" x14ac:dyDescent="0.25">
      <c r="A246" s="214" t="s">
        <v>1690</v>
      </c>
      <c r="B246" s="215" t="s">
        <v>1691</v>
      </c>
      <c r="C246" s="215">
        <v>4</v>
      </c>
    </row>
    <row r="247" spans="1:3" x14ac:dyDescent="0.25">
      <c r="A247" s="214" t="s">
        <v>1692</v>
      </c>
      <c r="B247" s="215" t="s">
        <v>1693</v>
      </c>
      <c r="C247" s="215">
        <v>5</v>
      </c>
    </row>
    <row r="248" spans="1:3" x14ac:dyDescent="0.25">
      <c r="A248" s="214" t="s">
        <v>1694</v>
      </c>
      <c r="B248" s="215" t="s">
        <v>1260</v>
      </c>
      <c r="C248" s="215">
        <v>2</v>
      </c>
    </row>
    <row r="249" spans="1:3" x14ac:dyDescent="0.25">
      <c r="A249" s="214" t="s">
        <v>1695</v>
      </c>
      <c r="B249" s="215" t="s">
        <v>1696</v>
      </c>
      <c r="C249" s="215">
        <v>8</v>
      </c>
    </row>
    <row r="250" spans="1:3" x14ac:dyDescent="0.25">
      <c r="A250" s="214" t="s">
        <v>1697</v>
      </c>
      <c r="B250" s="215" t="s">
        <v>1698</v>
      </c>
      <c r="C250" s="215">
        <v>8</v>
      </c>
    </row>
    <row r="251" spans="1:3" ht="25" x14ac:dyDescent="0.25">
      <c r="A251" s="214" t="s">
        <v>1699</v>
      </c>
      <c r="B251" s="215" t="s">
        <v>1700</v>
      </c>
      <c r="C251" s="215">
        <v>7</v>
      </c>
    </row>
    <row r="252" spans="1:3" x14ac:dyDescent="0.25">
      <c r="A252" s="214" t="s">
        <v>1701</v>
      </c>
      <c r="B252" s="215" t="s">
        <v>1702</v>
      </c>
      <c r="C252" s="215">
        <v>5</v>
      </c>
    </row>
    <row r="253" spans="1:3" x14ac:dyDescent="0.25">
      <c r="A253" s="214" t="s">
        <v>1703</v>
      </c>
      <c r="B253" s="215" t="s">
        <v>1704</v>
      </c>
      <c r="C253" s="215">
        <v>7</v>
      </c>
    </row>
    <row r="254" spans="1:3" x14ac:dyDescent="0.25">
      <c r="A254" s="214" t="s">
        <v>1705</v>
      </c>
      <c r="B254" s="215" t="s">
        <v>1706</v>
      </c>
      <c r="C254" s="215">
        <v>4</v>
      </c>
    </row>
    <row r="255" spans="1:3" x14ac:dyDescent="0.25">
      <c r="A255" s="214" t="s">
        <v>1707</v>
      </c>
      <c r="B255" s="215" t="s">
        <v>1708</v>
      </c>
      <c r="C255" s="215">
        <v>4</v>
      </c>
    </row>
    <row r="256" spans="1:3" x14ac:dyDescent="0.25">
      <c r="A256" s="214" t="s">
        <v>1709</v>
      </c>
      <c r="B256" s="215" t="s">
        <v>1710</v>
      </c>
      <c r="C256" s="215">
        <v>5</v>
      </c>
    </row>
    <row r="257" spans="1:3" x14ac:dyDescent="0.25">
      <c r="A257" s="214" t="s">
        <v>1711</v>
      </c>
      <c r="B257" s="215" t="s">
        <v>1712</v>
      </c>
      <c r="C257" s="215">
        <v>8</v>
      </c>
    </row>
    <row r="258" spans="1:3" x14ac:dyDescent="0.25">
      <c r="A258" s="214" t="s">
        <v>1713</v>
      </c>
      <c r="B258" s="215" t="s">
        <v>1714</v>
      </c>
      <c r="C258" s="215">
        <v>4</v>
      </c>
    </row>
    <row r="259" spans="1:3" x14ac:dyDescent="0.25">
      <c r="A259" s="214" t="s">
        <v>1715</v>
      </c>
      <c r="B259" s="215" t="s">
        <v>1260</v>
      </c>
      <c r="C259" s="215">
        <v>3</v>
      </c>
    </row>
    <row r="260" spans="1:3" x14ac:dyDescent="0.25">
      <c r="A260" s="214" t="s">
        <v>1716</v>
      </c>
      <c r="B260" s="215" t="s">
        <v>1717</v>
      </c>
      <c r="C260" s="215">
        <v>5</v>
      </c>
    </row>
    <row r="261" spans="1:3" x14ac:dyDescent="0.25">
      <c r="A261" s="214" t="s">
        <v>1718</v>
      </c>
      <c r="B261" s="215" t="s">
        <v>1719</v>
      </c>
      <c r="C261" s="215">
        <v>8</v>
      </c>
    </row>
    <row r="262" spans="1:3" x14ac:dyDescent="0.25">
      <c r="A262" s="214" t="s">
        <v>1720</v>
      </c>
      <c r="B262" s="215" t="s">
        <v>1721</v>
      </c>
      <c r="C262" s="215">
        <v>5</v>
      </c>
    </row>
    <row r="263" spans="1:3" x14ac:dyDescent="0.25">
      <c r="A263" s="214" t="s">
        <v>1722</v>
      </c>
      <c r="B263" s="215" t="s">
        <v>1723</v>
      </c>
      <c r="C263" s="215">
        <v>4</v>
      </c>
    </row>
    <row r="264" spans="1:3" x14ac:dyDescent="0.25">
      <c r="A264" s="214" t="s">
        <v>1724</v>
      </c>
      <c r="B264" s="215" t="s">
        <v>1725</v>
      </c>
      <c r="C264" s="215">
        <v>4</v>
      </c>
    </row>
    <row r="265" spans="1:3" x14ac:dyDescent="0.25">
      <c r="A265" s="214" t="s">
        <v>1726</v>
      </c>
      <c r="B265" s="215" t="s">
        <v>1727</v>
      </c>
      <c r="C265" s="215">
        <v>5</v>
      </c>
    </row>
    <row r="266" spans="1:3" x14ac:dyDescent="0.25">
      <c r="A266" s="214" t="s">
        <v>1728</v>
      </c>
      <c r="B266" s="215" t="s">
        <v>1729</v>
      </c>
      <c r="C266" s="215">
        <v>6</v>
      </c>
    </row>
    <row r="267" spans="1:3" x14ac:dyDescent="0.25">
      <c r="A267" s="214" t="s">
        <v>1730</v>
      </c>
      <c r="B267" s="215" t="s">
        <v>1731</v>
      </c>
      <c r="C267" s="215">
        <v>5</v>
      </c>
    </row>
    <row r="268" spans="1:3" x14ac:dyDescent="0.25">
      <c r="A268" s="214" t="s">
        <v>1732</v>
      </c>
      <c r="B268" s="215" t="s">
        <v>1733</v>
      </c>
      <c r="C268" s="215">
        <v>6</v>
      </c>
    </row>
    <row r="269" spans="1:3" x14ac:dyDescent="0.25">
      <c r="A269" s="214" t="s">
        <v>1734</v>
      </c>
      <c r="B269" s="215" t="s">
        <v>1735</v>
      </c>
      <c r="C269" s="215">
        <v>8</v>
      </c>
    </row>
    <row r="270" spans="1:3" x14ac:dyDescent="0.25">
      <c r="A270" s="214" t="s">
        <v>1736</v>
      </c>
      <c r="B270" s="215" t="s">
        <v>1737</v>
      </c>
      <c r="C270" s="215">
        <v>7</v>
      </c>
    </row>
    <row r="271" spans="1:3" x14ac:dyDescent="0.25">
      <c r="A271" s="214" t="s">
        <v>1738</v>
      </c>
      <c r="B271" s="215" t="s">
        <v>1739</v>
      </c>
      <c r="C271" s="215">
        <v>6</v>
      </c>
    </row>
    <row r="272" spans="1:3" x14ac:dyDescent="0.25">
      <c r="A272" s="214" t="s">
        <v>1740</v>
      </c>
      <c r="B272" s="215" t="s">
        <v>1741</v>
      </c>
      <c r="C272" s="215">
        <v>8</v>
      </c>
    </row>
    <row r="273" spans="1:3" x14ac:dyDescent="0.25">
      <c r="A273" s="214" t="s">
        <v>1029</v>
      </c>
      <c r="B273" s="215" t="s">
        <v>1742</v>
      </c>
      <c r="C273" s="215">
        <v>4</v>
      </c>
    </row>
    <row r="274" spans="1:3" x14ac:dyDescent="0.25">
      <c r="A274" s="214" t="s">
        <v>1743</v>
      </c>
      <c r="B274" s="215" t="s">
        <v>1744</v>
      </c>
      <c r="C274" s="215">
        <v>8</v>
      </c>
    </row>
    <row r="275" spans="1:3" x14ac:dyDescent="0.25">
      <c r="A275" s="214" t="s">
        <v>1745</v>
      </c>
      <c r="B275" s="215" t="s">
        <v>1746</v>
      </c>
      <c r="C275" s="215">
        <v>6</v>
      </c>
    </row>
    <row r="276" spans="1:3" x14ac:dyDescent="0.25">
      <c r="A276" s="214" t="s">
        <v>1747</v>
      </c>
      <c r="B276" s="215" t="s">
        <v>1748</v>
      </c>
      <c r="C276" s="215">
        <v>6</v>
      </c>
    </row>
    <row r="277" spans="1:3" x14ac:dyDescent="0.25">
      <c r="A277" s="214" t="s">
        <v>1749</v>
      </c>
      <c r="B277" s="215" t="s">
        <v>1750</v>
      </c>
      <c r="C277" s="215">
        <v>6</v>
      </c>
    </row>
    <row r="278" spans="1:3" x14ac:dyDescent="0.25">
      <c r="A278" s="214" t="s">
        <v>1751</v>
      </c>
      <c r="B278" s="215" t="s">
        <v>1752</v>
      </c>
      <c r="C278" s="215">
        <v>4</v>
      </c>
    </row>
    <row r="279" spans="1:3" x14ac:dyDescent="0.25">
      <c r="A279" s="214" t="s">
        <v>1753</v>
      </c>
      <c r="B279" s="215" t="s">
        <v>1260</v>
      </c>
      <c r="C279" s="215">
        <v>2</v>
      </c>
    </row>
    <row r="280" spans="1:3" x14ac:dyDescent="0.25">
      <c r="A280" s="214" t="s">
        <v>1754</v>
      </c>
      <c r="B280" s="215" t="s">
        <v>1755</v>
      </c>
      <c r="C280" s="215">
        <v>2</v>
      </c>
    </row>
    <row r="281" spans="1:3" x14ac:dyDescent="0.25">
      <c r="A281" s="214" t="s">
        <v>1756</v>
      </c>
      <c r="B281" s="215" t="s">
        <v>1757</v>
      </c>
      <c r="C281" s="215">
        <v>5</v>
      </c>
    </row>
    <row r="282" spans="1:3" x14ac:dyDescent="0.25">
      <c r="A282" s="214" t="s">
        <v>1758</v>
      </c>
      <c r="B282" s="215" t="s">
        <v>1759</v>
      </c>
      <c r="C282" s="215">
        <v>5</v>
      </c>
    </row>
    <row r="283" spans="1:3" x14ac:dyDescent="0.25">
      <c r="A283" s="214" t="s">
        <v>1760</v>
      </c>
      <c r="B283" s="215" t="s">
        <v>1761</v>
      </c>
      <c r="C283" s="215">
        <v>4</v>
      </c>
    </row>
    <row r="284" spans="1:3" x14ac:dyDescent="0.25">
      <c r="A284" s="214" t="s">
        <v>1762</v>
      </c>
      <c r="B284" s="215" t="s">
        <v>1763</v>
      </c>
      <c r="C284" s="215">
        <v>4</v>
      </c>
    </row>
    <row r="285" spans="1:3" x14ac:dyDescent="0.25">
      <c r="A285" s="214" t="s">
        <v>1764</v>
      </c>
      <c r="B285" s="215" t="s">
        <v>1765</v>
      </c>
      <c r="C285" s="215">
        <v>8</v>
      </c>
    </row>
    <row r="286" spans="1:3" ht="25" x14ac:dyDescent="0.25">
      <c r="A286" s="214" t="s">
        <v>1766</v>
      </c>
      <c r="B286" s="215" t="s">
        <v>1767</v>
      </c>
      <c r="C286" s="215">
        <v>7</v>
      </c>
    </row>
    <row r="287" spans="1:3" ht="25" x14ac:dyDescent="0.25">
      <c r="A287" s="214" t="s">
        <v>1768</v>
      </c>
      <c r="B287" s="215" t="s">
        <v>1769</v>
      </c>
      <c r="C287" s="215">
        <v>6</v>
      </c>
    </row>
    <row r="288" spans="1:3" x14ac:dyDescent="0.25">
      <c r="A288" s="214" t="s">
        <v>1770</v>
      </c>
      <c r="B288" s="215" t="s">
        <v>1771</v>
      </c>
      <c r="C288" s="215">
        <v>8</v>
      </c>
    </row>
    <row r="289" spans="1:3" x14ac:dyDescent="0.25">
      <c r="A289" s="214" t="s">
        <v>1772</v>
      </c>
      <c r="B289" s="215" t="s">
        <v>1773</v>
      </c>
      <c r="C289" s="215">
        <v>7</v>
      </c>
    </row>
    <row r="290" spans="1:3" x14ac:dyDescent="0.25">
      <c r="A290" s="214" t="s">
        <v>1774</v>
      </c>
      <c r="B290" s="215" t="s">
        <v>1775</v>
      </c>
      <c r="C290" s="215">
        <v>6</v>
      </c>
    </row>
    <row r="291" spans="1:3" x14ac:dyDescent="0.25">
      <c r="A291" s="214" t="s">
        <v>1776</v>
      </c>
      <c r="B291" s="215" t="s">
        <v>1777</v>
      </c>
      <c r="C291" s="215">
        <v>4</v>
      </c>
    </row>
    <row r="292" spans="1:3" x14ac:dyDescent="0.25">
      <c r="A292" s="214" t="s">
        <v>1778</v>
      </c>
      <c r="B292" s="215" t="s">
        <v>1779</v>
      </c>
      <c r="C292" s="215">
        <v>4</v>
      </c>
    </row>
    <row r="293" spans="1:3" x14ac:dyDescent="0.25">
      <c r="A293" s="214" t="s">
        <v>1780</v>
      </c>
      <c r="B293" s="215" t="s">
        <v>1781</v>
      </c>
      <c r="C293" s="215">
        <v>5</v>
      </c>
    </row>
    <row r="294" spans="1:3" x14ac:dyDescent="0.25">
      <c r="A294" s="214" t="s">
        <v>1782</v>
      </c>
      <c r="B294" s="215" t="s">
        <v>1783</v>
      </c>
      <c r="C294" s="215">
        <v>1</v>
      </c>
    </row>
    <row r="295" spans="1:3" x14ac:dyDescent="0.25">
      <c r="A295" s="214" t="s">
        <v>1784</v>
      </c>
      <c r="B295" s="215" t="s">
        <v>1785</v>
      </c>
      <c r="C295" s="215">
        <v>4</v>
      </c>
    </row>
    <row r="296" spans="1:3" x14ac:dyDescent="0.25">
      <c r="A296" s="214" t="s">
        <v>1786</v>
      </c>
      <c r="B296" s="215" t="s">
        <v>1787</v>
      </c>
      <c r="C296" s="215">
        <v>7</v>
      </c>
    </row>
    <row r="297" spans="1:3" x14ac:dyDescent="0.25">
      <c r="A297" s="214" t="s">
        <v>1788</v>
      </c>
      <c r="B297" s="215" t="s">
        <v>1789</v>
      </c>
      <c r="C297" s="215">
        <v>6</v>
      </c>
    </row>
    <row r="298" spans="1:3" x14ac:dyDescent="0.25">
      <c r="A298" s="214" t="s">
        <v>1790</v>
      </c>
      <c r="B298" s="215" t="s">
        <v>1791</v>
      </c>
      <c r="C298" s="215">
        <v>5</v>
      </c>
    </row>
    <row r="299" spans="1:3" x14ac:dyDescent="0.25">
      <c r="A299" s="214" t="s">
        <v>1792</v>
      </c>
      <c r="B299" s="215" t="s">
        <v>1793</v>
      </c>
      <c r="C299" s="215">
        <v>5</v>
      </c>
    </row>
    <row r="300" spans="1:3" x14ac:dyDescent="0.25">
      <c r="A300" s="214" t="s">
        <v>1794</v>
      </c>
      <c r="B300" s="215" t="s">
        <v>1795</v>
      </c>
      <c r="C300" s="215">
        <v>3</v>
      </c>
    </row>
    <row r="301" spans="1:3" x14ac:dyDescent="0.25">
      <c r="A301" s="214" t="s">
        <v>1796</v>
      </c>
      <c r="B301" s="215" t="s">
        <v>1797</v>
      </c>
      <c r="C301" s="215">
        <v>6</v>
      </c>
    </row>
    <row r="302" spans="1:3" x14ac:dyDescent="0.25">
      <c r="A302" s="214" t="s">
        <v>1798</v>
      </c>
      <c r="B302" s="215" t="s">
        <v>1799</v>
      </c>
      <c r="C302" s="215">
        <v>5</v>
      </c>
    </row>
    <row r="303" spans="1:3" x14ac:dyDescent="0.25">
      <c r="A303" s="214" t="s">
        <v>1800</v>
      </c>
      <c r="B303" s="215" t="s">
        <v>1801</v>
      </c>
      <c r="C303" s="215">
        <v>5</v>
      </c>
    </row>
    <row r="304" spans="1:3" x14ac:dyDescent="0.25">
      <c r="A304" s="214" t="s">
        <v>1802</v>
      </c>
      <c r="B304" s="215" t="s">
        <v>1803</v>
      </c>
      <c r="C304" s="215">
        <v>6</v>
      </c>
    </row>
    <row r="305" spans="1:3" x14ac:dyDescent="0.25">
      <c r="A305" s="214" t="s">
        <v>1804</v>
      </c>
      <c r="B305" s="215" t="s">
        <v>1805</v>
      </c>
      <c r="C305" s="215">
        <v>5</v>
      </c>
    </row>
    <row r="306" spans="1:3" x14ac:dyDescent="0.25">
      <c r="A306" s="214" t="s">
        <v>1806</v>
      </c>
      <c r="B306" s="215" t="s">
        <v>1807</v>
      </c>
      <c r="C306" s="215">
        <v>5</v>
      </c>
    </row>
    <row r="307" spans="1:3" x14ac:dyDescent="0.25">
      <c r="A307" s="214" t="s">
        <v>1808</v>
      </c>
      <c r="B307" s="215" t="s">
        <v>1260</v>
      </c>
      <c r="C307" s="215">
        <v>2</v>
      </c>
    </row>
    <row r="308" spans="1:3" x14ac:dyDescent="0.25">
      <c r="A308" s="214" t="s">
        <v>995</v>
      </c>
      <c r="B308" s="215" t="s">
        <v>1809</v>
      </c>
      <c r="C308" s="215">
        <v>1</v>
      </c>
    </row>
    <row r="309" spans="1:3" x14ac:dyDescent="0.25">
      <c r="A309" s="214" t="s">
        <v>1810</v>
      </c>
      <c r="B309" s="215" t="s">
        <v>1811</v>
      </c>
      <c r="C309" s="215">
        <v>4</v>
      </c>
    </row>
    <row r="310" spans="1:3" x14ac:dyDescent="0.25">
      <c r="A310" s="214" t="s">
        <v>1812</v>
      </c>
      <c r="B310" s="215" t="s">
        <v>1813</v>
      </c>
      <c r="C310" s="215">
        <v>5</v>
      </c>
    </row>
    <row r="311" spans="1:3" x14ac:dyDescent="0.25">
      <c r="A311" s="214" t="s">
        <v>1814</v>
      </c>
      <c r="B311" s="215" t="s">
        <v>1815</v>
      </c>
      <c r="C311" s="215">
        <v>3</v>
      </c>
    </row>
    <row r="312" spans="1:3" x14ac:dyDescent="0.25">
      <c r="A312" s="214" t="s">
        <v>1816</v>
      </c>
      <c r="B312" s="215" t="s">
        <v>1817</v>
      </c>
      <c r="C312" s="215">
        <v>6</v>
      </c>
    </row>
    <row r="313" spans="1:3" x14ac:dyDescent="0.25">
      <c r="A313" s="214" t="s">
        <v>1818</v>
      </c>
      <c r="B313" s="215" t="s">
        <v>1819</v>
      </c>
      <c r="C313" s="215">
        <v>4</v>
      </c>
    </row>
    <row r="314" spans="1:3" x14ac:dyDescent="0.25">
      <c r="A314" s="214" t="s">
        <v>1820</v>
      </c>
      <c r="B314" s="215" t="s">
        <v>1821</v>
      </c>
      <c r="C314" s="215">
        <v>5</v>
      </c>
    </row>
    <row r="315" spans="1:3" x14ac:dyDescent="0.25">
      <c r="A315" s="214" t="s">
        <v>1822</v>
      </c>
      <c r="B315" s="215" t="s">
        <v>1823</v>
      </c>
      <c r="C315" s="215">
        <v>4</v>
      </c>
    </row>
    <row r="316" spans="1:3" x14ac:dyDescent="0.25">
      <c r="A316" s="214" t="s">
        <v>281</v>
      </c>
      <c r="B316" s="215" t="s">
        <v>1824</v>
      </c>
      <c r="C316" s="215">
        <v>6</v>
      </c>
    </row>
    <row r="317" spans="1:3" x14ac:dyDescent="0.25">
      <c r="A317" s="214" t="s">
        <v>1825</v>
      </c>
      <c r="B317" s="215" t="s">
        <v>1826</v>
      </c>
      <c r="C317" s="215">
        <v>6</v>
      </c>
    </row>
    <row r="318" spans="1:3" x14ac:dyDescent="0.25">
      <c r="A318" s="214" t="s">
        <v>1827</v>
      </c>
      <c r="B318" s="215" t="s">
        <v>1828</v>
      </c>
      <c r="C318" s="215">
        <v>4</v>
      </c>
    </row>
    <row r="319" spans="1:3" x14ac:dyDescent="0.25">
      <c r="A319" s="214" t="s">
        <v>1829</v>
      </c>
      <c r="B319" s="215" t="s">
        <v>1830</v>
      </c>
      <c r="C319" s="215">
        <v>6</v>
      </c>
    </row>
    <row r="320" spans="1:3" x14ac:dyDescent="0.25">
      <c r="A320" s="214" t="s">
        <v>1831</v>
      </c>
      <c r="B320" s="215" t="s">
        <v>1832</v>
      </c>
      <c r="C320" s="215">
        <v>3</v>
      </c>
    </row>
    <row r="321" spans="1:3" x14ac:dyDescent="0.25">
      <c r="A321" s="214" t="s">
        <v>1833</v>
      </c>
      <c r="B321" s="215" t="s">
        <v>1834</v>
      </c>
      <c r="C321" s="215">
        <v>5</v>
      </c>
    </row>
    <row r="322" spans="1:3" x14ac:dyDescent="0.25">
      <c r="A322" s="214" t="s">
        <v>1835</v>
      </c>
      <c r="B322" s="215" t="s">
        <v>1836</v>
      </c>
      <c r="C322" s="215">
        <v>4</v>
      </c>
    </row>
    <row r="323" spans="1:3" x14ac:dyDescent="0.25">
      <c r="A323" s="214" t="s">
        <v>1837</v>
      </c>
      <c r="B323" s="215" t="s">
        <v>1838</v>
      </c>
      <c r="C323" s="215">
        <v>3</v>
      </c>
    </row>
    <row r="324" spans="1:3" x14ac:dyDescent="0.25">
      <c r="A324" s="214" t="s">
        <v>374</v>
      </c>
      <c r="B324" s="215" t="s">
        <v>1839</v>
      </c>
      <c r="C324" s="215">
        <v>4</v>
      </c>
    </row>
    <row r="325" spans="1:3" x14ac:dyDescent="0.25">
      <c r="A325" s="214" t="s">
        <v>1840</v>
      </c>
      <c r="B325" s="215" t="s">
        <v>1841</v>
      </c>
      <c r="C325" s="215">
        <v>5</v>
      </c>
    </row>
    <row r="326" spans="1:3" x14ac:dyDescent="0.25">
      <c r="A326" s="214" t="s">
        <v>1842</v>
      </c>
      <c r="B326" s="215" t="s">
        <v>1843</v>
      </c>
      <c r="C326" s="215">
        <v>4</v>
      </c>
    </row>
    <row r="327" spans="1:3" x14ac:dyDescent="0.25">
      <c r="A327" s="214" t="s">
        <v>1844</v>
      </c>
      <c r="B327" s="215" t="s">
        <v>1845</v>
      </c>
      <c r="C327" s="215">
        <v>5</v>
      </c>
    </row>
    <row r="328" spans="1:3" x14ac:dyDescent="0.25">
      <c r="A328" s="214" t="s">
        <v>1846</v>
      </c>
      <c r="B328" s="215" t="s">
        <v>1847</v>
      </c>
      <c r="C328" s="215">
        <v>4</v>
      </c>
    </row>
    <row r="329" spans="1:3" x14ac:dyDescent="0.25">
      <c r="A329" s="214" t="s">
        <v>1848</v>
      </c>
      <c r="B329" s="215" t="s">
        <v>1849</v>
      </c>
      <c r="C329" s="215">
        <v>4</v>
      </c>
    </row>
    <row r="330" spans="1:3" x14ac:dyDescent="0.25">
      <c r="A330" s="214" t="s">
        <v>1850</v>
      </c>
      <c r="B330" s="215" t="s">
        <v>1851</v>
      </c>
      <c r="C330" s="215">
        <v>5</v>
      </c>
    </row>
    <row r="331" spans="1:3" x14ac:dyDescent="0.25">
      <c r="A331" s="214" t="s">
        <v>1852</v>
      </c>
      <c r="B331" s="215" t="s">
        <v>1853</v>
      </c>
      <c r="C331" s="215">
        <v>6</v>
      </c>
    </row>
    <row r="332" spans="1:3" x14ac:dyDescent="0.25">
      <c r="A332" s="214" t="s">
        <v>1854</v>
      </c>
      <c r="B332" s="215" t="s">
        <v>1855</v>
      </c>
      <c r="C332" s="215">
        <v>5</v>
      </c>
    </row>
    <row r="333" spans="1:3" x14ac:dyDescent="0.25">
      <c r="A333" s="214" t="s">
        <v>1856</v>
      </c>
      <c r="B333" s="215" t="s">
        <v>1857</v>
      </c>
      <c r="C333" s="215">
        <v>5</v>
      </c>
    </row>
    <row r="334" spans="1:3" x14ac:dyDescent="0.25">
      <c r="A334" s="214" t="s">
        <v>1858</v>
      </c>
      <c r="B334" s="215" t="s">
        <v>1859</v>
      </c>
      <c r="C334" s="215">
        <v>6</v>
      </c>
    </row>
    <row r="335" spans="1:3" x14ac:dyDescent="0.25">
      <c r="A335" s="214" t="s">
        <v>1860</v>
      </c>
      <c r="B335" s="215" t="s">
        <v>1861</v>
      </c>
      <c r="C335" s="215">
        <v>5</v>
      </c>
    </row>
    <row r="336" spans="1:3" x14ac:dyDescent="0.25">
      <c r="A336" s="214" t="s">
        <v>1862</v>
      </c>
      <c r="B336" s="215" t="s">
        <v>1863</v>
      </c>
      <c r="C336" s="215">
        <v>5</v>
      </c>
    </row>
    <row r="337" spans="1:3" x14ac:dyDescent="0.25">
      <c r="A337" s="214" t="s">
        <v>1864</v>
      </c>
      <c r="B337" s="215" t="s">
        <v>1865</v>
      </c>
      <c r="C337" s="215">
        <v>6</v>
      </c>
    </row>
    <row r="338" spans="1:3" x14ac:dyDescent="0.25">
      <c r="A338" s="214" t="s">
        <v>1866</v>
      </c>
      <c r="B338" s="215" t="s">
        <v>1867</v>
      </c>
      <c r="C338" s="215">
        <v>6</v>
      </c>
    </row>
    <row r="339" spans="1:3" x14ac:dyDescent="0.25">
      <c r="A339" s="214" t="s">
        <v>937</v>
      </c>
      <c r="B339" s="215" t="s">
        <v>1868</v>
      </c>
      <c r="C339" s="215">
        <v>6</v>
      </c>
    </row>
    <row r="340" spans="1:3" x14ac:dyDescent="0.25">
      <c r="A340" s="214" t="s">
        <v>1869</v>
      </c>
      <c r="B340" s="215" t="s">
        <v>1870</v>
      </c>
      <c r="C340" s="215">
        <v>6</v>
      </c>
    </row>
    <row r="341" spans="1:3" x14ac:dyDescent="0.25">
      <c r="A341" s="214" t="s">
        <v>1871</v>
      </c>
      <c r="B341" s="215" t="s">
        <v>1872</v>
      </c>
      <c r="C341" s="215">
        <v>6</v>
      </c>
    </row>
    <row r="342" spans="1:3" x14ac:dyDescent="0.25">
      <c r="A342" s="214" t="s">
        <v>1873</v>
      </c>
      <c r="B342" s="215" t="s">
        <v>1874</v>
      </c>
      <c r="C342" s="215">
        <v>5</v>
      </c>
    </row>
    <row r="343" spans="1:3" x14ac:dyDescent="0.25">
      <c r="A343" s="214" t="s">
        <v>1875</v>
      </c>
      <c r="B343" s="215" t="s">
        <v>1876</v>
      </c>
      <c r="C343" s="215">
        <v>6</v>
      </c>
    </row>
    <row r="344" spans="1:3" x14ac:dyDescent="0.25">
      <c r="A344" s="214" t="s">
        <v>1877</v>
      </c>
      <c r="B344" s="215" t="s">
        <v>1878</v>
      </c>
      <c r="C344" s="215">
        <v>5</v>
      </c>
    </row>
    <row r="345" spans="1:3" x14ac:dyDescent="0.25">
      <c r="A345" s="214" t="s">
        <v>1879</v>
      </c>
      <c r="B345" s="215" t="s">
        <v>1880</v>
      </c>
      <c r="C345" s="215">
        <v>6</v>
      </c>
    </row>
    <row r="346" spans="1:3" x14ac:dyDescent="0.25">
      <c r="A346" s="214" t="s">
        <v>1881</v>
      </c>
      <c r="B346" s="215" t="s">
        <v>1882</v>
      </c>
      <c r="C346" s="215">
        <v>6</v>
      </c>
    </row>
    <row r="347" spans="1:3" x14ac:dyDescent="0.25">
      <c r="A347" s="214" t="s">
        <v>1883</v>
      </c>
      <c r="B347" s="215" t="s">
        <v>1884</v>
      </c>
      <c r="C347" s="215">
        <v>4</v>
      </c>
    </row>
    <row r="348" spans="1:3" x14ac:dyDescent="0.25">
      <c r="A348" s="214" t="s">
        <v>1885</v>
      </c>
      <c r="B348" s="215" t="s">
        <v>1886</v>
      </c>
      <c r="C348" s="215">
        <v>5</v>
      </c>
    </row>
    <row r="349" spans="1:3" x14ac:dyDescent="0.25">
      <c r="A349" s="214" t="s">
        <v>1887</v>
      </c>
      <c r="B349" s="215" t="s">
        <v>1888</v>
      </c>
      <c r="C349" s="215">
        <v>4</v>
      </c>
    </row>
    <row r="350" spans="1:3" x14ac:dyDescent="0.25">
      <c r="A350" s="214" t="s">
        <v>1889</v>
      </c>
      <c r="B350" s="215" t="s">
        <v>1890</v>
      </c>
      <c r="C350" s="215">
        <v>3</v>
      </c>
    </row>
    <row r="351" spans="1:3" x14ac:dyDescent="0.25">
      <c r="A351" s="214" t="s">
        <v>1891</v>
      </c>
      <c r="B351" s="215" t="s">
        <v>1892</v>
      </c>
      <c r="C351" s="215">
        <v>2</v>
      </c>
    </row>
    <row r="352" spans="1:3" x14ac:dyDescent="0.25">
      <c r="A352" s="214" t="s">
        <v>1893</v>
      </c>
      <c r="B352" s="215" t="s">
        <v>1894</v>
      </c>
      <c r="C352" s="215">
        <v>3</v>
      </c>
    </row>
    <row r="353" spans="1:3" x14ac:dyDescent="0.25">
      <c r="A353" s="214" t="s">
        <v>1895</v>
      </c>
      <c r="B353" s="215" t="s">
        <v>1260</v>
      </c>
      <c r="C353" s="215">
        <v>2</v>
      </c>
    </row>
    <row r="354" spans="1:3" x14ac:dyDescent="0.25">
      <c r="A354" s="214" t="s">
        <v>1896</v>
      </c>
      <c r="B354" s="215" t="s">
        <v>1897</v>
      </c>
      <c r="C354" s="215">
        <v>7</v>
      </c>
    </row>
    <row r="355" spans="1:3" x14ac:dyDescent="0.25">
      <c r="A355" s="214" t="s">
        <v>1898</v>
      </c>
      <c r="B355" s="215" t="s">
        <v>1899</v>
      </c>
      <c r="C355" s="215">
        <v>6</v>
      </c>
    </row>
    <row r="356" spans="1:3" x14ac:dyDescent="0.25">
      <c r="A356" s="214" t="s">
        <v>1900</v>
      </c>
      <c r="B356" s="215" t="s">
        <v>1901</v>
      </c>
      <c r="C356" s="215">
        <v>7</v>
      </c>
    </row>
    <row r="357" spans="1:3" x14ac:dyDescent="0.25">
      <c r="A357" s="214" t="s">
        <v>1902</v>
      </c>
      <c r="B357" s="215" t="s">
        <v>1903</v>
      </c>
      <c r="C357" s="215">
        <v>5</v>
      </c>
    </row>
    <row r="358" spans="1:3" x14ac:dyDescent="0.25">
      <c r="A358" s="214" t="s">
        <v>1904</v>
      </c>
      <c r="B358" s="215" t="s">
        <v>1905</v>
      </c>
      <c r="C358" s="215">
        <v>5</v>
      </c>
    </row>
    <row r="359" spans="1:3" x14ac:dyDescent="0.25">
      <c r="A359" s="214" t="s">
        <v>1906</v>
      </c>
      <c r="B359" s="215" t="s">
        <v>1907</v>
      </c>
      <c r="C359" s="215">
        <v>6</v>
      </c>
    </row>
    <row r="360" spans="1:3" x14ac:dyDescent="0.25">
      <c r="A360" s="214" t="s">
        <v>1908</v>
      </c>
      <c r="B360" s="215" t="s">
        <v>1909</v>
      </c>
      <c r="C360" s="215">
        <v>5</v>
      </c>
    </row>
    <row r="361" spans="1:3" x14ac:dyDescent="0.25">
      <c r="A361" s="214" t="s">
        <v>1910</v>
      </c>
      <c r="B361" s="215" t="s">
        <v>1911</v>
      </c>
      <c r="C361" s="215">
        <v>4</v>
      </c>
    </row>
    <row r="362" spans="1:3" x14ac:dyDescent="0.25">
      <c r="A362" s="214" t="s">
        <v>1912</v>
      </c>
      <c r="B362" s="215" t="s">
        <v>1913</v>
      </c>
      <c r="C362" s="215">
        <v>2</v>
      </c>
    </row>
    <row r="363" spans="1:3" x14ac:dyDescent="0.25">
      <c r="A363" s="214" t="s">
        <v>326</v>
      </c>
      <c r="B363" s="215" t="s">
        <v>1914</v>
      </c>
      <c r="C363" s="215">
        <v>4</v>
      </c>
    </row>
    <row r="364" spans="1:3" x14ac:dyDescent="0.25">
      <c r="A364" s="214" t="s">
        <v>1915</v>
      </c>
      <c r="B364" s="215" t="s">
        <v>1916</v>
      </c>
      <c r="C364" s="215">
        <v>4</v>
      </c>
    </row>
    <row r="365" spans="1:3" x14ac:dyDescent="0.25">
      <c r="A365" s="214" t="s">
        <v>1917</v>
      </c>
      <c r="B365" s="215" t="s">
        <v>1918</v>
      </c>
      <c r="C365" s="215">
        <v>5</v>
      </c>
    </row>
    <row r="366" spans="1:3" x14ac:dyDescent="0.25">
      <c r="A366" s="214" t="s">
        <v>1919</v>
      </c>
      <c r="B366" s="215" t="s">
        <v>1920</v>
      </c>
      <c r="C366" s="215">
        <v>2</v>
      </c>
    </row>
    <row r="367" spans="1:3" x14ac:dyDescent="0.25">
      <c r="A367" s="214" t="s">
        <v>1921</v>
      </c>
      <c r="B367" s="215" t="s">
        <v>1922</v>
      </c>
      <c r="C367" s="215">
        <v>4</v>
      </c>
    </row>
    <row r="368" spans="1:3" x14ac:dyDescent="0.25">
      <c r="A368" s="214" t="s">
        <v>1923</v>
      </c>
      <c r="B368" s="215" t="s">
        <v>1924</v>
      </c>
      <c r="C368" s="215">
        <v>4</v>
      </c>
    </row>
    <row r="369" spans="1:3" x14ac:dyDescent="0.25">
      <c r="A369" s="214" t="s">
        <v>1925</v>
      </c>
      <c r="B369" s="215" t="s">
        <v>1926</v>
      </c>
      <c r="C369" s="215">
        <v>5</v>
      </c>
    </row>
    <row r="370" spans="1:3" x14ac:dyDescent="0.25">
      <c r="A370" s="214" t="s">
        <v>1927</v>
      </c>
      <c r="B370" s="215" t="s">
        <v>1928</v>
      </c>
      <c r="C370" s="215">
        <v>8</v>
      </c>
    </row>
    <row r="371" spans="1:3" x14ac:dyDescent="0.25">
      <c r="A371" s="214" t="s">
        <v>1929</v>
      </c>
      <c r="B371" s="215" t="s">
        <v>1930</v>
      </c>
      <c r="C371" s="215">
        <v>3</v>
      </c>
    </row>
    <row r="372" spans="1:3" x14ac:dyDescent="0.25">
      <c r="A372" s="214" t="s">
        <v>1931</v>
      </c>
      <c r="B372" s="215" t="s">
        <v>1932</v>
      </c>
      <c r="C372" s="215">
        <v>4</v>
      </c>
    </row>
    <row r="373" spans="1:3" x14ac:dyDescent="0.25">
      <c r="A373" s="214" t="s">
        <v>669</v>
      </c>
      <c r="B373" s="215" t="s">
        <v>1933</v>
      </c>
      <c r="C373" s="215">
        <v>4</v>
      </c>
    </row>
    <row r="374" spans="1:3" x14ac:dyDescent="0.25">
      <c r="A374" s="214" t="s">
        <v>1934</v>
      </c>
      <c r="B374" s="215" t="s">
        <v>1935</v>
      </c>
      <c r="C374" s="215">
        <v>4</v>
      </c>
    </row>
    <row r="375" spans="1:3" x14ac:dyDescent="0.25">
      <c r="A375" s="214" t="s">
        <v>1936</v>
      </c>
      <c r="B375" s="215" t="s">
        <v>1937</v>
      </c>
      <c r="C375" s="215">
        <v>5</v>
      </c>
    </row>
    <row r="376" spans="1:3" x14ac:dyDescent="0.25">
      <c r="A376" s="214" t="s">
        <v>1938</v>
      </c>
      <c r="B376" s="215" t="s">
        <v>1939</v>
      </c>
      <c r="C376" s="215">
        <v>5</v>
      </c>
    </row>
    <row r="377" spans="1:3" x14ac:dyDescent="0.25">
      <c r="A377" s="214" t="s">
        <v>1940</v>
      </c>
      <c r="B377" s="215" t="s">
        <v>1941</v>
      </c>
      <c r="C377" s="215">
        <v>5</v>
      </c>
    </row>
    <row r="378" spans="1:3" x14ac:dyDescent="0.25">
      <c r="A378" s="214" t="s">
        <v>414</v>
      </c>
      <c r="B378" s="215" t="s">
        <v>1942</v>
      </c>
      <c r="C378" s="215">
        <v>4</v>
      </c>
    </row>
    <row r="379" spans="1:3" x14ac:dyDescent="0.25">
      <c r="A379" s="214" t="s">
        <v>1943</v>
      </c>
      <c r="B379" s="215" t="s">
        <v>1944</v>
      </c>
      <c r="C379" s="215">
        <v>6</v>
      </c>
    </row>
    <row r="380" spans="1:3" x14ac:dyDescent="0.25">
      <c r="A380" s="214" t="s">
        <v>1945</v>
      </c>
      <c r="B380" s="215" t="s">
        <v>1946</v>
      </c>
      <c r="C380" s="215">
        <v>4</v>
      </c>
    </row>
    <row r="381" spans="1:3" x14ac:dyDescent="0.25">
      <c r="A381" s="214" t="s">
        <v>1947</v>
      </c>
      <c r="B381" s="215" t="s">
        <v>1260</v>
      </c>
      <c r="C381" s="215">
        <v>2</v>
      </c>
    </row>
    <row r="382" spans="1:3" x14ac:dyDescent="0.25">
      <c r="A382" s="214" t="s">
        <v>1948</v>
      </c>
      <c r="B382" s="215" t="s">
        <v>1949</v>
      </c>
      <c r="C382" s="215">
        <v>4</v>
      </c>
    </row>
    <row r="383" spans="1:3" x14ac:dyDescent="0.25">
      <c r="A383" s="214" t="s">
        <v>1950</v>
      </c>
      <c r="B383" s="215" t="s">
        <v>1951</v>
      </c>
      <c r="C383" s="215">
        <v>1</v>
      </c>
    </row>
    <row r="384" spans="1:3" x14ac:dyDescent="0.25">
      <c r="A384" s="214" t="s">
        <v>1952</v>
      </c>
      <c r="B384" s="215" t="s">
        <v>1953</v>
      </c>
      <c r="C384" s="215">
        <v>4</v>
      </c>
    </row>
    <row r="385" spans="1:3" x14ac:dyDescent="0.25">
      <c r="A385" s="214" t="s">
        <v>1954</v>
      </c>
      <c r="B385" s="215" t="s">
        <v>1955</v>
      </c>
      <c r="C385" s="215">
        <v>3</v>
      </c>
    </row>
    <row r="386" spans="1:3" x14ac:dyDescent="0.25">
      <c r="A386" s="214" t="s">
        <v>1956</v>
      </c>
      <c r="B386" s="215" t="s">
        <v>1957</v>
      </c>
      <c r="C386" s="215">
        <v>5</v>
      </c>
    </row>
    <row r="387" spans="1:3" x14ac:dyDescent="0.25">
      <c r="A387" s="214" t="s">
        <v>1958</v>
      </c>
      <c r="B387" s="215" t="s">
        <v>1959</v>
      </c>
      <c r="C387" s="215">
        <v>4</v>
      </c>
    </row>
    <row r="388" spans="1:3" x14ac:dyDescent="0.25">
      <c r="A388" s="214" t="s">
        <v>1960</v>
      </c>
      <c r="B388" s="215" t="s">
        <v>1961</v>
      </c>
      <c r="C388" s="215">
        <v>4</v>
      </c>
    </row>
    <row r="389" spans="1:3" x14ac:dyDescent="0.25">
      <c r="A389" s="214" t="s">
        <v>1962</v>
      </c>
      <c r="B389" s="215" t="s">
        <v>1963</v>
      </c>
      <c r="C389" s="215">
        <v>5</v>
      </c>
    </row>
    <row r="390" spans="1:3" x14ac:dyDescent="0.25">
      <c r="A390" s="214" t="s">
        <v>1964</v>
      </c>
      <c r="B390" s="215" t="s">
        <v>1965</v>
      </c>
      <c r="C390" s="215">
        <v>1</v>
      </c>
    </row>
    <row r="391" spans="1:3" x14ac:dyDescent="0.25">
      <c r="A391" s="214" t="s">
        <v>1966</v>
      </c>
      <c r="B391" s="215" t="s">
        <v>1967</v>
      </c>
      <c r="C391" s="215">
        <v>1</v>
      </c>
    </row>
    <row r="392" spans="1:3" x14ac:dyDescent="0.25">
      <c r="A392" s="214" t="s">
        <v>1968</v>
      </c>
      <c r="B392" s="215" t="s">
        <v>1260</v>
      </c>
      <c r="C392" s="215">
        <v>2</v>
      </c>
    </row>
    <row r="393" spans="1:3" x14ac:dyDescent="0.25">
      <c r="A393" s="214" t="s">
        <v>1969</v>
      </c>
      <c r="B393" s="215" t="s">
        <v>1970</v>
      </c>
      <c r="C393" s="215">
        <v>1</v>
      </c>
    </row>
    <row r="394" spans="1:3" x14ac:dyDescent="0.25">
      <c r="A394" s="214" t="s">
        <v>1971</v>
      </c>
      <c r="B394" s="215" t="s">
        <v>1972</v>
      </c>
      <c r="C394" s="215">
        <v>1</v>
      </c>
    </row>
    <row r="395" spans="1:3" x14ac:dyDescent="0.25">
      <c r="A395" s="214" t="s">
        <v>1973</v>
      </c>
      <c r="B395" s="215" t="s">
        <v>1974</v>
      </c>
      <c r="C395" s="215">
        <v>1</v>
      </c>
    </row>
    <row r="396" spans="1:3" x14ac:dyDescent="0.25">
      <c r="A396" s="214" t="s">
        <v>1975</v>
      </c>
      <c r="B396" s="215" t="s">
        <v>1976</v>
      </c>
      <c r="C396" s="215">
        <v>1</v>
      </c>
    </row>
    <row r="397" spans="1:3" x14ac:dyDescent="0.25">
      <c r="A397" s="214" t="s">
        <v>1977</v>
      </c>
      <c r="B397" s="215" t="s">
        <v>1978</v>
      </c>
      <c r="C397" s="215">
        <v>1</v>
      </c>
    </row>
    <row r="398" spans="1:3" x14ac:dyDescent="0.25">
      <c r="A398" s="214" t="s">
        <v>1979</v>
      </c>
      <c r="B398" s="215" t="s">
        <v>1980</v>
      </c>
      <c r="C398" s="215">
        <v>1</v>
      </c>
    </row>
    <row r="399" spans="1:3" x14ac:dyDescent="0.25">
      <c r="A399" s="214" t="s">
        <v>1981</v>
      </c>
      <c r="B399" s="215" t="s">
        <v>1982</v>
      </c>
      <c r="C399" s="215">
        <v>1</v>
      </c>
    </row>
    <row r="400" spans="1:3" x14ac:dyDescent="0.25">
      <c r="A400" s="214" t="s">
        <v>1983</v>
      </c>
      <c r="B400" s="215" t="s">
        <v>1984</v>
      </c>
      <c r="C400" s="215">
        <v>1</v>
      </c>
    </row>
    <row r="401" spans="1:3" x14ac:dyDescent="0.25">
      <c r="A401" s="214" t="s">
        <v>1985</v>
      </c>
      <c r="B401" s="215" t="s">
        <v>1986</v>
      </c>
      <c r="C401" s="215">
        <v>1</v>
      </c>
    </row>
    <row r="402" spans="1:3" x14ac:dyDescent="0.25">
      <c r="A402" s="214" t="s">
        <v>1987</v>
      </c>
      <c r="B402" s="215" t="s">
        <v>1988</v>
      </c>
      <c r="C402" s="215">
        <v>1</v>
      </c>
    </row>
    <row r="403" spans="1:3" x14ac:dyDescent="0.25">
      <c r="A403" s="214" t="s">
        <v>1989</v>
      </c>
      <c r="B403" s="215" t="s">
        <v>1990</v>
      </c>
      <c r="C403" s="215">
        <v>1</v>
      </c>
    </row>
    <row r="404" spans="1:3" x14ac:dyDescent="0.25">
      <c r="A404" s="214" t="s">
        <v>1991</v>
      </c>
      <c r="B404" s="215" t="s">
        <v>1992</v>
      </c>
      <c r="C404" s="215">
        <v>1</v>
      </c>
    </row>
    <row r="405" spans="1:3" x14ac:dyDescent="0.25">
      <c r="A405" s="214" t="s">
        <v>1993</v>
      </c>
      <c r="B405" s="215" t="s">
        <v>1994</v>
      </c>
      <c r="C405" s="215">
        <v>1</v>
      </c>
    </row>
    <row r="406" spans="1:3" x14ac:dyDescent="0.25">
      <c r="A406" s="214" t="s">
        <v>1995</v>
      </c>
      <c r="B406" s="215" t="s">
        <v>1996</v>
      </c>
      <c r="C406" s="215">
        <v>1</v>
      </c>
    </row>
    <row r="407" spans="1:3" x14ac:dyDescent="0.25">
      <c r="A407" s="214" t="s">
        <v>1997</v>
      </c>
      <c r="B407" s="215" t="s">
        <v>1998</v>
      </c>
      <c r="C407" s="215">
        <v>1</v>
      </c>
    </row>
    <row r="408" spans="1:3" x14ac:dyDescent="0.25">
      <c r="A408" s="214" t="s">
        <v>1999</v>
      </c>
      <c r="B408" s="215" t="s">
        <v>2000</v>
      </c>
      <c r="C408" s="215">
        <v>1</v>
      </c>
    </row>
    <row r="409" spans="1:3" x14ac:dyDescent="0.25">
      <c r="A409" s="214" t="s">
        <v>2001</v>
      </c>
      <c r="B409" s="215" t="s">
        <v>2002</v>
      </c>
      <c r="C409" s="215">
        <v>1</v>
      </c>
    </row>
    <row r="410" spans="1:3" x14ac:dyDescent="0.25">
      <c r="A410" s="214" t="s">
        <v>2003</v>
      </c>
      <c r="B410" s="215" t="s">
        <v>2004</v>
      </c>
      <c r="C410" s="215">
        <v>1</v>
      </c>
    </row>
    <row r="411" spans="1:3" x14ac:dyDescent="0.25">
      <c r="A411" s="214" t="s">
        <v>2005</v>
      </c>
      <c r="B411" s="215" t="s">
        <v>2006</v>
      </c>
      <c r="C411" s="215">
        <v>1</v>
      </c>
    </row>
    <row r="412" spans="1:3" x14ac:dyDescent="0.25">
      <c r="A412" s="214" t="s">
        <v>2007</v>
      </c>
      <c r="B412" s="215" t="s">
        <v>2008</v>
      </c>
      <c r="C412" s="215">
        <v>1</v>
      </c>
    </row>
    <row r="413" spans="1:3" x14ac:dyDescent="0.25">
      <c r="A413" s="214" t="s">
        <v>2009</v>
      </c>
      <c r="B413" s="215" t="s">
        <v>2010</v>
      </c>
      <c r="C413" s="215">
        <v>1</v>
      </c>
    </row>
    <row r="414" spans="1:3" x14ac:dyDescent="0.25">
      <c r="A414" s="214" t="s">
        <v>2011</v>
      </c>
      <c r="B414" s="215" t="s">
        <v>2012</v>
      </c>
      <c r="C414" s="215">
        <v>1</v>
      </c>
    </row>
    <row r="415" spans="1:3" x14ac:dyDescent="0.25">
      <c r="A415" s="214" t="s">
        <v>2013</v>
      </c>
      <c r="B415" s="215" t="s">
        <v>2014</v>
      </c>
      <c r="C415" s="215">
        <v>1</v>
      </c>
    </row>
    <row r="416" spans="1:3" x14ac:dyDescent="0.25">
      <c r="A416" s="214" t="s">
        <v>2015</v>
      </c>
      <c r="B416" s="215" t="s">
        <v>2016</v>
      </c>
      <c r="C416" s="215">
        <v>1</v>
      </c>
    </row>
    <row r="417" spans="1:3" x14ac:dyDescent="0.25">
      <c r="A417" s="214" t="s">
        <v>2017</v>
      </c>
      <c r="B417" s="215" t="s">
        <v>2018</v>
      </c>
      <c r="C417" s="215">
        <v>1</v>
      </c>
    </row>
    <row r="418" spans="1:3" x14ac:dyDescent="0.25">
      <c r="A418" s="214" t="s">
        <v>2019</v>
      </c>
      <c r="B418" s="215" t="s">
        <v>2020</v>
      </c>
      <c r="C418" s="215">
        <v>1</v>
      </c>
    </row>
    <row r="419" spans="1:3" x14ac:dyDescent="0.25">
      <c r="A419" s="214" t="s">
        <v>2021</v>
      </c>
      <c r="B419" s="215" t="s">
        <v>2022</v>
      </c>
      <c r="C419" s="215">
        <v>1</v>
      </c>
    </row>
    <row r="420" spans="1:3" x14ac:dyDescent="0.25">
      <c r="A420" s="214" t="s">
        <v>2023</v>
      </c>
      <c r="B420" s="215" t="s">
        <v>2024</v>
      </c>
      <c r="C420" s="215">
        <v>1</v>
      </c>
    </row>
    <row r="421" spans="1:3" x14ac:dyDescent="0.25">
      <c r="A421" s="214" t="s">
        <v>2025</v>
      </c>
      <c r="B421" s="215" t="s">
        <v>2026</v>
      </c>
      <c r="C421" s="215">
        <v>1</v>
      </c>
    </row>
    <row r="422" spans="1:3" x14ac:dyDescent="0.25">
      <c r="A422" s="214" t="s">
        <v>2027</v>
      </c>
      <c r="B422" s="215" t="s">
        <v>2028</v>
      </c>
      <c r="C422" s="215">
        <v>1</v>
      </c>
    </row>
    <row r="423" spans="1:3" x14ac:dyDescent="0.25">
      <c r="A423" s="214" t="s">
        <v>2029</v>
      </c>
      <c r="B423" s="215" t="s">
        <v>2030</v>
      </c>
      <c r="C423" s="215">
        <v>1</v>
      </c>
    </row>
    <row r="424" spans="1:3" x14ac:dyDescent="0.25">
      <c r="A424" s="214" t="s">
        <v>2031</v>
      </c>
      <c r="B424" s="215" t="s">
        <v>2032</v>
      </c>
      <c r="C424" s="215">
        <v>1</v>
      </c>
    </row>
    <row r="425" spans="1:3" x14ac:dyDescent="0.25">
      <c r="A425" s="214" t="s">
        <v>2033</v>
      </c>
      <c r="B425" s="215" t="s">
        <v>2034</v>
      </c>
      <c r="C425" s="215">
        <v>1</v>
      </c>
    </row>
    <row r="426" spans="1:3" x14ac:dyDescent="0.25">
      <c r="A426" s="214" t="s">
        <v>2035</v>
      </c>
      <c r="B426" s="215" t="s">
        <v>2036</v>
      </c>
      <c r="C426" s="215">
        <v>1</v>
      </c>
    </row>
    <row r="427" spans="1:3" x14ac:dyDescent="0.25">
      <c r="A427" s="214" t="s">
        <v>2037</v>
      </c>
      <c r="B427" s="215" t="s">
        <v>2038</v>
      </c>
      <c r="C427" s="215">
        <v>1</v>
      </c>
    </row>
    <row r="428" spans="1:3" x14ac:dyDescent="0.25">
      <c r="A428" s="214" t="s">
        <v>2039</v>
      </c>
      <c r="B428" s="215" t="s">
        <v>2040</v>
      </c>
      <c r="C428" s="215">
        <v>1</v>
      </c>
    </row>
    <row r="429" spans="1:3" x14ac:dyDescent="0.25">
      <c r="A429" s="214" t="s">
        <v>2041</v>
      </c>
      <c r="B429" s="215" t="s">
        <v>2028</v>
      </c>
      <c r="C429" s="215">
        <v>1</v>
      </c>
    </row>
    <row r="430" spans="1:3" x14ac:dyDescent="0.25">
      <c r="A430" s="214" t="s">
        <v>2042</v>
      </c>
      <c r="B430" s="215" t="s">
        <v>2043</v>
      </c>
      <c r="C430" s="215">
        <v>1</v>
      </c>
    </row>
    <row r="431" spans="1:3" x14ac:dyDescent="0.25">
      <c r="A431" s="214" t="s">
        <v>2044</v>
      </c>
      <c r="B431" s="215" t="s">
        <v>2045</v>
      </c>
      <c r="C431" s="215">
        <v>1</v>
      </c>
    </row>
    <row r="432" spans="1:3" x14ac:dyDescent="0.25">
      <c r="A432" s="214" t="s">
        <v>2046</v>
      </c>
      <c r="B432" s="215" t="s">
        <v>2047</v>
      </c>
      <c r="C432" s="215">
        <v>1</v>
      </c>
    </row>
    <row r="433" spans="1:3" x14ac:dyDescent="0.25">
      <c r="A433" s="214" t="s">
        <v>2048</v>
      </c>
      <c r="B433" s="215" t="s">
        <v>2049</v>
      </c>
      <c r="C433" s="215">
        <v>1</v>
      </c>
    </row>
    <row r="434" spans="1:3" x14ac:dyDescent="0.25">
      <c r="A434" s="214" t="s">
        <v>2050</v>
      </c>
      <c r="B434" s="215" t="s">
        <v>2051</v>
      </c>
      <c r="C434" s="215">
        <v>1</v>
      </c>
    </row>
    <row r="435" spans="1:3" x14ac:dyDescent="0.25">
      <c r="A435" s="214" t="s">
        <v>2052</v>
      </c>
      <c r="B435" s="215" t="s">
        <v>2053</v>
      </c>
      <c r="C435" s="215">
        <v>1</v>
      </c>
    </row>
    <row r="436" spans="1:3" x14ac:dyDescent="0.25">
      <c r="A436" s="214" t="s">
        <v>2054</v>
      </c>
      <c r="B436" s="215" t="s">
        <v>2055</v>
      </c>
      <c r="C436" s="215">
        <v>1</v>
      </c>
    </row>
    <row r="437" spans="1:3" x14ac:dyDescent="0.25">
      <c r="A437" s="214" t="s">
        <v>2056</v>
      </c>
      <c r="B437" s="215" t="s">
        <v>2057</v>
      </c>
      <c r="C437" s="215">
        <v>1</v>
      </c>
    </row>
    <row r="438" spans="1:3" x14ac:dyDescent="0.25">
      <c r="A438" s="214" t="s">
        <v>2058</v>
      </c>
      <c r="B438" s="215" t="s">
        <v>2059</v>
      </c>
      <c r="C438" s="215">
        <v>1</v>
      </c>
    </row>
    <row r="439" spans="1:3" x14ac:dyDescent="0.25">
      <c r="A439" s="214" t="s">
        <v>2060</v>
      </c>
      <c r="B439" s="215" t="s">
        <v>2061</v>
      </c>
      <c r="C439" s="215">
        <v>1</v>
      </c>
    </row>
    <row r="440" spans="1:3" x14ac:dyDescent="0.25">
      <c r="A440" s="214" t="s">
        <v>2062</v>
      </c>
      <c r="B440" s="215" t="s">
        <v>2063</v>
      </c>
      <c r="C440" s="215">
        <v>1</v>
      </c>
    </row>
    <row r="441" spans="1:3" x14ac:dyDescent="0.25">
      <c r="A441" s="214" t="s">
        <v>2064</v>
      </c>
      <c r="B441" s="215" t="s">
        <v>2065</v>
      </c>
      <c r="C441" s="215">
        <v>1</v>
      </c>
    </row>
    <row r="442" spans="1:3" x14ac:dyDescent="0.25">
      <c r="A442" s="214" t="s">
        <v>2066</v>
      </c>
      <c r="B442" s="215" t="s">
        <v>2067</v>
      </c>
      <c r="C442" s="215">
        <v>1</v>
      </c>
    </row>
    <row r="443" spans="1:3" x14ac:dyDescent="0.25">
      <c r="A443" s="214" t="s">
        <v>2068</v>
      </c>
      <c r="B443" s="215" t="s">
        <v>2069</v>
      </c>
      <c r="C443" s="215">
        <v>1</v>
      </c>
    </row>
    <row r="444" spans="1:3" x14ac:dyDescent="0.25">
      <c r="A444" s="214" t="s">
        <v>2070</v>
      </c>
      <c r="B444" s="215" t="s">
        <v>2071</v>
      </c>
      <c r="C444" s="215">
        <v>1</v>
      </c>
    </row>
    <row r="445" spans="1:3" x14ac:dyDescent="0.25">
      <c r="A445" s="214" t="s">
        <v>2072</v>
      </c>
      <c r="B445" s="215" t="s">
        <v>2073</v>
      </c>
      <c r="C445" s="215">
        <v>1</v>
      </c>
    </row>
    <row r="446" spans="1:3" x14ac:dyDescent="0.25">
      <c r="A446" s="214" t="s">
        <v>2074</v>
      </c>
      <c r="B446" s="215" t="s">
        <v>2075</v>
      </c>
      <c r="C446" s="215">
        <v>1</v>
      </c>
    </row>
    <row r="447" spans="1:3" x14ac:dyDescent="0.25">
      <c r="A447" s="214" t="s">
        <v>2076</v>
      </c>
      <c r="B447" s="215" t="s">
        <v>2077</v>
      </c>
      <c r="C447" s="215">
        <v>1</v>
      </c>
    </row>
    <row r="448" spans="1:3" x14ac:dyDescent="0.25">
      <c r="A448" s="214" t="s">
        <v>2078</v>
      </c>
      <c r="B448" s="215" t="s">
        <v>2079</v>
      </c>
      <c r="C448" s="215">
        <v>1</v>
      </c>
    </row>
    <row r="449" spans="1:3" x14ac:dyDescent="0.25">
      <c r="A449" s="214" t="s">
        <v>2080</v>
      </c>
      <c r="B449" s="215" t="s">
        <v>2081</v>
      </c>
      <c r="C449" s="215">
        <v>1</v>
      </c>
    </row>
    <row r="450" spans="1:3" x14ac:dyDescent="0.25">
      <c r="A450" s="214" t="s">
        <v>2082</v>
      </c>
      <c r="B450" s="215" t="s">
        <v>2083</v>
      </c>
      <c r="C450" s="215">
        <v>1</v>
      </c>
    </row>
    <row r="451" spans="1:3" x14ac:dyDescent="0.25">
      <c r="A451" s="214" t="s">
        <v>2084</v>
      </c>
      <c r="B451" s="215" t="s">
        <v>2085</v>
      </c>
      <c r="C451" s="215">
        <v>1</v>
      </c>
    </row>
    <row r="452" spans="1:3" x14ac:dyDescent="0.25">
      <c r="A452" s="214" t="s">
        <v>2086</v>
      </c>
      <c r="B452" s="215" t="s">
        <v>2087</v>
      </c>
      <c r="C452" s="215">
        <v>1</v>
      </c>
    </row>
    <row r="453" spans="1:3" x14ac:dyDescent="0.25">
      <c r="A453" s="214" t="s">
        <v>2088</v>
      </c>
      <c r="B453" s="215" t="s">
        <v>2089</v>
      </c>
      <c r="C453" s="215">
        <v>1</v>
      </c>
    </row>
    <row r="454" spans="1:3" x14ac:dyDescent="0.25">
      <c r="A454" s="214" t="s">
        <v>2090</v>
      </c>
      <c r="B454" s="215" t="s">
        <v>2091</v>
      </c>
      <c r="C454" s="215">
        <v>1</v>
      </c>
    </row>
    <row r="455" spans="1:3" x14ac:dyDescent="0.25">
      <c r="A455" s="214" t="s">
        <v>2092</v>
      </c>
      <c r="B455" s="215" t="s">
        <v>2093</v>
      </c>
      <c r="C455" s="215">
        <v>1</v>
      </c>
    </row>
    <row r="456" spans="1:3" x14ac:dyDescent="0.25">
      <c r="A456" s="214" t="s">
        <v>2094</v>
      </c>
      <c r="B456" s="215" t="s">
        <v>2095</v>
      </c>
      <c r="C456" s="215">
        <v>1</v>
      </c>
    </row>
    <row r="457" spans="1:3" x14ac:dyDescent="0.25">
      <c r="A457" s="214" t="s">
        <v>2096</v>
      </c>
      <c r="B457" s="215" t="s">
        <v>2097</v>
      </c>
      <c r="C457" s="215">
        <v>1</v>
      </c>
    </row>
    <row r="458" spans="1:3" x14ac:dyDescent="0.25">
      <c r="A458" s="214" t="s">
        <v>2098</v>
      </c>
      <c r="B458" s="215" t="s">
        <v>2099</v>
      </c>
      <c r="C458" s="215">
        <v>1</v>
      </c>
    </row>
    <row r="459" spans="1:3" x14ac:dyDescent="0.25">
      <c r="A459" s="214" t="s">
        <v>2100</v>
      </c>
      <c r="B459" s="215" t="s">
        <v>2101</v>
      </c>
      <c r="C459" s="215">
        <v>1</v>
      </c>
    </row>
    <row r="460" spans="1:3" x14ac:dyDescent="0.25">
      <c r="A460" s="214" t="s">
        <v>2102</v>
      </c>
      <c r="B460" s="215" t="s">
        <v>2103</v>
      </c>
      <c r="C460" s="215">
        <v>1</v>
      </c>
    </row>
    <row r="461" spans="1:3" x14ac:dyDescent="0.25">
      <c r="A461" s="214" t="s">
        <v>2104</v>
      </c>
      <c r="B461" s="215" t="s">
        <v>2105</v>
      </c>
      <c r="C461" s="215">
        <v>1</v>
      </c>
    </row>
    <row r="462" spans="1:3" x14ac:dyDescent="0.25">
      <c r="A462" s="214" t="s">
        <v>2106</v>
      </c>
      <c r="B462" s="215" t="s">
        <v>2107</v>
      </c>
      <c r="C462" s="215">
        <v>1</v>
      </c>
    </row>
    <row r="463" spans="1:3" x14ac:dyDescent="0.25">
      <c r="A463" s="214" t="s">
        <v>2108</v>
      </c>
      <c r="B463" s="215" t="s">
        <v>2109</v>
      </c>
      <c r="C463" s="215">
        <v>1</v>
      </c>
    </row>
    <row r="464" spans="1:3" x14ac:dyDescent="0.25">
      <c r="A464" s="214" t="s">
        <v>2110</v>
      </c>
      <c r="B464" s="215" t="s">
        <v>2111</v>
      </c>
      <c r="C464" s="215">
        <v>1</v>
      </c>
    </row>
    <row r="465" spans="1:3" x14ac:dyDescent="0.25">
      <c r="A465" s="214" t="s">
        <v>2112</v>
      </c>
      <c r="B465" s="215" t="s">
        <v>2113</v>
      </c>
      <c r="C465" s="215">
        <v>1</v>
      </c>
    </row>
    <row r="466" spans="1:3" x14ac:dyDescent="0.25">
      <c r="A466" s="214" t="s">
        <v>2114</v>
      </c>
      <c r="B466" s="215" t="s">
        <v>2115</v>
      </c>
      <c r="C466" s="215">
        <v>1</v>
      </c>
    </row>
    <row r="467" spans="1:3" x14ac:dyDescent="0.25">
      <c r="A467" s="214" t="s">
        <v>2116</v>
      </c>
      <c r="B467" s="215" t="s">
        <v>2117</v>
      </c>
      <c r="C467" s="215">
        <v>1</v>
      </c>
    </row>
    <row r="468" spans="1:3" x14ac:dyDescent="0.25">
      <c r="A468" s="214" t="s">
        <v>2118</v>
      </c>
      <c r="B468" s="215" t="s">
        <v>2119</v>
      </c>
      <c r="C468" s="215">
        <v>1</v>
      </c>
    </row>
    <row r="469" spans="1:3" x14ac:dyDescent="0.25">
      <c r="A469" s="214" t="s">
        <v>2120</v>
      </c>
      <c r="B469" s="215" t="s">
        <v>2121</v>
      </c>
      <c r="C469" s="215">
        <v>1</v>
      </c>
    </row>
    <row r="470" spans="1:3" x14ac:dyDescent="0.25">
      <c r="A470" s="214" t="s">
        <v>2122</v>
      </c>
      <c r="B470" s="215" t="s">
        <v>2123</v>
      </c>
      <c r="C470" s="215">
        <v>1</v>
      </c>
    </row>
    <row r="471" spans="1:3" x14ac:dyDescent="0.25">
      <c r="A471" s="214" t="s">
        <v>2124</v>
      </c>
      <c r="B471" s="215" t="s">
        <v>2125</v>
      </c>
      <c r="C471" s="215">
        <v>1</v>
      </c>
    </row>
    <row r="472" spans="1:3" x14ac:dyDescent="0.25">
      <c r="A472" s="214" t="s">
        <v>2126</v>
      </c>
      <c r="B472" s="215" t="s">
        <v>2127</v>
      </c>
      <c r="C472" s="215">
        <v>1</v>
      </c>
    </row>
    <row r="473" spans="1:3" x14ac:dyDescent="0.25">
      <c r="A473" s="214" t="s">
        <v>2128</v>
      </c>
      <c r="B473" s="215" t="s">
        <v>2129</v>
      </c>
      <c r="C473" s="215">
        <v>1</v>
      </c>
    </row>
    <row r="474" spans="1:3" x14ac:dyDescent="0.25">
      <c r="A474" s="214" t="s">
        <v>2130</v>
      </c>
      <c r="B474" s="215" t="s">
        <v>2131</v>
      </c>
      <c r="C474" s="215">
        <v>1</v>
      </c>
    </row>
    <row r="475" spans="1:3" x14ac:dyDescent="0.25">
      <c r="A475" s="214" t="s">
        <v>2132</v>
      </c>
      <c r="B475" s="215" t="s">
        <v>2133</v>
      </c>
      <c r="C475" s="215">
        <v>5</v>
      </c>
    </row>
    <row r="476" spans="1:3" x14ac:dyDescent="0.25">
      <c r="A476" s="214" t="s">
        <v>2134</v>
      </c>
      <c r="B476" s="215" t="s">
        <v>2135</v>
      </c>
      <c r="C476" s="215">
        <v>4</v>
      </c>
    </row>
    <row r="477" spans="1:3" x14ac:dyDescent="0.25">
      <c r="A477" s="214" t="s">
        <v>2136</v>
      </c>
      <c r="B477" s="215" t="s">
        <v>2137</v>
      </c>
      <c r="C477" s="215">
        <v>1</v>
      </c>
    </row>
    <row r="478" spans="1:3" x14ac:dyDescent="0.25">
      <c r="A478" s="214" t="s">
        <v>2138</v>
      </c>
      <c r="B478" s="215" t="s">
        <v>2139</v>
      </c>
      <c r="C478" s="215">
        <v>1</v>
      </c>
    </row>
    <row r="479" spans="1:3" x14ac:dyDescent="0.25">
      <c r="A479" s="214" t="s">
        <v>2140</v>
      </c>
      <c r="B479" s="215" t="s">
        <v>2141</v>
      </c>
      <c r="C479" s="215">
        <v>1</v>
      </c>
    </row>
    <row r="480" spans="1:3" x14ac:dyDescent="0.25">
      <c r="A480" s="214" t="s">
        <v>2142</v>
      </c>
      <c r="B480" s="215" t="s">
        <v>2143</v>
      </c>
      <c r="C480" s="215">
        <v>1</v>
      </c>
    </row>
    <row r="481" spans="1:3" x14ac:dyDescent="0.25">
      <c r="A481" s="214" t="s">
        <v>2144</v>
      </c>
      <c r="B481" s="215" t="s">
        <v>2145</v>
      </c>
      <c r="C481" s="215">
        <v>1</v>
      </c>
    </row>
    <row r="482" spans="1:3" x14ac:dyDescent="0.25">
      <c r="A482" s="214" t="s">
        <v>2146</v>
      </c>
      <c r="B482" s="215" t="s">
        <v>2147</v>
      </c>
      <c r="C482" s="215">
        <v>1</v>
      </c>
    </row>
    <row r="483" spans="1:3" x14ac:dyDescent="0.25">
      <c r="A483" s="214" t="s">
        <v>2148</v>
      </c>
      <c r="B483" s="215" t="s">
        <v>2149</v>
      </c>
      <c r="C483" s="215">
        <v>1</v>
      </c>
    </row>
    <row r="484" spans="1:3" x14ac:dyDescent="0.25">
      <c r="A484" s="214" t="s">
        <v>2150</v>
      </c>
      <c r="B484" s="215" t="s">
        <v>2151</v>
      </c>
      <c r="C484" s="215">
        <v>1</v>
      </c>
    </row>
    <row r="485" spans="1:3" x14ac:dyDescent="0.25">
      <c r="A485" s="214" t="s">
        <v>2152</v>
      </c>
      <c r="B485" s="215" t="s">
        <v>2153</v>
      </c>
      <c r="C485" s="215">
        <v>1</v>
      </c>
    </row>
    <row r="486" spans="1:3" x14ac:dyDescent="0.25">
      <c r="A486" s="214" t="s">
        <v>2154</v>
      </c>
      <c r="B486" s="215" t="s">
        <v>2155</v>
      </c>
      <c r="C486" s="215">
        <v>1</v>
      </c>
    </row>
    <row r="487" spans="1:3" x14ac:dyDescent="0.25">
      <c r="A487" s="214" t="s">
        <v>2156</v>
      </c>
      <c r="B487" s="215" t="s">
        <v>2157</v>
      </c>
      <c r="C487" s="215">
        <v>1</v>
      </c>
    </row>
    <row r="488" spans="1:3" x14ac:dyDescent="0.25">
      <c r="A488" s="214" t="s">
        <v>2158</v>
      </c>
      <c r="B488" s="215" t="s">
        <v>2159</v>
      </c>
      <c r="C488" s="215">
        <v>1</v>
      </c>
    </row>
    <row r="489" spans="1:3" x14ac:dyDescent="0.25">
      <c r="A489" s="214" t="s">
        <v>2160</v>
      </c>
      <c r="B489" s="215" t="s">
        <v>2161</v>
      </c>
      <c r="C489" s="215">
        <v>1</v>
      </c>
    </row>
    <row r="490" spans="1:3" x14ac:dyDescent="0.25">
      <c r="A490" s="214" t="s">
        <v>2162</v>
      </c>
      <c r="B490" s="215" t="s">
        <v>2163</v>
      </c>
      <c r="C490" s="215">
        <v>8</v>
      </c>
    </row>
    <row r="491" spans="1:3" x14ac:dyDescent="0.25">
      <c r="A491" s="214" t="s">
        <v>2164</v>
      </c>
      <c r="B491" s="215" t="s">
        <v>2165</v>
      </c>
      <c r="C491" s="215">
        <v>1</v>
      </c>
    </row>
    <row r="492" spans="1:3" x14ac:dyDescent="0.25">
      <c r="A492" s="214" t="s">
        <v>2166</v>
      </c>
      <c r="B492" s="215" t="s">
        <v>2167</v>
      </c>
      <c r="C492" s="215">
        <v>1</v>
      </c>
    </row>
    <row r="493" spans="1:3" x14ac:dyDescent="0.25">
      <c r="A493" s="214" t="s">
        <v>2168</v>
      </c>
      <c r="B493" s="215" t="s">
        <v>2169</v>
      </c>
      <c r="C493" s="215">
        <v>1</v>
      </c>
    </row>
    <row r="494" spans="1:3" x14ac:dyDescent="0.25">
      <c r="A494" s="214" t="s">
        <v>2170</v>
      </c>
      <c r="B494" s="215" t="s">
        <v>2171</v>
      </c>
      <c r="C494" s="215">
        <v>1</v>
      </c>
    </row>
    <row r="495" spans="1:3" x14ac:dyDescent="0.25">
      <c r="A495" s="214" t="s">
        <v>2172</v>
      </c>
      <c r="B495" s="215" t="s">
        <v>2173</v>
      </c>
      <c r="C495" s="215">
        <v>1</v>
      </c>
    </row>
    <row r="496" spans="1:3" x14ac:dyDescent="0.25">
      <c r="A496" s="214" t="s">
        <v>2174</v>
      </c>
      <c r="B496" s="215" t="s">
        <v>2175</v>
      </c>
      <c r="C496" s="215">
        <v>1</v>
      </c>
    </row>
    <row r="497" spans="1:3" x14ac:dyDescent="0.25">
      <c r="A497" s="214" t="s">
        <v>2176</v>
      </c>
      <c r="B497" s="215" t="s">
        <v>2177</v>
      </c>
      <c r="C497" s="215">
        <v>1</v>
      </c>
    </row>
    <row r="498" spans="1:3" x14ac:dyDescent="0.25">
      <c r="A498" s="214" t="s">
        <v>2178</v>
      </c>
      <c r="B498" s="215" t="s">
        <v>2179</v>
      </c>
      <c r="C498" s="215">
        <v>1</v>
      </c>
    </row>
    <row r="499" spans="1:3" x14ac:dyDescent="0.25">
      <c r="A499" s="214" t="s">
        <v>2180</v>
      </c>
      <c r="B499" s="215" t="s">
        <v>2181</v>
      </c>
      <c r="C499" s="215">
        <v>1</v>
      </c>
    </row>
    <row r="500" spans="1:3" x14ac:dyDescent="0.25">
      <c r="A500" s="214" t="s">
        <v>2182</v>
      </c>
      <c r="B500" s="215" t="s">
        <v>2183</v>
      </c>
      <c r="C500" s="215">
        <v>1</v>
      </c>
    </row>
    <row r="501" spans="1:3" x14ac:dyDescent="0.25">
      <c r="A501" s="214" t="s">
        <v>2184</v>
      </c>
      <c r="B501" s="215" t="s">
        <v>2185</v>
      </c>
      <c r="C501" s="215">
        <v>1</v>
      </c>
    </row>
    <row r="502" spans="1:3" x14ac:dyDescent="0.25">
      <c r="A502" s="214" t="s">
        <v>2186</v>
      </c>
      <c r="B502" s="215" t="s">
        <v>2187</v>
      </c>
      <c r="C502" s="215">
        <v>1</v>
      </c>
    </row>
    <row r="503" spans="1:3" x14ac:dyDescent="0.25">
      <c r="A503" s="214" t="s">
        <v>2188</v>
      </c>
      <c r="B503" s="215" t="s">
        <v>2189</v>
      </c>
      <c r="C503" s="215">
        <v>1</v>
      </c>
    </row>
    <row r="504" spans="1:3" x14ac:dyDescent="0.25">
      <c r="A504" s="214" t="s">
        <v>2190</v>
      </c>
      <c r="B504" s="215" t="s">
        <v>2191</v>
      </c>
      <c r="C504" s="215">
        <v>1</v>
      </c>
    </row>
    <row r="505" spans="1:3" x14ac:dyDescent="0.25">
      <c r="A505" s="214" t="s">
        <v>2192</v>
      </c>
      <c r="B505" s="215" t="s">
        <v>2193</v>
      </c>
      <c r="C505" s="215">
        <v>1</v>
      </c>
    </row>
    <row r="506" spans="1:3" x14ac:dyDescent="0.25">
      <c r="A506" s="214" t="s">
        <v>2194</v>
      </c>
      <c r="B506" s="215" t="s">
        <v>2195</v>
      </c>
      <c r="C506" s="215">
        <v>1</v>
      </c>
    </row>
    <row r="507" spans="1:3" x14ac:dyDescent="0.25">
      <c r="A507" s="214" t="s">
        <v>2196</v>
      </c>
      <c r="B507" s="215" t="s">
        <v>2197</v>
      </c>
      <c r="C507" s="215">
        <v>1</v>
      </c>
    </row>
    <row r="508" spans="1:3" x14ac:dyDescent="0.25">
      <c r="A508" s="214" t="s">
        <v>2198</v>
      </c>
      <c r="B508" s="215" t="s">
        <v>2199</v>
      </c>
      <c r="C508" s="215">
        <v>1</v>
      </c>
    </row>
    <row r="509" spans="1:3" x14ac:dyDescent="0.25">
      <c r="A509" s="214" t="s">
        <v>2200</v>
      </c>
      <c r="B509" s="215" t="s">
        <v>2201</v>
      </c>
      <c r="C509" s="215">
        <v>1</v>
      </c>
    </row>
    <row r="510" spans="1:3" x14ac:dyDescent="0.25">
      <c r="A510" s="214" t="s">
        <v>2202</v>
      </c>
      <c r="B510" s="215" t="s">
        <v>2203</v>
      </c>
      <c r="C510" s="215">
        <v>1</v>
      </c>
    </row>
    <row r="511" spans="1:3" x14ac:dyDescent="0.25">
      <c r="A511" s="214" t="s">
        <v>2204</v>
      </c>
      <c r="B511" s="215" t="s">
        <v>2205</v>
      </c>
      <c r="C511" s="215">
        <v>1</v>
      </c>
    </row>
    <row r="512" spans="1:3" x14ac:dyDescent="0.25">
      <c r="A512" s="214" t="s">
        <v>2206</v>
      </c>
      <c r="B512" s="215" t="s">
        <v>2207</v>
      </c>
      <c r="C512" s="215">
        <v>1</v>
      </c>
    </row>
    <row r="513" spans="1:3" x14ac:dyDescent="0.25">
      <c r="A513" s="214" t="s">
        <v>2208</v>
      </c>
      <c r="B513" s="215" t="s">
        <v>2209</v>
      </c>
      <c r="C513" s="215">
        <v>1</v>
      </c>
    </row>
    <row r="514" spans="1:3" x14ac:dyDescent="0.25">
      <c r="A514" s="214" t="s">
        <v>2210</v>
      </c>
      <c r="B514" s="215" t="s">
        <v>2211</v>
      </c>
      <c r="C514" s="215">
        <v>1</v>
      </c>
    </row>
    <row r="515" spans="1:3" x14ac:dyDescent="0.25">
      <c r="A515" s="214" t="s">
        <v>2212</v>
      </c>
      <c r="B515" s="215" t="s">
        <v>2213</v>
      </c>
      <c r="C515" s="215">
        <v>1</v>
      </c>
    </row>
    <row r="516" spans="1:3" x14ac:dyDescent="0.25">
      <c r="A516" s="214" t="s">
        <v>2214</v>
      </c>
      <c r="B516" s="215" t="s">
        <v>2215</v>
      </c>
      <c r="C516" s="215">
        <v>1</v>
      </c>
    </row>
    <row r="517" spans="1:3" x14ac:dyDescent="0.25">
      <c r="A517" s="214" t="s">
        <v>2216</v>
      </c>
      <c r="B517" s="215" t="s">
        <v>2217</v>
      </c>
      <c r="C517" s="215">
        <v>1</v>
      </c>
    </row>
    <row r="518" spans="1:3" x14ac:dyDescent="0.25">
      <c r="A518" s="214" t="s">
        <v>2218</v>
      </c>
      <c r="B518" s="215" t="s">
        <v>2219</v>
      </c>
      <c r="C518" s="215">
        <v>1</v>
      </c>
    </row>
    <row r="519" spans="1:3" x14ac:dyDescent="0.25">
      <c r="A519" s="214" t="s">
        <v>2220</v>
      </c>
      <c r="B519" s="215" t="s">
        <v>2221</v>
      </c>
      <c r="C519" s="215">
        <v>1</v>
      </c>
    </row>
    <row r="520" spans="1:3" x14ac:dyDescent="0.25">
      <c r="A520" s="214" t="s">
        <v>2222</v>
      </c>
      <c r="B520" s="215" t="s">
        <v>2223</v>
      </c>
      <c r="C520" s="215">
        <v>1</v>
      </c>
    </row>
    <row r="521" spans="1:3" x14ac:dyDescent="0.25">
      <c r="A521" s="214" t="s">
        <v>2224</v>
      </c>
      <c r="B521" s="215" t="s">
        <v>2225</v>
      </c>
      <c r="C521" s="215">
        <v>1</v>
      </c>
    </row>
    <row r="522" spans="1:3" x14ac:dyDescent="0.25">
      <c r="A522" s="214" t="s">
        <v>2226</v>
      </c>
      <c r="B522" s="215" t="s">
        <v>2227</v>
      </c>
      <c r="C522" s="215">
        <v>1</v>
      </c>
    </row>
    <row r="523" spans="1:3" x14ac:dyDescent="0.25">
      <c r="A523" s="214" t="s">
        <v>2228</v>
      </c>
      <c r="B523" s="215" t="s">
        <v>2229</v>
      </c>
      <c r="C523" s="215">
        <v>1</v>
      </c>
    </row>
    <row r="524" spans="1:3" x14ac:dyDescent="0.25">
      <c r="A524" s="214" t="s">
        <v>2230</v>
      </c>
      <c r="B524" s="215" t="s">
        <v>2231</v>
      </c>
      <c r="C524" s="215">
        <v>1</v>
      </c>
    </row>
    <row r="525" spans="1:3" x14ac:dyDescent="0.25">
      <c r="A525" s="214" t="s">
        <v>2232</v>
      </c>
      <c r="B525" s="215" t="s">
        <v>2233</v>
      </c>
      <c r="C525" s="215">
        <v>1</v>
      </c>
    </row>
    <row r="526" spans="1:3" x14ac:dyDescent="0.25">
      <c r="A526" s="214" t="s">
        <v>2234</v>
      </c>
      <c r="B526" s="215" t="s">
        <v>2235</v>
      </c>
      <c r="C526" s="215">
        <v>1</v>
      </c>
    </row>
    <row r="527" spans="1:3" x14ac:dyDescent="0.25">
      <c r="A527" s="214" t="s">
        <v>2236</v>
      </c>
      <c r="B527" s="215" t="s">
        <v>2237</v>
      </c>
      <c r="C527" s="215">
        <v>1</v>
      </c>
    </row>
    <row r="528" spans="1:3" x14ac:dyDescent="0.25">
      <c r="A528" s="214" t="s">
        <v>2238</v>
      </c>
      <c r="B528" s="215" t="s">
        <v>2239</v>
      </c>
      <c r="C528" s="215">
        <v>1</v>
      </c>
    </row>
    <row r="529" spans="1:3" x14ac:dyDescent="0.25">
      <c r="A529" s="214" t="s">
        <v>2240</v>
      </c>
      <c r="B529" s="215" t="s">
        <v>2241</v>
      </c>
      <c r="C529" s="215">
        <v>1</v>
      </c>
    </row>
    <row r="530" spans="1:3" x14ac:dyDescent="0.25">
      <c r="A530" s="214" t="s">
        <v>2242</v>
      </c>
      <c r="B530" s="215" t="s">
        <v>2243</v>
      </c>
      <c r="C530" s="215">
        <v>1</v>
      </c>
    </row>
    <row r="531" spans="1:3" x14ac:dyDescent="0.25">
      <c r="A531" s="214" t="s">
        <v>2244</v>
      </c>
      <c r="B531" s="215" t="s">
        <v>2245</v>
      </c>
      <c r="C531" s="215">
        <v>1</v>
      </c>
    </row>
    <row r="532" spans="1:3" x14ac:dyDescent="0.25">
      <c r="A532" s="214" t="s">
        <v>2246</v>
      </c>
      <c r="B532" s="215" t="s">
        <v>2247</v>
      </c>
      <c r="C532" s="215">
        <v>1</v>
      </c>
    </row>
    <row r="533" spans="1:3" x14ac:dyDescent="0.25">
      <c r="A533" s="214" t="s">
        <v>2248</v>
      </c>
      <c r="B533" s="215" t="s">
        <v>2249</v>
      </c>
      <c r="C533" s="215">
        <v>1</v>
      </c>
    </row>
    <row r="534" spans="1:3" ht="25" x14ac:dyDescent="0.25">
      <c r="A534" s="214" t="s">
        <v>2250</v>
      </c>
      <c r="B534" s="215" t="s">
        <v>2251</v>
      </c>
      <c r="C534" s="215">
        <v>1</v>
      </c>
    </row>
    <row r="535" spans="1:3" x14ac:dyDescent="0.25">
      <c r="A535" s="214" t="s">
        <v>2252</v>
      </c>
      <c r="B535" s="215" t="s">
        <v>2253</v>
      </c>
      <c r="C535" s="215">
        <v>1</v>
      </c>
    </row>
    <row r="536" spans="1:3" x14ac:dyDescent="0.25">
      <c r="A536" s="214" t="s">
        <v>2254</v>
      </c>
      <c r="B536" s="215" t="s">
        <v>2255</v>
      </c>
      <c r="C536" s="215">
        <v>1</v>
      </c>
    </row>
    <row r="537" spans="1:3" x14ac:dyDescent="0.25">
      <c r="A537" s="214" t="s">
        <v>2256</v>
      </c>
      <c r="B537" s="215" t="s">
        <v>2257</v>
      </c>
      <c r="C537" s="215">
        <v>1</v>
      </c>
    </row>
    <row r="538" spans="1:3" x14ac:dyDescent="0.25">
      <c r="A538" s="214" t="s">
        <v>2258</v>
      </c>
      <c r="B538" s="215" t="s">
        <v>2259</v>
      </c>
      <c r="C538" s="215">
        <v>1</v>
      </c>
    </row>
    <row r="539" spans="1:3" x14ac:dyDescent="0.25">
      <c r="A539" s="214" t="s">
        <v>2260</v>
      </c>
      <c r="B539" s="215" t="s">
        <v>2261</v>
      </c>
      <c r="C539" s="215">
        <v>1</v>
      </c>
    </row>
    <row r="540" spans="1:3" x14ac:dyDescent="0.25">
      <c r="A540" s="214" t="s">
        <v>2262</v>
      </c>
      <c r="B540" s="215" t="s">
        <v>2263</v>
      </c>
      <c r="C540" s="215">
        <v>1</v>
      </c>
    </row>
    <row r="541" spans="1:3" x14ac:dyDescent="0.25">
      <c r="A541" s="214" t="s">
        <v>2264</v>
      </c>
      <c r="B541" s="215" t="s">
        <v>2265</v>
      </c>
      <c r="C541" s="215">
        <v>1</v>
      </c>
    </row>
    <row r="542" spans="1:3" x14ac:dyDescent="0.25">
      <c r="A542" s="214" t="s">
        <v>2266</v>
      </c>
      <c r="B542" s="215" t="s">
        <v>2267</v>
      </c>
      <c r="C542" s="215">
        <v>1</v>
      </c>
    </row>
    <row r="543" spans="1:3" x14ac:dyDescent="0.25">
      <c r="A543" s="214" t="s">
        <v>2268</v>
      </c>
      <c r="B543" s="215" t="s">
        <v>2269</v>
      </c>
      <c r="C543" s="215">
        <v>1</v>
      </c>
    </row>
    <row r="544" spans="1:3" x14ac:dyDescent="0.25">
      <c r="A544" s="214" t="s">
        <v>2270</v>
      </c>
      <c r="B544" s="215" t="s">
        <v>2271</v>
      </c>
      <c r="C544" s="215">
        <v>1</v>
      </c>
    </row>
    <row r="545" spans="1:3" x14ac:dyDescent="0.25">
      <c r="A545" s="214" t="s">
        <v>2272</v>
      </c>
      <c r="B545" s="215" t="s">
        <v>2273</v>
      </c>
      <c r="C545" s="215">
        <v>1</v>
      </c>
    </row>
    <row r="546" spans="1:3" x14ac:dyDescent="0.25">
      <c r="A546" s="214" t="s">
        <v>2274</v>
      </c>
      <c r="B546" s="215" t="s">
        <v>2275</v>
      </c>
      <c r="C546" s="215">
        <v>1</v>
      </c>
    </row>
    <row r="547" spans="1:3" x14ac:dyDescent="0.25">
      <c r="A547" s="214" t="s">
        <v>2276</v>
      </c>
      <c r="B547" s="215" t="s">
        <v>2277</v>
      </c>
      <c r="C547" s="215">
        <v>1</v>
      </c>
    </row>
    <row r="548" spans="1:3" x14ac:dyDescent="0.25">
      <c r="A548" s="214" t="s">
        <v>2278</v>
      </c>
      <c r="B548" s="215" t="s">
        <v>2279</v>
      </c>
      <c r="C548" s="215">
        <v>1</v>
      </c>
    </row>
  </sheetData>
  <autoFilter ref="A1:T1" xr:uid="{00000000-0001-0000-0700-000000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B U D A A B Q S w M E F A A C A A g A O G x P W X 0 U F W K l A A A A 9 w A A A B I A H A B D b 2 5 m a W c v U G F j a 2 F n Z S 5 4 b W w g o h g A K K A U A A A A A A A A A A A A A A A A A A A A A A A A A A A A h Y 9 B D o I w F E S v Q r q n L d U Y Q z 5 l 4 V Y S E 6 J x S 2 q F R v g Y W i x 3 c + G R v I I Y R d 2 5 n J k 3 y c z 9 e o N 0 a O r g o j t r W k x I R D k J N K r 2 Y L B M S O + O 4 Z K k E j a F O h W l D k Y Y b T x Y k 5 D K u X P M m P e e + h l t u 5 I J z i O 2 z 9 a 5 q n R T h A a t K 1 B p 8 m k d / r e I h N 1 r j B Q 0 E g s q 5 l x Q D m x y I T P 4 J c Q 4 + J n + m L D q a 9 d 3 W m o M t z m w S Q J 7 n 5 A P U E s D B B Q A A g A I A D h s T 1 k 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A 4 b E 9 Z K I p H u A 4 A A A A R A A A A E w A c A E Z v c m 1 1 b G F z L 1 N l Y 3 R p b 2 4 x L m 0 g o h g A K K A U A A A A A A A A A A A A A A A A A A A A A A A A A A A A K 0 5 N L s n M z 1 M I h t C G 1 g B Q S w E C L Q A U A A I A C A A 4 b E 9 Z f R Q V Y q U A A A D 3 A A A A E g A A A A A A A A A A A A A A A A A A A A A A Q 2 9 u Z m l n L 1 B h Y 2 t h Z 2 U u e G 1 s U E s B A i 0 A F A A C A A g A O G x P W Q / K 6 a u k A A A A 6 Q A A A B M A A A A A A A A A A A A A A A A A 8 Q A A A F t D b 2 5 0 Z W 5 0 X 1 R 5 c G V z X S 5 4 b W x Q S w E C L Q A U A A I A C A A 4 b E 9 Z K I p H u A 4 A A A A R A A A A E w A A A A A A A A A A A A A A A A D i A Q A A R m 9 y b X V s Y X M v U 2 V j d G l v b j E u b V B L B Q Y A A A A A A w A D A M I A A A A 9 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X A Q A A A A A A A H U 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k T j z H n h a t E i A Q l i x 4 R 0 g 7 w A A A A A C A A A A A A A D Z g A A w A A A A B A A A A D V d I w m 9 h j x p 1 y R W G e 0 m G V p A A A A A A S A A A C g A A A A E A A A A I b 1 O u S M x B w T u w x d / G X x 7 s R Q A A A A Z S J q 2 n q T S q / Z d G B t B t + D z l B J O h w r 1 z o g N S 6 T 8 S C b l a T v V d a R m h z H U 9 P x 5 K 1 o p X h K l 0 X l W X l x X P n r y z v i W 0 z j 9 m T p z t D T h J Y B u U K g r I B t / s Q U A A A A M / U p u 6 y / o n J 4 C T F 1 Z y 9 0 l g S q d 2 E = < / D a t a M a s h u p > 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be105e32-4fe1-4160-ab0f-41a15f6ce0eb">
      <Terms xmlns="http://schemas.microsoft.com/office/infopath/2007/PartnerControls"/>
    </lcf76f155ced4ddcb4097134ff3c332f>
    <TaxCatchAll xmlns="2c75e67c-ed2d-4c91-baba-8aa4949e551e" xsi:nil="true"/>
    <Document_x0020_Type xmlns="be105e32-4fe1-4160-ab0f-41a15f6ce0eb"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5F9A23EE154DD5418D5EADA94C08CC29" ma:contentTypeVersion="11" ma:contentTypeDescription="Create a new document." ma:contentTypeScope="" ma:versionID="41eaf4618d238a3fa1001b93a98c391b">
  <xsd:schema xmlns:xsd="http://www.w3.org/2001/XMLSchema" xmlns:xs="http://www.w3.org/2001/XMLSchema" xmlns:p="http://schemas.microsoft.com/office/2006/metadata/properties" xmlns:ns2="be105e32-4fe1-4160-ab0f-41a15f6ce0eb" xmlns:ns3="2c75e67c-ed2d-4c91-baba-8aa4949e551e" targetNamespace="http://schemas.microsoft.com/office/2006/metadata/properties" ma:root="true" ma:fieldsID="26b5034b75d71ee39cbc4f81ec18a07e" ns2:_="" ns3:_="">
    <xsd:import namespace="be105e32-4fe1-4160-ab0f-41a15f6ce0eb"/>
    <xsd:import namespace="2c75e67c-ed2d-4c91-baba-8aa4949e551e"/>
    <xsd:element name="properties">
      <xsd:complexType>
        <xsd:sequence>
          <xsd:element name="documentManagement">
            <xsd:complexType>
              <xsd:all>
                <xsd:element ref="ns2:Document_x0020_Type" minOccurs="0"/>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e105e32-4fe1-4160-ab0f-41a15f6ce0eb" elementFormDefault="qualified">
    <xsd:import namespace="http://schemas.microsoft.com/office/2006/documentManagement/types"/>
    <xsd:import namespace="http://schemas.microsoft.com/office/infopath/2007/PartnerControls"/>
    <xsd:element name="Document_x0020_Type" ma:index="8" nillable="true" ma:displayName="Document Type" ma:description="What type of document is this? &#10;Signature Package or an Approval form F14074" ma:format="Dropdown" ma:internalName="Document_x0020_Type">
      <xsd:simpleType>
        <xsd:restriction base="dms:Choice">
          <xsd:enumeration value="Signature Package"/>
          <xsd:enumeration value="Approval Form F14074"/>
        </xsd:restriction>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68893229-fc1a-4591-9812-6a184d4b58bc"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c75e67c-ed2d-4c91-baba-8aa4949e551e"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80283ac5-ee11-4a8b-b790-93b8efa1ecd9}" ma:internalName="TaxCatchAll" ma:showField="CatchAllData" ma:web="2c75e67c-ed2d-4c91-baba-8aa4949e551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D157C05-56F5-4023-B706-C7F8C857133F}">
  <ds:schemaRefs>
    <ds:schemaRef ds:uri="http://schemas.microsoft.com/DataMashup"/>
  </ds:schemaRefs>
</ds:datastoreItem>
</file>

<file path=customXml/itemProps2.xml><?xml version="1.0" encoding="utf-8"?>
<ds:datastoreItem xmlns:ds="http://schemas.openxmlformats.org/officeDocument/2006/customXml" ds:itemID="{8B0AE05C-5942-4648-A954-71AB30CB10B8}">
  <ds:schemaRefs>
    <ds:schemaRef ds:uri="http://purl.org/dc/elements/1.1/"/>
    <ds:schemaRef ds:uri="http://schemas.microsoft.com/office/2006/metadata/properties"/>
    <ds:schemaRef ds:uri="be105e32-4fe1-4160-ab0f-41a15f6ce0eb"/>
    <ds:schemaRef ds:uri="2c75e67c-ed2d-4c91-baba-8aa4949e551e"/>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www.w3.org/XML/1998/namespace"/>
    <ds:schemaRef ds:uri="http://purl.org/dc/dcmitype/"/>
  </ds:schemaRefs>
</ds:datastoreItem>
</file>

<file path=customXml/itemProps3.xml><?xml version="1.0" encoding="utf-8"?>
<ds:datastoreItem xmlns:ds="http://schemas.openxmlformats.org/officeDocument/2006/customXml" ds:itemID="{8CA16666-B08C-4C7D-BB1A-0EB1319C47FB}">
  <ds:schemaRefs>
    <ds:schemaRef ds:uri="http://schemas.microsoft.com/sharepoint/v3/contenttype/forms"/>
  </ds:schemaRefs>
</ds:datastoreItem>
</file>

<file path=customXml/itemProps4.xml><?xml version="1.0" encoding="utf-8"?>
<ds:datastoreItem xmlns:ds="http://schemas.openxmlformats.org/officeDocument/2006/customXml" ds:itemID="{3E11C184-BC07-4E53-BBFC-4F9EF82C1E4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e105e32-4fe1-4160-ab0f-41a15f6ce0eb"/>
    <ds:schemaRef ds:uri="2c75e67c-ed2d-4c91-baba-8aa4949e551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Dashboard</vt:lpstr>
      <vt:lpstr>Results</vt:lpstr>
      <vt:lpstr>Instructions</vt:lpstr>
      <vt:lpstr>Check Point Test Cases</vt:lpstr>
      <vt:lpstr>Change Log</vt:lpstr>
      <vt:lpstr>New Release Changes</vt:lpstr>
      <vt:lpstr>Issue Code Table</vt:lpstr>
      <vt:lpstr>'New Release Changes'!Print_Area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Nordby Jonathan E (Contractor)</dc:creator>
  <cp:keywords/>
  <dc:description/>
  <cp:lastModifiedBy>Draper Chris L</cp:lastModifiedBy>
  <cp:revision/>
  <dcterms:created xsi:type="dcterms:W3CDTF">2024-10-15T15:55:54Z</dcterms:created>
  <dcterms:modified xsi:type="dcterms:W3CDTF">2025-05-01T16:54:04Z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0x0101005F9A23EE154DD5418D5EADA94C08CC29</vt:lpwstr>
  </property>
  <property fmtid="{D5CDD505-2E9C-101B-9397-08002B2CF9AE}" pid="3" name="MediaServiceImageTags">
    <vt:lpwstr/>
  </property>
</Properties>
</file>