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B01C769C-890E-4108-9D7D-D11C7ABB2F4E}" xr6:coauthVersionLast="47" xr6:coauthVersionMax="47" xr10:uidLastSave="{00000000-0000-0000-0000-000000000000}"/>
  <bookViews>
    <workbookView xWindow="-110" yWindow="-110" windowWidth="19420" windowHeight="10300" activeTab="3" xr2:uid="{0506BCD7-C7FD-4436-8347-A90F88A1B474}"/>
  </bookViews>
  <sheets>
    <sheet name="Dashboard" sheetId="5" r:id="rId1"/>
    <sheet name="Results" sheetId="6" r:id="rId2"/>
    <sheet name="Instructions" sheetId="7" r:id="rId3"/>
    <sheet name="ASA Test Cases" sheetId="1" r:id="rId4"/>
    <sheet name="Change Log" sheetId="8" r:id="rId5"/>
    <sheet name="New Release Changes" sheetId="10" r:id="rId6"/>
    <sheet name="Issue Code Table" sheetId="9" r:id="rId7"/>
  </sheets>
  <definedNames>
    <definedName name="_xlnm._FilterDatabase" localSheetId="3" hidden="1">'ASA Test Cases'!$A$2:$W$117</definedName>
    <definedName name="_xlnm._FilterDatabase" localSheetId="6" hidden="1">'Issue Code Table'!$A$1:$T$1</definedName>
    <definedName name="_xlnm._FilterDatabase" localSheetId="5" hidden="1">'New Release Changes'!$A$2:$D$101</definedName>
    <definedName name="_xlnm.Print_Area" localSheetId="5">'New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6" i="1" l="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3"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O12" i="6"/>
  <c r="M12" i="6"/>
  <c r="E12" i="6"/>
  <c r="D12" i="6"/>
  <c r="C12" i="6"/>
  <c r="B12" i="6"/>
  <c r="F17" i="6"/>
  <c r="F18" i="6"/>
  <c r="F19" i="6"/>
  <c r="F20" i="6"/>
  <c r="F21" i="6"/>
  <c r="F22" i="6"/>
  <c r="F23" i="6"/>
  <c r="F16" i="6"/>
  <c r="E17" i="6"/>
  <c r="E18" i="6"/>
  <c r="E19" i="6"/>
  <c r="E20" i="6"/>
  <c r="E21" i="6"/>
  <c r="E22" i="6"/>
  <c r="E23" i="6"/>
  <c r="E16" i="6"/>
  <c r="N12" i="6" l="1"/>
  <c r="F12" i="6"/>
  <c r="D17" i="6" l="1"/>
  <c r="I17" i="6" s="1"/>
  <c r="C21" i="6"/>
  <c r="H21" i="6" s="1"/>
  <c r="D18" i="6"/>
  <c r="I18" i="6" s="1"/>
  <c r="C22" i="6"/>
  <c r="H22" i="6" s="1"/>
  <c r="D19" i="6"/>
  <c r="I19" i="6" s="1"/>
  <c r="C23" i="6"/>
  <c r="H23" i="6" s="1"/>
  <c r="D21" i="6"/>
  <c r="I21" i="6" s="1"/>
  <c r="D23" i="6"/>
  <c r="I23" i="6" s="1"/>
  <c r="D16" i="6"/>
  <c r="I16" i="6" s="1"/>
  <c r="C17" i="6"/>
  <c r="H17" i="6" s="1"/>
  <c r="C18" i="6"/>
  <c r="H18" i="6" s="1"/>
  <c r="C19" i="6"/>
  <c r="H19" i="6" s="1"/>
  <c r="C20" i="6"/>
  <c r="H20" i="6" s="1"/>
  <c r="D20" i="6"/>
  <c r="I20" i="6" s="1"/>
  <c r="C16" i="6"/>
  <c r="H16" i="6" s="1"/>
  <c r="D22" i="6"/>
  <c r="I22" i="6" s="1"/>
  <c r="D24" i="6" l="1"/>
  <c r="G12" i="6" s="1"/>
</calcChain>
</file>

<file path=xl/sharedStrings.xml><?xml version="1.0" encoding="utf-8"?>
<sst xmlns="http://schemas.openxmlformats.org/spreadsheetml/2006/main" count="3320" uniqueCount="2436">
  <si>
    <t>Test Cases</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</si>
  <si>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</si>
  <si>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</si>
  <si>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</si>
  <si>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</si>
  <si>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</si>
  <si>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</si>
  <si>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</si>
  <si>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</si>
  <si>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</si>
  <si>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</si>
  <si>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</si>
  <si>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</si>
  <si>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</si>
  <si>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</si>
  <si>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Remediation Procedure</t>
  </si>
  <si>
    <t>Risk Rating (Do Not Edit)</t>
  </si>
  <si>
    <t>SA-22</t>
  </si>
  <si>
    <t>Unsupported System Components</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</si>
  <si>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</si>
  <si>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</si>
  <si>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Non-ASA
Examine the firewall OS version/build with the SA.
ASA 
The following command will show the current software version.
hostname#show ver | include Version
Compare results with the vendors support website to verify that support has not expired.</t>
  </si>
  <si>
    <t>The firewall is currently under support by the vendor.  Security updates or hot fixes are available to address any security flaws discovered.</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</si>
  <si>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</si>
  <si>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</si>
  <si>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</si>
  <si>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</si>
  <si>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a vendor-supported version. Once deployed, harden the upgraded system in accordance with IRS standards using the corresponding SCSEM for the firewall.</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</si>
  <si>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</si>
  <si>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</si>
  <si>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</si>
  <si>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</si>
  <si>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CVEs exist. Navigate to https://nvd.nist.gov/vuln/search and search for the firewall type. If found to affect the running version, select HSI27</t>
  </si>
  <si>
    <t>The latest security patches are installed.</t>
  </si>
  <si>
    <t>The system is not regularly patched from the vendor.  The system is running %INCLUDE UPDATE LEVEL/PATCH LEVEL AND IF THERE ARE HIGH OR CRITICAL CVEs%".</t>
  </si>
  <si>
    <t>Significant</t>
  </si>
  <si>
    <t>HSI2
HSI27</t>
  </si>
  <si>
    <t>HSI2: System patch level is insufficient
HSI27: Critical security patches have not been applied</t>
  </si>
  <si>
    <t xml:space="preserve">Obtain and install the latest firewall security patches for Security-relevant software updates to include, patches, service packs, hot fixes, and antivirus signatures. 	</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</si>
  <si>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</si>
  <si>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</si>
  <si>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</si>
  <si>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</si>
  <si>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</si>
  <si>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</si>
  <si>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Multi-factor authentication is not required for internal privileged and non-privileged access.</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</si>
  <si>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</si>
  <si>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HRM20
HPW12</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</si>
  <si>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</si>
  <si>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IA-5(1)</t>
  </si>
  <si>
    <t>Authenticator Management | Password-based Authentication</t>
  </si>
  <si>
    <t>Test (Manual)</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</si>
  <si>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</si>
  <si>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</si>
  <si>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
</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</si>
  <si>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</si>
  <si>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</si>
  <si>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</si>
  <si>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</si>
  <si>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</si>
  <si>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</si>
  <si>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AC-2</t>
  </si>
  <si>
    <t>Account Management</t>
  </si>
  <si>
    <t>An account management process has been implemented for user access</t>
  </si>
  <si>
    <t>An approval process is in place for granting access to firewalls (authentication server and/or local accounts).</t>
  </si>
  <si>
    <t xml:space="preserve">1. Interview the firewall administrator and verify that account management procedures have been implemented for user account creation, termination and expiration.
2. Examine account management system workflow and/or completed user access request and approvals for end users and administrators.
</t>
  </si>
  <si>
    <t>1-2. Firewall administrator can demonstrate that an account management process has been implemented for user access.</t>
  </si>
  <si>
    <t>Account management procedures are not implemented.</t>
  </si>
  <si>
    <t>HAC37</t>
  </si>
  <si>
    <t>HAC37: Account management procedures are not implemented</t>
  </si>
  <si>
    <t>Accounts are reviewed periodically for proper privileges, and removed or suspended when no longer necessary</t>
  </si>
  <si>
    <t>Ensure accounts that are no longer required are immediately removed from the authentication server or firewall (authentication server or local accounts).
Verify privileged accounts are reviewed at least semi-annually for compliance with agency account management requirements.</t>
  </si>
  <si>
    <t xml:space="preserve">1. Discuss the process (e.g. management notification, ticket creation, email, etc.) for removing user accounts with the system admin for local and network (e.g. authentication server such as RADIUS, TACACS, etc.) accounts.
2. Interview firewall administrator or security administrator and determine how often users accounts are reviewed.
3. For each authentication method in use, confirm that there is a process in place to identify unused accounts and they are disabled or deleted immediately when they are no longer needed.
</t>
  </si>
  <si>
    <t>1-2. A process should be in place to enforce proper account management. Firewall accounts are reviewed at least semi-annually for compliance with account management requirements, and users accounts are disabled or removed immediately from the system that are no longer needed.</t>
  </si>
  <si>
    <t>HAC41
HAC8</t>
  </si>
  <si>
    <t>HAC41: Accounts are not removed or suspended when no longer necessary
HAC8: Accounts are not reviewed periodically for proper privileges</t>
  </si>
  <si>
    <t xml:space="preserve">Implement working procedures to review account periodically for proper privilegessuspend, disable, or remove unneeded accounts immediately once they are no longer needed. </t>
  </si>
  <si>
    <t>Authentication server is used for device administration.</t>
  </si>
  <si>
    <t>Verify an authentication server (e.g., Active Directory, Radius, etc.) is used to identify and authenticate administrators to the firewall.
Ensure that when an authentication server is used for administrative access to the firewall, only one account is defined locally for use in an emergency (i.e., authentication server or connection to the server is down).</t>
  </si>
  <si>
    <t>1.  Interview the firewall administrator and verify an authentication server is used to identify and authenticate administrators for management of the device.
2.Review the running configuration and verify that only one local account has been defined.  An example of a local account is shown in the example below:
Username xxxxxxx password 7 xxxxxxxxxxxx</t>
  </si>
  <si>
    <t>1. An authentication server is used to identify and authenticate firewall administrators.
2. Only one local account should be defined on the firewall when an authentication server is used.</t>
  </si>
  <si>
    <t>Authentication server is not used for device administration.</t>
  </si>
  <si>
    <t>HIA4
HAC11</t>
  </si>
  <si>
    <t>HIA4: Authentication server is not used for device administration
HAC11: User access was not established with concept of least privilege</t>
  </si>
  <si>
    <t xml:space="preserve">Implement a process to ensure all authentication is managed using an authentication server (e.g., Terminal Access Controller Access-Control System (TACACS) and Active Directory). Create only one break glass local account on the chassis that will be used only for emergencies or if the authentication server is down. </t>
  </si>
  <si>
    <t>IA-5</t>
  </si>
  <si>
    <t>Authenticator Management</t>
  </si>
  <si>
    <t>Passwords are not allowed to be stored unencrypted in configuration files</t>
  </si>
  <si>
    <t>Ensure that unencrypted firewall passwords are not stored in an offline configuration file.</t>
  </si>
  <si>
    <t>1.  Review the stored firewall configuration files to ensure passwords are not stored in plain-text format.</t>
  </si>
  <si>
    <t>1. Unencrypted passwords are not stored in an offline configuration file.</t>
  </si>
  <si>
    <t>Passwords are allowed to be stored unencrypted in config files</t>
  </si>
  <si>
    <t>HPW21</t>
  </si>
  <si>
    <t>HPW21: Passwords are allowed to be stored unencrypted in config files</t>
  </si>
  <si>
    <t xml:space="preserve">Ensure unencrypted firewall passwords are not stored in config files.  </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</si>
  <si>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</si>
  <si>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</si>
  <si>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Individual user accounts have been created for each authorized user, and no shared accounts are used</t>
  </si>
  <si>
    <t>Ensure each user accessing the device has their own account with username and password.</t>
  </si>
  <si>
    <t>1. Review firewall configurations for authentication mechanism used.  If local accounts are defined on the firewall verify that each user has their own unique ID.  Groups, user accounts without passwords, or duplicate accounts should not exist.  
Note: If an authentication server is being used such as TACACS, RADIUS, etc.) ensure that there is no more than one local account to be used in the event of failure or emergency.</t>
  </si>
  <si>
    <t>1. Individual user accounts have been created for each authorized user. Groups, user accounts without passwords, or duplicate accounts do not exist.
No shared accounts are used other than when operationally required (e.g., root accounts).</t>
  </si>
  <si>
    <t>Agency shares administrative account inappropriately.</t>
  </si>
  <si>
    <t>HAC21
HAC20</t>
  </si>
  <si>
    <t>HAC21: Agency shares administrative account inappropriately
HAC20: Agency duplicates usernames</t>
  </si>
  <si>
    <t xml:space="preserve">Establish unique administrator accounts for all daily management activities; and remove all local accounts except for one local account to be used in the event of failure or emergency.  </t>
  </si>
  <si>
    <t>AC-7</t>
  </si>
  <si>
    <t>Unsuccessful Logon Attempts</t>
  </si>
  <si>
    <t>Configure the system to lock accounts after three consecutive failed authentication attempts</t>
  </si>
  <si>
    <t>The system locks administrator accounts after no more than three unsuccessful attempts to logon with an invalid password.</t>
  </si>
  <si>
    <t>Check to determine if the agency limits consecutive invalid attempts to three (3) by a user within a 120 minute period.
1.  Review the system configuration to ensure that authentication retry is set for 3. 
Note: If this is an ASA device it will be covered by automated scan and should be N/A.</t>
  </si>
  <si>
    <t>1. Maximum number of unsuccessful SSH login attempts is set to three (3) within a 120 minute period.</t>
  </si>
  <si>
    <t xml:space="preserve">The firewall admin interface is not currently configured to lockout a user after three consecutive failed attempts.  </t>
  </si>
  <si>
    <t>HAC15</t>
  </si>
  <si>
    <t>HAC15: User accounts not locked out after 3 unsuccessful login attempts</t>
  </si>
  <si>
    <t xml:space="preserve">Configure the system to lock accounts after three consecutive failed authentication attempts. </t>
  </si>
  <si>
    <t>AC-4</t>
  </si>
  <si>
    <t xml:space="preserve">Information Flow Enforcement </t>
  </si>
  <si>
    <t>Information flow control regulates where information is allowed to travel within a network and between interconnected networks. Blocking or restricting detected harmful or suspicious communications between interconnected networks enforces approved authorizations for controlling the flow of traffic.
The firewall that filters traffic outbound to interconnected networks with different security policies must be configured with filters (i.e., rules, access control lists [ACLs], screens, and policies) that permit, restrict, or block traffic based on organization-defined traffic authorizations. Filtering must include packet header and packet attribute information, such as IP addresses and port numbers.
Configure filters to perform certain actions when packets match specified attributes, including the following actions:
- Apply a policy
- Accept, reject, or discard the packets
- Classify the packets based on their source address
- Evaluate the next term in the filter
- Increment a packet counter
- Set the packets€™ loss priority
- Specify an IPsec SA (if IPsec is used in the implementation)
- Specify the forwarding path
- Write an alert or message to the system log</t>
  </si>
  <si>
    <t>The firewall is configured to use filters to restrict or block information system services based on best practices.</t>
  </si>
  <si>
    <t>The firewall is not configured to use filters to restrict or block information system services based on best practices.</t>
  </si>
  <si>
    <t>HSC19</t>
  </si>
  <si>
    <t>HSC19: Network perimeter devices do not properly restrict traffic</t>
  </si>
  <si>
    <t>Configure filters in the firewall to examine characteristics of incoming and outgoing packets, including but not limited to the following:
Bit fields in the packet header, including IP fragmentation flags, IP options, and TCP flags
IP version 4 (IPv4) numeric range, including destination port, DiffServ code point (DSCP) value, fragment offset, Internet Control Message Protocol (ICMP) code, ICMP packet type, interface group, IP precedence, packet length, protocol, and TCP and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</si>
  <si>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SC-7</t>
  </si>
  <si>
    <t>Boundary Protection</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</si>
  <si>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</si>
  <si>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</si>
  <si>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DoS attacks such as IP sweeps, TCP sweeps, buffer overflows, unauthorized port scanning, SYN floods, UDP floods, and UDP sweeps.
If filters are not configured or if the security zone is not configured with filters that guard against common DoS attacks, this is a finding.</t>
  </si>
  <si>
    <t>Filters or security zones are configured with filters that guard against common DoS attacks.</t>
  </si>
  <si>
    <t>Filters or security zones are not configured with filters that guard against common DoS attacks.</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</si>
  <si>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</si>
  <si>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Configure the firewall deny network communications traffic by default and allow network communications traffic by exception (i.e., deny all, permit by exception).</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</si>
  <si>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</si>
  <si>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</si>
  <si>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</si>
  <si>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</si>
  <si>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</si>
  <si>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</si>
  <si>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</si>
  <si>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</si>
  <si>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</si>
  <si>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Moderate</t>
  </si>
  <si>
    <t>HAU22</t>
  </si>
  <si>
    <t>HAU22: Content of audit records is not sufficient</t>
  </si>
  <si>
    <t>Configure the firewall implementation to ensure entries sent to the traffic log include sufficient information to ascertain the source of each event (e.g., IP address, session, or packet ID).</t>
  </si>
  <si>
    <t>SI-4</t>
  </si>
  <si>
    <t xml:space="preserve">Information System Monitoring </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</si>
  <si>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</si>
  <si>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</si>
  <si>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</si>
  <si>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</si>
  <si>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Configure the firewall (or another network device) to send an alert via instant message, email, or another authorized method to the ISSO and ISSM and other identified personnel when DoS incidents are detected.</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</si>
  <si>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</si>
  <si>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</si>
  <si>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</si>
  <si>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</si>
  <si>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</si>
  <si>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AU-5</t>
  </si>
  <si>
    <t xml:space="preserve">Response to Audit Processing Failure </t>
  </si>
  <si>
    <t>If a network device such as the events, network management,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</si>
  <si>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</si>
  <si>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</si>
  <si>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</si>
  <si>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</si>
  <si>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</si>
  <si>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Configure the firewall to send traffic log entries to a central audit server for management and configuration of the traffic log entries.</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</si>
  <si>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</si>
  <si>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</si>
  <si>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</si>
  <si>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</si>
  <si>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</si>
  <si>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Configure the firewall to ensure traffic log entries are transmitted to the organization's central audit server (e.g., syslog server).</t>
  </si>
  <si>
    <t>AC-17</t>
  </si>
  <si>
    <t>Remote Access</t>
  </si>
  <si>
    <t>Configure firewall that filters traffic from the VPN access points with organization-defined filtering rules that apply to the monitoring of remote access traffic.</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</si>
  <si>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</si>
  <si>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</si>
  <si>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</si>
  <si>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</si>
  <si>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</si>
  <si>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</si>
  <si>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</si>
  <si>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An ingress filter is configured for each active inbound zone or interface.</t>
  </si>
  <si>
    <t>An ingress filter is not configured for each active inbound zone or interface.</t>
  </si>
  <si>
    <t>HSC27</t>
  </si>
  <si>
    <t>HSC27: Traffic inspection is not sufficient</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</si>
  <si>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</si>
  <si>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HCM19</t>
  </si>
  <si>
    <t>HCM19: Firewall rules are not reviewed or removed when no longer necessary</t>
  </si>
  <si>
    <t>Require system administrators to commit and test changes upon configuration of the firewall.</t>
  </si>
  <si>
    <t>Configure the  firewall implementation to manage excess bandwidth to limit the effects of packet flooding types of denial-of-service (DoS) attacks.</t>
  </si>
  <si>
    <t>All inbound interfaces have a stateless firewall filter to set rate limits based on a destination.</t>
  </si>
  <si>
    <t>The firewall does not have a stateless firewall filter that sets rate limits based on a destination.</t>
  </si>
  <si>
    <t>Configure a stateless firewall filter to set rate limits based on a destination of the packets. Apply the stateless firewall filter to all inbound interfaces.</t>
  </si>
  <si>
    <t>CM-7</t>
  </si>
  <si>
    <t>Least Functionality</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</si>
  <si>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</si>
  <si>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</si>
  <si>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</si>
  <si>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Display and remove unnecessary licenses, services, and functions from the firewall. Examples include NTP, DNS, and DHCP.
Note: Only remove unauthorized services. This control is not intended to restrict the use of network devices with multiple authorized roles.</t>
  </si>
  <si>
    <t>CM-6</t>
  </si>
  <si>
    <t>Configuration Settings</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</si>
  <si>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</si>
  <si>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</si>
  <si>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</si>
  <si>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</si>
  <si>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</si>
  <si>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</si>
  <si>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</si>
  <si>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Configure the firewall to stop forwarding traffic or maintain the configured security policies upon the failure of the following actions: system initialization, shutdown, or system abort.</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</si>
  <si>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</si>
  <si>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</si>
  <si>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</si>
  <si>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</si>
  <si>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does not save diagnostic information, log system messages, and load the most current security policies, rules, and signatures when restarted.</t>
  </si>
  <si>
    <t>Configure the firewall to fail securely in the event of a transiently corrupt state or failure condition.
When the system restarts, the system boot process must not succeed without passing all self-tests for cryptographic algorithms, RNG tests, and software integrity tests.</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</si>
  <si>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</si>
  <si>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</si>
  <si>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</si>
  <si>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</si>
  <si>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</si>
  <si>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HAU17</t>
  </si>
  <si>
    <t>HAU17: Audit logs do not capture sufficient auditable events</t>
  </si>
  <si>
    <t>Configure the firewall central audit server stanza to generate traffic log records for events when traffic is denied, restricted, or discarded.</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</si>
  <si>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</si>
  <si>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</si>
  <si>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</si>
  <si>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</si>
  <si>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</si>
  <si>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</si>
  <si>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</si>
  <si>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</si>
  <si>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In the event that communication with the central audit server is lost, the firewall must continue to queue traffic log records locally.</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</si>
  <si>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</si>
  <si>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</si>
  <si>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</si>
  <si>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</si>
  <si>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</si>
  <si>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</si>
  <si>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</si>
  <si>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</si>
  <si>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</si>
  <si>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</si>
  <si>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 xml:space="preserve">Configure the firewall to use TCP when sending log records to the central audit server.
</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</si>
  <si>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</si>
  <si>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</si>
  <si>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</si>
  <si>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</si>
  <si>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</si>
  <si>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HAU10</t>
  </si>
  <si>
    <t>Audit logs are not properly protected</t>
  </si>
  <si>
    <t>AU-8</t>
  </si>
  <si>
    <t>Time Stamps</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</si>
  <si>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</si>
  <si>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</si>
  <si>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</si>
  <si>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</si>
  <si>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</si>
  <si>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</si>
  <si>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</si>
  <si>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Configure the firewall to ensure entries sent to the traffic log include the date and time of the event.</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</si>
  <si>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</si>
  <si>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</si>
  <si>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</si>
  <si>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</si>
  <si>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</si>
  <si>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Configure the firewall to ensure entries sent to the traffic log include sufficient information to determine the type or category for each event in the traffic log.</t>
  </si>
  <si>
    <t>AU-12</t>
  </si>
  <si>
    <t xml:space="preserve">Audit Generation </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</si>
  <si>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</si>
  <si>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</si>
  <si>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</si>
  <si>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</si>
  <si>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</si>
  <si>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Configure the firewall central audit server stanza to generate traffic log records when attempts are made to send packets between security zones that are not authorized to communicate.</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</si>
  <si>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</si>
  <si>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</si>
  <si>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</si>
  <si>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</si>
  <si>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</si>
  <si>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</si>
  <si>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</si>
  <si>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Denial-of-Service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</si>
  <si>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</si>
  <si>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</si>
  <si>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Configure the firewall with an egress filter or uRPF on all internal interfaces to restrict the firewall from accepting any outbound packet that contains an illegitimate address in the source field.</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</si>
  <si>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</si>
  <si>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</si>
  <si>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An egress filter is configured for each active outbound zone or interface.</t>
  </si>
  <si>
    <t>An egress filter is not configured for each active outbound zone or interface.</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</si>
  <si>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</si>
  <si>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</si>
  <si>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</si>
  <si>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</si>
  <si>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</si>
  <si>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</si>
  <si>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</si>
  <si>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</si>
  <si>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</si>
  <si>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</si>
  <si>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</si>
  <si>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With the exception of management traffic destined to perimeter equipment, configure a firewall located behind the premise router to block all outbound management traffic.</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</si>
  <si>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</si>
  <si>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</si>
  <si>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</si>
  <si>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</si>
  <si>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 xml:space="preserve">Configure the firewall to inspect all inbound and outbound traffic at the application layer.
</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</si>
  <si>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</si>
  <si>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</si>
  <si>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</si>
  <si>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</si>
  <si>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collect sufficient information to determine the type or category for each event in the traffic log.</t>
  </si>
  <si>
    <t>Configure the firewall to ensure entries sent to the traffic log include the location of each event (e.g., network name, network subnet, network segment, or port).</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</si>
  <si>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</si>
  <si>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</si>
  <si>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</si>
  <si>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</si>
  <si>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</si>
  <si>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Where IPsec technology is deployed to connect the managed network to the NOC, restrict the traffic entering the tunnels so that only the authorized management packets with authorized destination addresses are permitted.</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</si>
  <si>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</si>
  <si>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</si>
  <si>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</si>
  <si>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</si>
  <si>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</si>
  <si>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Document a process for authorized users to capture, record, and log all content based on IP, traffic type (TCP, UDP, or ICMP), or protocol.</t>
  </si>
  <si>
    <t>AU-2</t>
  </si>
  <si>
    <t>Audit Events</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</si>
  <si>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</si>
  <si>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</si>
  <si>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
Note: If this is an ASA device it will be covered by automated scan and should be N/A.</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</si>
  <si>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</si>
  <si>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</si>
  <si>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</si>
  <si>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</si>
  <si>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 xml:space="preserve">Configure audit logs to meet IRS Publication 1075 requirements and capture the following security-related events:
a) all unsuccessful login and authorization attempts
b) all identification and authentication attempts
c) all actions, connections and requests performed by privileged users
d) all actions, connections and requests performed by privileged functions
e) all changes to logical access control authorities
f) all system changes with the potential to compromise the integrity of security policy configurations
g) the creation, modification and deletion of objects including files, directories and user accounts
h) the creation, modification and deletion of user accounts and group accounts
i) the creation, modification and deletion of user account and group account privileges
j) system startup and shutdown functions </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</si>
  <si>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</si>
  <si>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</si>
  <si>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</si>
  <si>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</si>
  <si>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</si>
  <si>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Ensure sufficient security relevant data is captured in system logs.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</si>
  <si>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</si>
  <si>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</si>
  <si>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</si>
  <si>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</si>
  <si>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</si>
  <si>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</si>
  <si>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</si>
  <si>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Limited</t>
  </si>
  <si>
    <t>HAU23
HAU24</t>
  </si>
  <si>
    <t>HAU23: Audit storage capacity threshold has not been defined
HAU24: Administrators are not notified when audit storage threshold is reached</t>
  </si>
  <si>
    <t xml:space="preserve">Configure alerts or electronic messages to notify administrators if audit logs approach maximum storage capacity. </t>
  </si>
  <si>
    <t>AU-6</t>
  </si>
  <si>
    <t>Audit Review, Analysis, and Reporting</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</si>
  <si>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</si>
  <si>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</si>
  <si>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</si>
  <si>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 1075 requirements.</t>
  </si>
  <si>
    <t>HAU3
HAU18
HAU19</t>
  </si>
  <si>
    <t>HAU3: Audit logs are not being reviewed
HAU18: Audit logs are reviewed, but not per Pub 1075 requirements
HAU19: Audit log anomalies or findings are not reported and tracked</t>
  </si>
  <si>
    <t>Document and implement audit logs to be reviewed at least on a weekly basis for anomalies.</t>
  </si>
  <si>
    <t>Check to validate the system is synchronized with the agency's authoritative time server.</t>
  </si>
  <si>
    <t>NTP is not properly implemented.</t>
  </si>
  <si>
    <t>HAU11</t>
  </si>
  <si>
    <t>HAU11: NTP is not properly implemented</t>
  </si>
  <si>
    <t>AU-11</t>
  </si>
  <si>
    <t>Audit Record Retention</t>
  </si>
  <si>
    <t xml:space="preserve">Verify that audit data is archived and maintained.
IRS practice has been to retain archived audit logs/trails for the remainder of the year they were made plus six years.  Logs must be retained for a total of 7 years. </t>
  </si>
  <si>
    <t>1. Audit data is captured, backed up, and maintained. IRS requires agencies to retain archived audit logs/trails for the remainder of the year they were made plus six years for a total of 7 years.</t>
  </si>
  <si>
    <t>Audit records are not retained per Pub 1075.</t>
  </si>
  <si>
    <t>HAU7</t>
  </si>
  <si>
    <t>HAU7: Audit records are not retained per Pub 1075</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</si>
  <si>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</si>
  <si>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Pass</t>
  </si>
  <si>
    <t>Fail</t>
  </si>
  <si>
    <t>N/A</t>
  </si>
  <si>
    <t>Info</t>
  </si>
  <si>
    <t>Test (Automated)</t>
  </si>
  <si>
    <t>Criticality Ratings</t>
  </si>
  <si>
    <t>Internal Revenue Service</t>
  </si>
  <si>
    <t>Office of Safeguards</t>
  </si>
  <si>
    <t xml:space="preserve"> ▪ SCSEM Subject: Cisco ASA Firewall</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</si>
  <si>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</si>
  <si>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</si>
  <si>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</si>
  <si>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</si>
  <si>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</si>
  <si>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</si>
  <si>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</si>
  <si>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</si>
  <si>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</si>
  <si>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</si>
  <si>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</si>
  <si>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</si>
  <si>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</si>
  <si>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</si>
  <si>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</si>
  <si>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</si>
  <si>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</si>
  <si>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</si>
  <si>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</si>
  <si>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</si>
  <si>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</si>
  <si>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</si>
  <si>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</si>
  <si>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</si>
  <si>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</si>
  <si>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</si>
  <si>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</si>
  <si>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</si>
  <si>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</si>
  <si>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</si>
  <si>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</si>
  <si>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</si>
  <si>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</si>
  <si>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</si>
  <si>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</si>
  <si>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Cisco ASA Firewall SCSEM Test Results</t>
  </si>
  <si>
    <t>Final Test Results</t>
  </si>
  <si>
    <t>Overall SCSEM Statistics</t>
  </si>
  <si>
    <t>Passed</t>
  </si>
  <si>
    <t>Failed</t>
  </si>
  <si>
    <t>Additional Information Requested</t>
  </si>
  <si>
    <t>Total Number of Tests Performed</t>
  </si>
  <si>
    <t>Weighted Pass Rate</t>
  </si>
  <si>
    <t>All SCSEM Tests</t>
  </si>
  <si>
    <t>Complete</t>
  </si>
  <si>
    <t>Blank</t>
  </si>
  <si>
    <t>Available</t>
  </si>
  <si>
    <t>Totals</t>
  </si>
  <si>
    <t>Weighted Score</t>
  </si>
  <si>
    <t>Risk Rating</t>
  </si>
  <si>
    <t>Weight</t>
  </si>
  <si>
    <t>Possible</t>
  </si>
  <si>
    <t>Actual</t>
  </si>
  <si>
    <t>Device Weighted Score:</t>
  </si>
  <si>
    <t>Instructions</t>
  </si>
  <si>
    <t>Introduction and Purpose:</t>
  </si>
  <si>
    <t>This SCSEM is used by the IRS Office of Safeguards to evaluate compliance with IRS Publication 1075 for agencies that have implemented network security systems (e.g., firewalls) that control incoming and outgoing network traffic based on an applied rule set for all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</si>
  <si>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Test Cases Legend:</t>
  </si>
  <si>
    <t>▪ Test ID</t>
  </si>
  <si>
    <t>Pre-populated number to uniquely identify SCSEM test cases. The ID format includes the platform, platform version 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</si>
  <si>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</si>
  <si>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</si>
  <si>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</si>
  <si>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</si>
  <si>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</si>
  <si>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</si>
  <si>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</si>
  <si>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</si>
  <si>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Test Objective</t>
  </si>
  <si>
    <t>Description of specifically what the test is designed to accomplish. The objective should be a summary of the test case and expected results.</t>
  </si>
  <si>
    <t>▪ Test Procedures</t>
  </si>
  <si>
    <t>A detailed description of the step-by-step instructions to be followed by the tester. The test procedures should be 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</si>
  <si>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</si>
  <si>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</si>
  <si>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</si>
  <si>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 Interviewees and Evidence to validate the results in this field or the separate Notes/Evidence field.</t>
  </si>
  <si>
    <t>▪ Status</t>
  </si>
  <si>
    <t>The tester indicates the status for the test results (Pass, Fail, Info, N/A). "Pass" indicates that the expected results were met. "Fail" indicates the expected results were not met. "Info" is temporary and indicates that the test execution is not completed and additional information is required to determine a Pass/Fail status. "N/A" indicates that the test subject is not capable of implementing the expected results and doing so does not impact security.  The tester must determine the appropriateness of the "N/A" status.</t>
  </si>
  <si>
    <t>▪ Notes/Evidence</t>
  </si>
  <si>
    <t>As determined appropriate to the tester or as required by the test method, procedures or expected results, the tester 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</si>
  <si>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</si>
  <si>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</si>
  <si>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</si>
  <si>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This determination must be made for all test cases in order to determine the complete weighted score.</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</si>
  <si>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</si>
  <si>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</si>
  <si>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</si>
  <si>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</si>
  <si>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</si>
  <si>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</si>
  <si>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</si>
  <si>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</si>
  <si>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</si>
  <si>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r>
      <t xml:space="preserve">Issue Code Mapping (Select </t>
    </r>
    <r>
      <rPr>
        <b/>
        <u/>
        <sz val="10"/>
        <color theme="0"/>
        <rFont val="Arial"/>
        <family val="2"/>
      </rPr>
      <t>one</t>
    </r>
    <r>
      <rPr>
        <b/>
        <sz val="10"/>
        <color theme="0"/>
        <rFont val="Arial"/>
        <family val="2"/>
      </rPr>
      <t xml:space="preserve"> to enter in column N)</t>
    </r>
  </si>
  <si>
    <t>CIS Benchmark Section #</t>
  </si>
  <si>
    <t>Recommendation #</t>
  </si>
  <si>
    <t>Rationale Statement</t>
  </si>
  <si>
    <t>Impact Statement</t>
  </si>
  <si>
    <t xml:space="preserve">Remediation Statement (Internal Use Only)         </t>
  </si>
  <si>
    <t>CAP Request Statement (Internal Use Only)</t>
  </si>
  <si>
    <t>ASA-88</t>
  </si>
  <si>
    <r>
      <rPr>
        <b/>
        <sz val="10"/>
        <color theme="1"/>
        <rFont val="Arial"/>
        <family val="2"/>
      </rPr>
      <t xml:space="preserve">End of General Support:
</t>
    </r>
    <r>
      <rPr>
        <sz val="10"/>
        <color theme="1"/>
        <rFont val="Arial"/>
        <family val="2"/>
      </rPr>
      <t xml:space="preserve">
11.2	2-May-27
11.1	3-May-27
11	17-Nov-24</t>
    </r>
  </si>
  <si>
    <t>Upgrade to a supported version of Cisco Adaptive Security Appliance (ASA) Software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</si>
  <si>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that the legacy CIsco ASA Firewall has been decommissioned and properly sanitized in accordance with IRS Publication 1075 with the agency's CAP.</t>
  </si>
  <si>
    <t>ASA-01</t>
  </si>
  <si>
    <t>Ensure 'Logon Password' is set</t>
  </si>
  <si>
    <t>Changes the default login password.</t>
  </si>
  <si>
    <t>The default login password has been changed.</t>
  </si>
  <si>
    <t>The default login password has not been changed.</t>
  </si>
  <si>
    <t>HPW17</t>
  </si>
  <si>
    <t>HPW17: Default passwords have not been changed</t>
  </si>
  <si>
    <t>1.1</t>
  </si>
  <si>
    <t>1.1.1</t>
  </si>
  <si>
    <t>The login password is used for SSH connections. The default device configuration does not require any strong user authentication enabling unfettered access to an attacker that can reach the device. A user can enter the default password and just press the Enter key at the Password prompt to login to the device. Setting the login password causes the device to enforce use of a strong password to access user mode. Using default or well-known passwords makes it easier for an attacker to gain entry to a device.</t>
  </si>
  <si>
    <t>Run the following to set the login password.
```
hostname(config)#passwd &lt;login_password&gt; 
```
The login_password parameter should be the plain-text password used to log into the system</t>
  </si>
  <si>
    <t>Set Login Password. One method to accomplish the recommended state is to execute the following command(s):
hostname(config)#passwd 
The login_password parameter should be the plain-text password used to log into the system.</t>
  </si>
  <si>
    <t>To close this finding, please provide a screenshot showing the login password has been set with the agency's CAP.</t>
  </si>
  <si>
    <t>ASA-09</t>
  </si>
  <si>
    <t>Ensure 'Unused Interfaces' is disabled</t>
  </si>
  <si>
    <t>Disables the unused interfaces</t>
  </si>
  <si>
    <t>Unused Interfaces is disabled.</t>
  </si>
  <si>
    <t>Unused Interfaces is not disabled.</t>
  </si>
  <si>
    <t>HCM10</t>
  </si>
  <si>
    <t>HCM10: System has unneeded functionality installed</t>
  </si>
  <si>
    <t>1.2</t>
  </si>
  <si>
    <t>1.2.4</t>
  </si>
  <si>
    <t>Shutting down the unused interfaces is a complement to physical security. In fact, an attacker connecting physically to an unused port of the security appliance can use the interface to gain access to the device if the relevant interface has not been disabled and the source restriction to management access is not enabled.</t>
  </si>
  <si>
    <t>'- Step 1: Identify the physical name &lt;interface\_physical\_name&gt; of the unused interfaces that are not disabled
- Step 2: For each of the identified interfaces, run the following command
```
Hostname(config)#interface &lt;interface_physical_name&gt;
Hostname(config-if)#shutdown
```</t>
  </si>
  <si>
    <t>Disable Unused Interfaces. One method to accomplish the recommended state is to execute the following command(s) For each of the identified interfaces:
Hostname(config)#interface 
Hostname(config-if)#shutdown.</t>
  </si>
  <si>
    <t>To close this finding, please provide a screenshot showing unused interfaces is disabled with the agency's CAP.</t>
  </si>
  <si>
    <t>ASA-10</t>
  </si>
  <si>
    <t>SI-7</t>
  </si>
  <si>
    <t>Software, Firmware, and Information Integrity</t>
  </si>
  <si>
    <t>Ensure 'Image Integrity' is correct</t>
  </si>
  <si>
    <t>Verifies integrity of an uploaded software before upgrading the system</t>
  </si>
  <si>
    <t>Acquire the location in the security appliance of the new image &lt;new\_image\_location&gt; and the MD5 checksum &lt;md5\_checksum&gt; from the Cisco.com Website
Step2: Run the following command to verify that the MD5 checksum value of the new image matches the one provided on the Cisco.com Website
```
hostname#verify &lt;new_image_location&gt; &lt;md5_checksum&gt;
```
Example:
```
Asa-fw# verify disk0:asa9xx-6-k8.bin 76b5448039e642099334abbfec5a8705 
Verifying file integrity of disk0:/asa9xx-6-k8.bin!!!!!!!!!!!!!!!!!!
!!!!!!!!!!!!!!!!!!!!!!!!!!!!!!!!!!!!!!!!!!!!!!!!!!!!!!!!!!!!!!!!!!!!
&lt;lines omitted&gt; !!!!!!!!!!!!!!!!!!!!!!!!!!!!!!!!!!!!!!!!!!!!!!!!!!!
!!!!!!!!!!!!!!!!!!!!!!!!!!!!!!!!!!!!!!!!!!!!!!Done!
Verified (disk0:/asa9xx-6-k8.bin) = 76b5448039e642099334abbfec5a8705
```
The new image location is disk0:asa9xx-6-k8.bin
Step3: If the message '**Verified**' appears at the end of the output, the new image is valid. If instead the message '**%Error verifying**' is displayed, the image is not valid. It is a finding.</t>
  </si>
  <si>
    <t>Image Integrity is verified.</t>
  </si>
  <si>
    <t>Image Integrity is not verified.</t>
  </si>
  <si>
    <t>HCM45</t>
  </si>
  <si>
    <t>HCM45: System configuration provides additional attack surface</t>
  </si>
  <si>
    <t>1.3</t>
  </si>
  <si>
    <t>1.3.1</t>
  </si>
  <si>
    <t>When software is downloaded from the internet, it can be corrupted. As a result, the image integrity should be verified before upgrading the system with the downloaded software.</t>
  </si>
  <si>
    <t>Download a new image from the Cisco.com website and apply the audit procedure until obtaining the message '**Verified**' at the end of the output.</t>
  </si>
  <si>
    <t>Verify the integrity of an uploaded software before upgrading the system. One method to implement the recommended state is to download a new image from the Cisco.com website and apply the audit procedure until obtaining the message '**Verified**' at the end of the output.</t>
  </si>
  <si>
    <t>To close this finding, please provide a screenshot showing image integrity has been verified with the agency's CAP.</t>
  </si>
  <si>
    <t>ASA-100</t>
  </si>
  <si>
    <t>Configure the firewall with a "Deny" inter-zone policy which, by default, blocks traffic between zones and allows network communications traffic by exception (i.e., deny all, permit by exception).</t>
  </si>
  <si>
    <t>To close this finding, please provide a screenshot of the Graphical User Interface (GUI) showing that the "Deny" policy rules have been implemented with the agency's CAP.</t>
  </si>
  <si>
    <t>ASA-101</t>
  </si>
  <si>
    <t>ASA-102</t>
  </si>
  <si>
    <t>Configure the firewall to generate an alert that can be forwarded to, at a minimum, the Information System Security Officer (ISSO) and Information Systems Security Manager (ISSM) when denial-of-service (DoS) incidents are detected.</t>
  </si>
  <si>
    <t>If a network device such as the events, network management, or Simple Network Management Protocol (SNMP) server is configured to send an alert when DoS incidents are detected, this is not a finding.
Verify the firewall is configured to send an alert via instant message, email, SNMP, or another authorized method to the ISSO, ISSM, and other identified personnel when DoS incidents are detected.
If the firewall is not configured to send an alert via an approved and immediate method when DoS incidents are detected, this is a finding.</t>
  </si>
  <si>
    <t>ASA-103</t>
  </si>
  <si>
    <t>Configure local backup events files to capture auditable events either consistently or, if possible, in the event communication with the central audit server is lost.</t>
  </si>
  <si>
    <t>ASA-104</t>
  </si>
  <si>
    <t>Configure the firewall must generate a real-time alert to, at a minimum, the Security Control Assessor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</si>
  <si>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User Datagram Protocol (UDP) to send audit records to the server and cannot tell if the server has received the transmission, thus the site should either implement a connection-oriented communications solution (e.g., Transmission Control Protocol (TCP)) or implement a heartbeat with the central audit server and send an alert if it is unreachable.</t>
  </si>
  <si>
    <t>ASA-105</t>
  </si>
  <si>
    <t>To close this finding, please provide a screenshot of the GUI showing that the filtering setting has been with the agency's CAP.</t>
  </si>
  <si>
    <t>ASA-106</t>
  </si>
  <si>
    <t>Configure a group policy for remote clients and apply to the interface that is connected to allow ingress and egress to the Virtual Private Network (VPN) access points.</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</si>
  <si>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only defined management systems.</t>
  </si>
  <si>
    <t>ASA-107</t>
  </si>
  <si>
    <t>ASA-108</t>
  </si>
  <si>
    <t>Configure the firewall to immediately use updates made to policy enforcement mechanisms such as firewall rules, security policies and security zones.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</si>
  <si>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</si>
  <si>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 updates made to policy enforcement mechanisms such as firewall rules, security policies and security zones. </t>
  </si>
  <si>
    <t>The firewall is not configured to immediately use updates made to policy enforcement mechanisms such as firewall rules, security policies and security zones.</t>
  </si>
  <si>
    <t>Implement processes that requires system administrators to commit and test changes upon configuration of the firewall.</t>
  </si>
  <si>
    <t>ASA-109</t>
  </si>
  <si>
    <t>A firewall experiencing a DoS attack will not be able to handle production traffic load. The high utilization of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</si>
  <si>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</si>
  <si>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ASA-11</t>
  </si>
  <si>
    <t>Ensure 'Image Authenticity' is correct</t>
  </si>
  <si>
    <t>Verifies for digitally signed images that the running image is from a trusted source</t>
  </si>
  <si>
    <t>From a SSH command prompt, run the following command to verify the authenticity of the image currently running on the security appliance
```
hostname#show software authenticity running | in CiscoSystems$
```
Example:
```
Asa-fw# show software authenticity running
Image type : Release
 Signer Information
 Common Name : abraxas
 Organization Unit : ASAv
 Organization Name : CiscoSystems
 Certificate Serial Number : 565963AF
 Hash Algorithm : SHA2 512
 Signature Algorithm : 2048-bit RSA
 Key Version : A
Asa-fw# show software authenticity running | in CiscoSystems$
 Organization Name : CiscoSystems 
```
Step2: If an output is displayed, the image is sourced from Cisco. The system is compliant. If there is no output displayed, the image is not from a trusted source. It is a finding.</t>
  </si>
  <si>
    <t>Image Authenticity is verified.</t>
  </si>
  <si>
    <t>Image Authenticity is not verified.</t>
  </si>
  <si>
    <t>1.3.2</t>
  </si>
  <si>
    <t>The software image being a code can be vulnerable to many attacks such as malicious code injection in the software, the modification of the code installed in the ROM. In order to ensure that the image running is from a trusted source, the image is digitally signed and its certificate should be verified.</t>
  </si>
  <si>
    <t>'- Step 1: Correct the errors on the hardware and software
- Step 2: Run the audit procedure until the system is compliant
- Step 3: Implement secure delivery of hardware and harden the software distribution server</t>
  </si>
  <si>
    <t>Verify digitally signed images that the running image is from a trusted source. One method to implement the recommended state: 
1) Correct the errors on the hardware and software
2) run the audit procedure until the system is compliant
3) Implement secure delivery of hardware and harden the software distribution server.</t>
  </si>
  <si>
    <t>To close this finding, please provide a screenshot showing digitally signed images with the agency's CAP.</t>
  </si>
  <si>
    <t>ASA-110</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</si>
  <si>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</si>
  <si>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</si>
  <si>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Display and remove unnecessary licenses, services, and functions from the firewall. Examples include NTP(Network Time Protocol), DNS(Domain Name System), and DHCP(Dynamic Host Configuration Protocol).
Note: Only remove unauthorized services. This control is not intended to restrict the use of network devices with multiple authorized roles.</t>
  </si>
  <si>
    <t>To close this finding, please provide attestation that all unnecessary services have been disabled or removed with the agency's CAP.</t>
  </si>
  <si>
    <t>ASA-111</t>
  </si>
  <si>
    <t>ASA-112</t>
  </si>
  <si>
    <t>Configure the firewall to fail securely in the event of a transiently corrupt state or failure condition. Ensure that when the system restarts, the system boot process must not succeed without passing all self-tests for cryptographic algorithms, RNG tests, and software integrity tests.</t>
  </si>
  <si>
    <t>ASA-113</t>
  </si>
  <si>
    <t>To close this finding, please provide screenshots of the firewall GUI showing the logging events for traffic that is denied, restricted, or discarded with the agency's CAP.</t>
  </si>
  <si>
    <t>ASA-114</t>
  </si>
  <si>
    <t>Configure the firewall with a baseline cryptographic module that provides confidentiality and integrity services for authentication and for protecting communications with adjacent systems.
Implement role-based, fine-grained permissions management for controlling commands that modify log records.</t>
  </si>
  <si>
    <t>To close this finding, please provide screenshots of the firewall GUI or system documentation that shows the cryptographic module(s) being used
and a listing of the roles and permissions of who can modify log records with the agency's CAP.</t>
  </si>
  <si>
    <t>ASA-21</t>
  </si>
  <si>
    <t>AC-3</t>
  </si>
  <si>
    <t>Access Enforcement</t>
  </si>
  <si>
    <t>Ensure 'aaa accounting command' is configured correctly</t>
  </si>
  <si>
    <t>Enables accounting of administrative access by specifying that each command, or commands of a specified privilege level or higher, entered by an administrator/user is recorded and sent to the accounting server or servers.</t>
  </si>
  <si>
    <t>From a SSH command prompt perform the following to determine if command accounting is enabled.
```
hostname#sh run aaa accounting | in command
```
The output should look like
```
aaa accounting command server_group_name 
```
Example:
```
Asa#sh run aaa accounting | in command 
aaa accounting command cisco_tacacs
```
Here the remote servers group name is cisco\_tacacs
Step2: If an output is displayed, the system is compliant. If not, it is a finding</t>
  </si>
  <si>
    <t>aaa command accounting is configured correctly.</t>
  </si>
  <si>
    <t>aaa command accounting is not configured correctly.</t>
  </si>
  <si>
    <t>1.4.5</t>
  </si>
  <si>
    <t>1.4.5.1</t>
  </si>
  <si>
    <t>The AAA accounting feature enables to track the actions performed by users and to store the data collected into AAA serves for further audit or further analysis. While the aaa accounting serial, ssh, telnet and enable commands collect and sent the accounting records related to the start and end of sessions done on each access type, the aaa accounting command provides the accounting records related to each command entered by the users during the session and whatever the privilege level of the user.</t>
  </si>
  <si>
    <t>Run the following in order to record all the commands entered at all the privilege levels and to send them to the AAA servers
```
 hostname(config)# aaa accounting command &lt;server-group_name&gt;
```</t>
  </si>
  <si>
    <t>Configure aaa command accounting correctly. One method to accomplish the recommended state is to execute the following command(s):
Run the following in order to record all the commands entered at all the privilege levels and to send them to the AAA servers:
hostname(config)# aaa accounting command.</t>
  </si>
  <si>
    <t>ASA-24</t>
  </si>
  <si>
    <t>AC-8</t>
  </si>
  <si>
    <t>System Use Notification</t>
  </si>
  <si>
    <t>Ensure 'ASDM banner' is set</t>
  </si>
  <si>
    <t>Sets the banner message for the ASDM access</t>
  </si>
  <si>
    <t>Perform an automated test using the current Nessus Profile provided by the IRS Office of Safeguards website or from a SSH command prompt run the following command to determine if the ASDM banner is set:
```
hostname#sh run banner asdm | i banner.asdm
```
Example:
```
Asa-fw# sh run banner asdm | in banner.asdm
banner asdm
banner asdm -----------------"This is the property of CIS"-----------------------
banner asdm --------Unauthorized users may be subject to prosecution-------------
banner asdm 
```
Step2: If an output is displayed, the system is compliant. If not, it is a finding.</t>
  </si>
  <si>
    <t>ASDM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</si>
  <si>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ASDM banner does not meet IRS Publication 1075 Exhibit 8 standards.</t>
  </si>
  <si>
    <t>Added banner language</t>
  </si>
  <si>
    <t>HAC14
HAC38</t>
  </si>
  <si>
    <t>HAC14: Warning banner is insufficient
HAC38: Warning banner does not exist</t>
  </si>
  <si>
    <t>1.5</t>
  </si>
  <si>
    <t>1.5.1</t>
  </si>
  <si>
    <t>Configuring banner is an additional security safeguard to protect the device. In fact, banners are deterrent controls meant to discourage attackers by letting them know that their access is illegitimate and the possible consequences of going further.</t>
  </si>
  <si>
    <t>Run the following command to set the ASDM banner where &lt;line\_of\_message&gt; is a line of the banner text.
```
hostname(config)#banner asdm &lt;line_of_message&gt;
```
Repeat the command for each line if the banner text has several lines.</t>
  </si>
  <si>
    <t>Configure an IRS compliant warning banner to be presented upon ASDM access. One method to accomplish the recommended state is to execute the following command(s):
set the ASDM banner where 
* is a line of the banner text.
hostname(config)#banner asdm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</si>
  <si>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ASA-25</t>
  </si>
  <si>
    <t>Ensure 'EXEC banner' is set</t>
  </si>
  <si>
    <t>Sets the banner message for the access to the privileged EXEC mode</t>
  </si>
  <si>
    <t>Perform an automated test using the current Nessus Profile provided by the IRS Office of Safeguards website or from a SSH command prompt run the following command to determine if the EXEC banner is set:
```
hostname#sh run banner exec | i banner.exec
```
Example:
```
Asa-fw# sh run banner exec | in banner.exec
banner exec
banner exec -----------------"This is the property of CIS"-----------------------
banner exec --------Unauthorized users may be subject to prosecution-------------
banner exec 
```
Step2: If an output is displayed, the system is compliant. If not, it is a finding.</t>
  </si>
  <si>
    <t>EXEC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</si>
  <si>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EXEC banner does not meet IRS Publication 1075 Exhibit 8 standards.</t>
  </si>
  <si>
    <t>1.5.2</t>
  </si>
  <si>
    <t>Run the following command to set the EXEC banner where &lt;line\_of\_message&gt; is a line of the banner text.
```
hostname(config)#banner exec &lt;line_of_message&gt;
```
Repeat the command for each line if the banner text has several lines.</t>
  </si>
  <si>
    <t>Configure an IRS compliant warning banner to be presented upon EXEC access. One method to accomplish the recommended state is to execute the following command(s):
Run the following command to set the EXEC banner where 
* is a line of the banner text.
hostname(config)#banner exec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</si>
  <si>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ASA-26</t>
  </si>
  <si>
    <t>Ensure 'LOGIN banner' is set</t>
  </si>
  <si>
    <t>Sets the LOGIN banner for access to the Command Line Interface (CLI)</t>
  </si>
  <si>
    <t>Perform an automated test using the current Nessus Profile provided by the IRS Office of Safeguards website or from a SSH command prompt run the following command to determine if the LOGIN banner is set:
```
hostname#sh run banner login | i banner.login
```
Example:
```
Asa-fw# sh run banner login | in banner.login
banner login
banner login -----------------"This is the property of CIS"-----------------------
banner login --------Unauthorized users may be subject to prosecution-------------
banner login 
```
Step2: If an output is displayed, the system is compliant. If not, it is a finding.</t>
  </si>
  <si>
    <t>LOGIN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</si>
  <si>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LOGIN banner does not meet IRS Publication 1075 Exhibit 8 standards.</t>
  </si>
  <si>
    <t>1.5.3</t>
  </si>
  <si>
    <t>Run the following command to set the LOGIN banner where &lt;line\_of\_message&gt; is a line of the banner text.
```
hostname(config)#banner login &lt;line_of_message&gt;
```
Repeat the command for each line if the banner text has several lines.</t>
  </si>
  <si>
    <t>Configure an IRS compliant warning banner to be presented upon LOGIN banner. One method to accomplish the recommended state is to execute the following command(s):
Run the following command to set the LOGIN banner where 
* is a line of the banner text.
hostname(config)#banner login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</si>
  <si>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ASA-27</t>
  </si>
  <si>
    <t>Ensure 'MOTD banner' is set</t>
  </si>
  <si>
    <t>Sets the message-of-the-day (MOTD) banner for first access to the Command Line Interface (CLI).</t>
  </si>
  <si>
    <t>Perform an automated test using the current Nessus Profile provided by the IRS Office of Safeguards website or from a SSH command prompt run the following command to determine if the MOTD banner is set:
```
hostname#sh run banner motd | i banner.motd
```
Example:
```
Asa-fw# sh run banner motd | in banner.motd
banner motd
banner motd -----------------"This is the property of CIS"-----------------------
banner motd --------Unauthorized users may be subject to prosecution-------------
banner motd 
```
Step2: If an output is displayed, the system is compliant. If not, it is a finding.</t>
  </si>
  <si>
    <t>The MOTD banner is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</si>
  <si>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MOTD banner is not set.</t>
  </si>
  <si>
    <t>HSI30</t>
  </si>
  <si>
    <t>HSI30: System output is not secured in accordance with Publication 1075</t>
  </si>
  <si>
    <t>1.5.4</t>
  </si>
  <si>
    <t>Run the following command to set the MOTD banner where &lt;line\_of\_message&gt; is a line of the banner text.
```
hostname(config)#banner motd &lt;line_of_message&gt;
```
Repeat the command for each line if the banner text has several lines.</t>
  </si>
  <si>
    <t>Sets the message-of-the-day (MOTD) banner. One method to accomplish the recommended state is to execute the following command(s):
Run the following command to set the MOTD banner where 
* is a line of the banner text.
hostname(config)#banner motd 
* 
Repeat the command for each line if the banner text has several lines.</t>
  </si>
  <si>
    <t>ASA-55</t>
  </si>
  <si>
    <t>Ensure DHCP (Dynamic Host Configuration Protocol) services are disabled for untrusted interfaces</t>
  </si>
  <si>
    <t>Disables the DHCP service</t>
  </si>
  <si>
    <t>Acquire the name of the untrusted interface &lt;untrusted\_interface\_name&gt;
Step2: Run the following command to check if the DHCP service is enabled on the untrusted interface
```
hostname# sh run | in dhcpd.enable.&lt;untrusted_interface_name&gt;
```
Example:
```
Extrnl-FW# sh run | in dhcpd.enable.outside
dhcpd enable outside
```
Here outside is the name of the untrusted interface.
Step3: If there is no output displayed, go to the step 4. If not, it is a finding and the remediation procedure should be applied.
Step4: Run the following command to check if the DHCP Relay service is enabled on the untrusted interface
```
hostname# sh run | in dhcprelay.enable.&lt;untrusted_interface_name&gt;
```
Example:
```
Extrnl-FW# sh run | in dhcprelay.enable.outside
dhcprelay enable outside
```
Step5: If there is no output displayed, the system is compliant. If not, it is a finding and the remediation procedure should be applied.</t>
  </si>
  <si>
    <t>DHCP services are disabled for untrusted interfaces.</t>
  </si>
  <si>
    <t>DHCP services are not disabled for untrusted interfaces.</t>
  </si>
  <si>
    <t>HCM32</t>
  </si>
  <si>
    <t>HCM32: The device is inappropriately used to serve multiple functions</t>
  </si>
  <si>
    <t>2</t>
  </si>
  <si>
    <t>2.4</t>
  </si>
  <si>
    <t>The ASA can act as a DHCP or DHCP Relay server. However, on untrusted interface, attacker can get the opportunity of the availability of the service to perform DoS attacks such as DHCP starvation that will exhaust not only the IP addresses' space but also the memory and CPU resources of the security appliance and bring it down.</t>
  </si>
  <si>
    <t>'- Step 1: Acquire the name of the untrusted interface &lt;untrusted\_interface\_name&gt;
- Step 2: Run the following command to disable DHCP service on the untrusted interface
```
hostname(config)# no dhcpd enable &lt;untrusted_interface_name&gt;
```
- Step 3: Run the following command to disable DHCP Relay service on the untrusted interface
```
hostname(config)# no dhcprelay enable &lt;untrusted_interface_name&gt;
```</t>
  </si>
  <si>
    <t>Disables the DHCP service for untrusted interfaces. One method to accomplish the recommended state is to execute the following command(s):
Acquire the name of the untrusted interface, and run the following command:
hostname(config)# no dhcpd enable
Run the following command to disable DHCP Relay service on the untrusted interface
hostname(config)# no dhcprelay enable.</t>
  </si>
  <si>
    <t>To close this finding, please provide a screenshot showing DHCP services are disabled with the agency's CAP.</t>
  </si>
  <si>
    <t>ASA-56</t>
  </si>
  <si>
    <t>Ensure ICMP is restricted for untrusted interfaces</t>
  </si>
  <si>
    <t>Allows ICMP traffic for specific hosts or subnets and denies ICMP traffic for all other sources</t>
  </si>
  <si>
    <t>Acquire the untrusted interface name &lt;untrusted\_interface\_name&gt;
Step2: Run the following command to determine whether ICMP is denied on the interface
```
hostname#sh run icmp | in deny.any.&lt;untrusted_interface_name&gt;
```
Example:
```
Corp-FW# sh run icmp | in deny.any.Outside
icmp deny any Outside 
```
Here the untrusted interface name is Outside.
Step3: If there is an output to this command that is displayed, the system is compliant. If not, it is a finding.</t>
  </si>
  <si>
    <t>ICMP is restricted for untrusted interfaces.</t>
  </si>
  <si>
    <t>ICMP is not restricted for untrusted interfaces.</t>
  </si>
  <si>
    <t>2.5</t>
  </si>
  <si>
    <t>ICMP is an important troubleshooting tool that can also be used to perform ICMP attacks on untrusted interfaces. For these interfaces, the ICMP traffic should be allowed only for specific hosts or subnets that are trusted by the Enterprise and should be denied for all other sources.</t>
  </si>
  <si>
    <t>'- Step 1: Acquire the untrusted interface name &lt;untrusted\_interface\_name&gt;, the trusted subnet &lt;subnet&gt; and corresponding subnet mask &lt;mask&gt;
- Step 2: Run the following command to allow ICMP from the trusted subnet to the untrusted interface. Repeat the command if there are more than one trusted subnets identified.
```
hostname(config)# icmp permit &lt;subnet&gt; &lt;mask&gt; &lt;untrusted_interface_name&gt; 
```
- Step 3: Run the following command to deny ICMP from all other sources to the untrusted interface.
```
hostname(config)# icmp deny any&lt;untrusted_interface_name&gt;
```</t>
  </si>
  <si>
    <t>Restrict ICMP for untrusted interfaces. One method to accomplish the recommended state is to execute the following command(s):
Acquire the untrusted interface name , the trusted subnet  and corresponding subnet mask, and run the following command:
hostname(config)# icmp permit    
Run the following command to deny ICMP from all other sources to the untrusted interface.
hostname(config)# icmp deny any.</t>
  </si>
  <si>
    <t>To close this finding, please provide a screenshot showing ICMP is restricted for untrusted interfaces with the agency's CAP.</t>
  </si>
  <si>
    <t>ASA-58</t>
  </si>
  <si>
    <t>Information System Monitoring</t>
  </si>
  <si>
    <t>Ensure intrusion prevention is enabled for untrusted interfaces</t>
  </si>
  <si>
    <t>Enables the intrusion prevention with the IP audit feature on untrusted interfaces</t>
  </si>
  <si>
    <t>Acquire the name of the untrusted interface &lt;interface\_name&gt;
Step2: Run the following to determine if there is a configured audit policy to prevent against attack signatures
```
hostname# sh run ip audit name | in _attack_ 
```
Example:
```
Asa-fw# sh run ip audit name | in _attack_
ip audit name ips-fw attack action alarm reset 
```
Here the audit policy name is ips-fw
Step3: If there is an output displayed, collect the audit policy name &lt;audit\_name&gt; and go to Step 4. If there is no output, the system is not compliant. It is a finding. The remediation procedure should be applied.
Step4: Run the following to determine if the identified audit policy is enabled on the untrusted interface
```
hostname#sh run ip audit interface &lt;interface_name&gt; | in &lt;audit_name&gt; 
```
Example:
```
Asa-fw# sh run ip audit interface outside | in ips-fw
ip audit interface outside ips-fw 
```
Here, the audit policy ips-fw is applied to the untrusted interface named outside
Step5: If there is an output, the system is compliant. If not, it is a finding.</t>
  </si>
  <si>
    <t>Intrusion prevention is enabled for untrusted interfaces.</t>
  </si>
  <si>
    <t>Intrusion prevention is not enabled for untrusted interfaces.</t>
  </si>
  <si>
    <t>HSI6</t>
  </si>
  <si>
    <t>HSI6: Intrusion detection system not implemented correctly</t>
  </si>
  <si>
    <t>3</t>
  </si>
  <si>
    <t>3.2</t>
  </si>
  <si>
    <t>The intrusion prevention is an additional feature for which the security appliance audits the traffic in order to identify vulnerability exploits. This is achieved because specific signatures are matched in the traffic. There are two types of signatures, attack signature for which the traffic is intended to harm the internal resource and informational signature for which the traffic is to gather information on internal resources through port scans, ping sweeps, DNS zone transfers and many others. The possible actions to prevent the intrusion are to drop the traffic, to reset the connection or to send an alarm.</t>
  </si>
  <si>
    <t>'- Step 1: Acquire the Enterprise standard action &lt;prevention\_action&gt; to be performed when an attack signature is matched. It is to be chosen between 'drop' (The packet is dropped) and 'reset' (The packet is dropped and the connection closed)
- Step 2: Run the following to enable the audit policy against the attack signatures with the Enterprise standard action
```
hostname(config)# ip audit name &lt;audit_name&gt; attack action alarm &lt;prevention_action&gt; 
```
- Step 3: Identify the untrusted interface &lt;interface\_name&gt;
- Step 4: Run the following to enable the intrusion prevention on the untrusted interface
```
hostname(config)# ip audit interface &lt;interface_name&gt; &lt;audit_name&gt; 
```</t>
  </si>
  <si>
    <t>Enable intrusion prevention on untrusted interfaces. One method to accomplish the recommended state is to execute the following command(s):
Acquire the Enterprise standard action to be performed when an attack signature is matched. It is to be chosen between 'drop' (The packet is dropped) and 'reset' (The packet is dropped and the connection closed) 
Run the following to enable the audit policy against the attack signatures with the Enterprise standard action
hostname(config)# ip audit name  attack action alarm 
Identify the untrusted interface 
Run the following to enable the intrusion prevention on the untrusted interface
hostname(config)# ip audit interface.</t>
  </si>
  <si>
    <t>To close this finding, please provide a screenshot showing intrusion prevention is enabled with the agency's CAP.</t>
  </si>
  <si>
    <t>ASA-59</t>
  </si>
  <si>
    <t>Ensure packet fragments are restricted for untrusted interfaces</t>
  </si>
  <si>
    <t>Sets the security appliance to drop fragmented packets received on the untrusted interface.</t>
  </si>
  <si>
    <t>Acquire the name of the untrusted interface &lt;interface\_name&gt;
Step2: Run the following to check if fragmentation is disabled on the interface
```
hostname# sh run fragment &lt;interface_name&gt; | in chain_1_ 
```
Example:
```
Asa-fw#sh run fragment Outside | in chain_1_
fragment chain 1 Outside 
```
The Outside interface is configured to deny fragments.
Step3: If an output is displayed, the system is compliant. If not, it is a finding.</t>
  </si>
  <si>
    <t>Packet fragments are restricted for untrusted interfaces.</t>
  </si>
  <si>
    <t>Packet fragments are not restricted for untrusted interfaces.</t>
  </si>
  <si>
    <t>3.3</t>
  </si>
  <si>
    <t>Attackers use fragmentation to evade security systems such as firewalls or IPS because the checks are usually performed on the first fragment. They can then put malicious payload in the other fragments to perform DoS against internal systems. Disabling the fragmentation on the security appliance implies changing its default behavior from accepting up to 24 fragments in a packet to accepting only 1 fragment in a packet. In other words, it implies accepting only non fragmented packets.</t>
  </si>
  <si>
    <t>'- Step 1: Acquire the name of the untrusted interface &lt;interface\_name&gt;
- Step 2: Run the following command to deny fragments on the interface.
```
hostname(config)#fragment chain 1 &lt;interface_name&gt;
```</t>
  </si>
  <si>
    <t>Restrict Packet fragments on untrusted interfaces. One method to implement the recommended state is to acquire the name of the untrusted interface, and run the following command:
hostname(config)#fragment chain 1.</t>
  </si>
  <si>
    <t>To close this finding, please provide a screenshot showing packet fragments are restricted for untrusted interfaces with the agency's CAP.</t>
  </si>
  <si>
    <t>ASA-60</t>
  </si>
  <si>
    <t xml:space="preserve">Software, Firmware, and Information Integrity
 </t>
  </si>
  <si>
    <t>Ensure non-default application inspection is configured correctly</t>
  </si>
  <si>
    <t>Enables the inspection of an application that is not in the default global policy application inspection</t>
  </si>
  <si>
    <t>From a SSH command prompt run the following to determine whether the protocol &lt;protocol\_name&gt; to be inspected is included in the default policy
```
hostname#sh run policy-map | in __inspect.&lt;protocol_name&gt;
```
The output should look like:
```
 inspect protocol_name 
```
The example below confirms that the FTP protocol is inspected
```
Asa# sh run policy-map | in __inspect.ftp
 inspect ftp 
```
Step2: If an output is displayed, the system is compliant. If not, there is a finding.</t>
  </si>
  <si>
    <t>Non-default application inspection is configured correctly.</t>
  </si>
  <si>
    <t>Non-default application inspection is not configured correctly.</t>
  </si>
  <si>
    <t>HSI34</t>
  </si>
  <si>
    <t>HSI34:  A file integrity checking mechanism does not exist</t>
  </si>
  <si>
    <t>3.4</t>
  </si>
  <si>
    <t>By default, the ASA configuration includes a policy that matches all default application inspection traffic and applies certain inspections to the traffic on all interfaces (global policy). Not all inspections are enabled by default. The default policy can be edited in order to enable inspection for a specific application that is not by default included in it.</t>
  </si>
  <si>
    <t>Run the following to enable the inspection of the protocol:
```
hostname(config)# policy-map global_policy
hostname(config-pmap)# class inspection_default
hostname(config-pmap-c)# inspect &lt;protocol_name&gt;
hostname(config-pmap-c)# exit
hostname(config-pmap)# exit
hostname(config)#service-policy global_policy global 
```</t>
  </si>
  <si>
    <t>Enable the inspection of the protocol. One method to accomplish the recommended state is to execute the following command(s):
hostname(config)# policy-map global_policy
hostname(config-pmap)# class inspection_default
hostname(config-pmap-c)# inspect 
hostname(config-pmap-c)# exit
hostname(config-pmap)# exit
hostname(config)#service-policy global_policy global.</t>
  </si>
  <si>
    <t>To close this finding, please provide a screenshot showing non-default application inspection is configured correctly with the agency's CAP.</t>
  </si>
  <si>
    <t>ASA-61</t>
  </si>
  <si>
    <t>Ensure DOS protection is enabled for untrusted interfaces</t>
  </si>
  <si>
    <t>Determines the maximum connections, maximum embryonic connections, maximum connections per client and maximum embryonic connections per client that can be accepted on the outside interface</t>
  </si>
  <si>
    <t>From a SSH command prompt run the following to determine whether the DOS protection is enabled
```
hostname#sh run policy-map | i set.connection 
```
The output should look like:
```
 set connection connection_type max_value 
```
The example below gives the values for maximum connections, maximum embryonic connections, maximum connections per client and maximum embryonic connections per client
```
Asa#sh run policy-map | i set.connection
 set connection conn-max 9500
 set connection embryonic-conn-max 5000
 set connection per-client-embryonic-max 100
 set connection per-client-max 75 
```
Step2: If an output is displayed, the system is compliant. If not, there is a finding.</t>
  </si>
  <si>
    <t>DOS protection is enabled for untrusted interfaces.</t>
  </si>
  <si>
    <t>DOS protection is not enabled for untrusted interfaces.</t>
  </si>
  <si>
    <t>3.5</t>
  </si>
  <si>
    <t>Limiting the number of connections protects from a DoS attack. The ASA uses the per-client limits and the embryonic connection limits to trigger TCP Intercept, which protects inside systems from a DoS attack perpetrated by flooding an interface with TCP SYN packets. An embryonic connection is a connection request that has not finished the necessary handshake between source and destination. TCP Intercept uses the SYN cookies algorithm to prevent TCP SYN-flooding attacks. A SYN-flooding attack consists of a series of SYN packets usually originating from spoofed IP addresses. The constant flood of SYN packets keeps the server SYN queue full, which prevents it from servicing connection requests.</t>
  </si>
  <si>
    <t>'- Step 1: Acquire the enterprise standard values for maximum connections, maximum embryonic connections, maximum connections per client and maximum embryonic connections per client
- Step 2: Run the following to configure the class to identify the traffic on which DOS protection should be performed.
```
hostname(config)# class-map &lt;class_name&gt;
hostname(config-cmap)# match any
```
Step 3: Run the following to configure the policy that will determine the maximum connections to be applied on the class previously configured
```
hostname(config)# policy-map &lt;policy_name&gt;
hostname(config-pmap)# class &lt;class_name&gt;
hostname(config-pmap-c)# set connection conn-max &lt;enterprise_max_number&gt;
hostname(config-pmap-c)# set connection embryonic-conn-max &lt;enterprise_max_number&gt;
hostname(config-pmap-c)# set connection per-client-embryonic-max &lt;enterprise_max_number&gt;
hostname(config-pmap-c)# set connection per-client-max &lt;enterprise_max_number&gt;
```
The enterprise\_max\_number parameter is to be taken between 0 and 65535.
- Step 4: Run the following to apply the policy previously configured on the untrusted
```
hostname(config-pmap-c)# service-policy &lt;policy_name&gt; interface &lt;untrusted_interface_name&gt; 
```</t>
  </si>
  <si>
    <t>Enable DOS protection for untrusted interfaces. One method to accomplish the recommended state is to execute the following command(s):
Acquire the enterprise standard values for maximum connections, maximum embryonic connections, maximum connections per client and maximum embryonic connections per client
Run the following to configure the class to identify the traffic on which DOS protection should be performed.
hostname(config)# class-map 
hostname(config-cmap)# match any
Run the following to configure the policy that will determine the maximum connections to be applied on the class previously configured
hostname(config)# policy-map 
hostname(config-pmap)# class 
hostname(config-pmap-c)# set connection conn-max 
hostname(config-pmap-c)# set connection embryonic-conn-max 
hostname(config-pmap-c)# set connection per-client-embryonic-max 
hostname(config-pmap-c)# set connection per-client-max 
The enterprise\_max\_number parameter is to be taken between 0 and 65535.
Run the following to apply the policy previously configured on the untrusted interface
hostname(config-pmap-c)# service-policy interface.</t>
  </si>
  <si>
    <t>To close this finding, please provide a screenshot showing DOS protection is enabled with the agency's CAP.</t>
  </si>
  <si>
    <t>ASA-63</t>
  </si>
  <si>
    <t>Ensure 'ip verify' is set to 'reverse-path' for untrusted interfaces</t>
  </si>
  <si>
    <t>Enables the unicast Reverse-Path Forwarding (uRPF) on untrusted interfaces.</t>
  </si>
  <si>
    <t>Acquire the name of the untrusted interface &lt;interface\_name&gt;
Step2: Run the following command to check if the uRPF is enabled on the interface
```
hostname# sh run ip verify reverse-path interface &lt;interface_name&gt;
```
Example:
```
Asa-fw#sh run ip verify reverse-path interface Outside
ip verify reverse-path interface Outside
```
Step3: If there is no output displayed, the system is not compliant. It is a finding.</t>
  </si>
  <si>
    <t>IP verify has been set to reverse-path for untrusted interfaces.</t>
  </si>
  <si>
    <t>IP verify has not been set to reverse-path for untrusted interfaces.</t>
  </si>
  <si>
    <t>3.7</t>
  </si>
  <si>
    <t>The unicast Reverse-Path Forwarding(uRPF) enabled on an interface ensures that for a packet received on an interface, the security appliance checks the routing table to make sure that the same interface is used to get back to the source IP address. If it is not the case, the packet will be dropped. This should be enabled by default on untrusted interfaces in order to prevent attackers from spoofing internal IP addresses. For the other internal interfaces, the uRPF should be enabled if there is no case of asymmetric routing for which the path to send a packet to the source IP address is different of the path from which the packet is received.</t>
  </si>
  <si>
    <t>'- Step 1: Acquire the name of the untrusted interface &lt;interface\_name&gt;
- Step 2: Run the following command to enable protection against IP spoofing
```
hostname(config)# ip verify reverse-path interface &lt;interface_name&gt;
```</t>
  </si>
  <si>
    <t>Set ip verify to reverse-path for untrusted interface. One method to accomplish the recommended state is to execute the following command(s):
Acquire the name of the untrusted interface, and run the following command to enable protection against IP spoofing:
hostname(config)# ip verify reverse-path interface.</t>
  </si>
  <si>
    <t>To close this finding, please provide a screenshot showing IP verify has been set to reverse-path for untrusted interfaces with the agency's CAP.</t>
  </si>
  <si>
    <t>ASA-64</t>
  </si>
  <si>
    <t>Ensure 'security-level' is set to '0' for Internet-facing interface</t>
  </si>
  <si>
    <t>Sets the security level of the Internet facing interface to 0</t>
  </si>
  <si>
    <t>Acquire the physical name of the Internet facing interface &lt;interface\_physical\_name&gt;
Step2: Run the following command to check if its assigned security-level is 0
```
hostname#sh run interface &lt;interface_physical_name&gt; | in security-level.0
```
Example:
```
sh run interface GigabitEthernet 0/3.202 | in security-level.0
security-level 0
```
Here GigabitEthernet 0/3.202 is the physical name of the Internet facing interface
Step3: If an output is displayed, the system is compliant. If not, it is a finding.</t>
  </si>
  <si>
    <t>Security-level has been set to '0' for Internet-facing interface.</t>
  </si>
  <si>
    <t>Security-level has not been set to '0' for Internet-facing interface.</t>
  </si>
  <si>
    <t>3.8</t>
  </si>
  <si>
    <t>Where security zones are not configured, the Internet facing interface is the most untrusted interface and must have the lowest security-level that is 0. Therefore, any traffic initiated from this interface to the other interfaces of the security appliance must be checked by a specific access-control list rule in order to be permitted.</t>
  </si>
  <si>
    <t>'- Step 1: Acquire the physical name of the Internet facing interface &lt;interface\_physical\_name&gt;
- Step 2: Run the following command assigned the security-level 0
```
hostname(config)#interface &lt;interface_physical_name&gt;
hostname(config-if)#security-level 0
```</t>
  </si>
  <si>
    <t>Set security-level to 0 for Internet-facing interface. One method to accomplish the recommended state is to execute the following command(s):
Acquire the physical name of the Internet facing interface, and run the following command:
hostname(config)#interface 
hostname(config-if)#security-level 0.</t>
  </si>
  <si>
    <t>To close this finding, please provide a screenshot showing security-level has been set to '0' for Internet-facing interface with the agency's CAP.</t>
  </si>
  <si>
    <t>ASA-65</t>
  </si>
  <si>
    <t>Ensure explicit deny in access lists is configured correctly</t>
  </si>
  <si>
    <t>Ensures that each access-list has an explicit deny statement</t>
  </si>
  <si>
    <t>From a SSH command prompt run the following command to determine the access-list that are applied to interfaces
```
hostname# sh run access-group
```
Example:
```
Asa-fw#sh run access-group
access-group inside_acl in interface Inside
access-group web_acl in interface Web
access-group dmz1_acl in interface Dmz1
access-group outside_acl in interface Outside
access-group finance_acl in interface Finance 
```
Step2: Run the following to check if explicit deny is configured
```
hostname#sh run access-list | in deny.ip.any.any 
```
Example:
```
Asa-fw#sh run access-list | in deny.ip.any.any
access-list outside_acl extended deny ip any any log 
access-list web_acl extended deny ip any any log 
access-list finance_acl extended deny ip any any log 
```
Step3: If all the access-lists listed in step 1 are present in step 2, the system is compliant. If not it is a finding.</t>
  </si>
  <si>
    <t>Explicit deny in access lists has been configured correctly.</t>
  </si>
  <si>
    <t>Explicit deny in access lists has not been configured correctly.</t>
  </si>
  <si>
    <t>3.12</t>
  </si>
  <si>
    <t>Configuring an explicit deny entry, with log option, at the end of access control lists enables monitoring and troubleshooting traffic flows that have been denied. Logging these events can provide an effective record to troubleshoot issues and attacks.</t>
  </si>
  <si>
    <t>'- Step 1: Acquire the name &lt;access-list\_name&gt; of the access-list that is not compliant from the audit procedure
- Step 2: Run the following to configure the explicit deny.
```
hostname(config)#&lt;access-list_name&gt; extended deny ip any any log 
```
The statement will be placed at the end of the access-list</t>
  </si>
  <si>
    <t>Configure explicit deny in access lists correctly. One method to accomplish the recommended state is to execute the following command(s):         
Acquire the name  of the access-list that is not compliant from the audit procedure, and run the following command:
hostname(config)# extended deny ip any  log
The statement will be placed at the end of the access-list.</t>
  </si>
  <si>
    <t>To close this finding, please provide a screenshot showing explicit deny in access lists has been configured correctly with the agency's CAP.</t>
  </si>
  <si>
    <t>ASA-66</t>
  </si>
  <si>
    <t>Configure local backup events files to capture agency-defined auditable events either consistently or, if possible, in the event communication with the central audit server is lost.</t>
  </si>
  <si>
    <t>ASA-67</t>
  </si>
  <si>
    <t>To close this finding, please provide screenshots of the firewall GUI showing that all log data sent to the central audit server only uses TCP network traffic with the agency's CAP.</t>
  </si>
  <si>
    <t>ASA-68</t>
  </si>
  <si>
    <t xml:space="preserve">Configure the firewall's permissions to prevent the deletion of unauthorized local log files or records.
</t>
  </si>
  <si>
    <t>ASA-69</t>
  </si>
  <si>
    <t>To close this finding, please provide screenshots of the firewall GUI showing that all log data includes time and date stamps with the agency's CAP.</t>
  </si>
  <si>
    <t>ASA-70</t>
  </si>
  <si>
    <t>ASA-71</t>
  </si>
  <si>
    <t>ASA-72</t>
  </si>
  <si>
    <t>Configure a properly configured DoS firewall filter (e.g., rules, access control lists [ACLs], screens, or policies) to outbound interfaces and security zones.</t>
  </si>
  <si>
    <t>To close this finding, please provide screenshots of the firewall GUI showing DoS firewall filters are in place on egress interfaces with the agency's CAP.</t>
  </si>
  <si>
    <t>ASA-73</t>
  </si>
  <si>
    <t>ASA-74</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</si>
  <si>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</si>
  <si>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ASA-75</t>
  </si>
  <si>
    <t>ASA-76</t>
  </si>
  <si>
    <t>Configure the firewall to block all outbound management traffic except for management traffic bound for perimeter equipment.</t>
  </si>
  <si>
    <t>ASA-77</t>
  </si>
  <si>
    <t>ASA-78</t>
  </si>
  <si>
    <t>ASA-79</t>
  </si>
  <si>
    <t>Restrict the traffic entering the tunnels so that only authorized management packets with authorized destination addresses are permitted.</t>
  </si>
  <si>
    <t>ASA-80</t>
  </si>
  <si>
    <t>ASA-81</t>
  </si>
  <si>
    <t>ASA-82</t>
  </si>
  <si>
    <t>ASA-83</t>
  </si>
  <si>
    <t>ASA-84</t>
  </si>
  <si>
    <t>ASA-85</t>
  </si>
  <si>
    <t>Audit logs are reviewed per Publication 1075 requirements.</t>
  </si>
  <si>
    <t>To close this finding, please provide the results of a log review (with redaction of any sensitive information) with the agency's CAP.</t>
  </si>
  <si>
    <t>ASA-86</t>
  </si>
  <si>
    <t xml:space="preserve">From the GUI, navigate to 'device &gt; Setup &gt; Services'  and select the NTP tab.
In the NTP Server Address field, review the IP address or hostname of a NTP server, and ask the administrator if that is the correct .
In the Authentication Type field, select one of the following:
- None (default). This option disables NTP authentication.
- Symmetric Key. This option uses symmetric key exchange, which are shared secrets. Enter the key ID, algorithm, authentication key, and confirm the authentication key.
- Autokey. This option uses auto key, or public key cryptography.
Commit.
</t>
  </si>
  <si>
    <t>The firewall is configured to synchronize type with an internal authoritative time source.</t>
  </si>
  <si>
    <t xml:space="preserve">From the GUI in the ADSM, Click System under the Cisco ASA device in order to verify the System Execution Space. Go to Configuration &gt; Device Management &gt; System Time &gt; NTP, and click Add. The Add NTP Server Configuration window is displayed. Specify the IP address of the interface that is associated with the NTP Server, and specify the Authentication Key details. Click OK.
</t>
  </si>
  <si>
    <t>ASA-87</t>
  </si>
  <si>
    <t>Audit records are retained per Publication 1075.</t>
  </si>
  <si>
    <t>Ensure that Wildfire Inline ML on antivirus profiles are set to enable for all file types. One method to achieve the recommended state is to execute the following:
Navigate to Objects &gt; Security Profiles &gt; Antivirus
Go to Wildfire Inline ML tab. Set enable (inherit per-protocol actions) for all Model on Action Setting.</t>
  </si>
  <si>
    <t>ASA-89</t>
  </si>
  <si>
    <t>Upgrade the ASA Firewall firmware to a vendor-supported version. Once deployed, harden the upgraded system using the corresponding SCSEM in accordance with IRS standards.</t>
  </si>
  <si>
    <t>To close this finding, please provide a screenshot of the updated Firewall firmware version and its patch level with the agency's CAP.</t>
  </si>
  <si>
    <t>ASA-90</t>
  </si>
  <si>
    <t>Employ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</si>
  <si>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</si>
  <si>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</si>
  <si>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ASA-91</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</si>
  <si>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</si>
  <si>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</si>
  <si>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ASA-92</t>
  </si>
  <si>
    <t>Develop a written procedure to describe the account management processes. Implement working procedures to ensure that agency management approves all firewall account requests, that updates or changes to account permissions are properly vetted and tracked, and that account expiration and termination are performed in a timely manner.</t>
  </si>
  <si>
    <t>To close this finding, please provide a copy of the Policy with the agency's CAP.</t>
  </si>
  <si>
    <t>ASA-93</t>
  </si>
  <si>
    <t>Accounts are not reviewed periodically for proper privileges, and/or Accounts are not removed or suspended when no longer necessary.</t>
  </si>
  <si>
    <t xml:space="preserve">Implement working procedures to review account periodically for proper privileges suspend, disable, or remove unneeded accounts immediately once they are no longer needed. </t>
  </si>
  <si>
    <t>To close this finding, please provide a copy of the procedure with the agency's CAP.</t>
  </si>
  <si>
    <t>ASA-94</t>
  </si>
  <si>
    <t>To close this finding, please provide a screenshot of the configuration showing that an authentication server has been implemented with the agency's CAP.</t>
  </si>
  <si>
    <t>ASA-95</t>
  </si>
  <si>
    <t xml:space="preserve">Ensure unencrypted firewall passwords are not stored in any configuration files.  </t>
  </si>
  <si>
    <t>To close this finding, please provide a an attestation that a review of all configuration files do not contain any unencrypted passwords with the agency's CAP.</t>
  </si>
  <si>
    <t>ASA-96</t>
  </si>
  <si>
    <t>To close this finding, please provide an attestation that all local accounts have been removed from the Firewalls with the agency's CAP.</t>
  </si>
  <si>
    <t>ASA-97</t>
  </si>
  <si>
    <t>To close this finding, please provide a screenshot of the GUI showing that the setting has been with the agency's CAP.</t>
  </si>
  <si>
    <t>ASA-98</t>
  </si>
  <si>
    <t>Configure the firewall to use filters that use packet headers and packet attributes, including source and destination IP addresses and ports, to prevent the flow of unauthorized or suspicious traffic between interconnected networks with different security policies (including perimeter firewalls and server VLANs).</t>
  </si>
  <si>
    <t>To close this finding, please provide a screenshot of the GUI showing that the filters have been implemented with the agency's CAP.</t>
  </si>
  <si>
    <t>ASA-99</t>
  </si>
  <si>
    <t xml:space="preserve">Implement the DoS protection policy rules based on your network configuration.
</t>
  </si>
  <si>
    <t>To close this finding, please provide a screenshot of the GUI showing that the DoS protection policy rules have been implemented with the agency's CAP.</t>
  </si>
  <si>
    <t>ASA-02</t>
  </si>
  <si>
    <t>Ensure 'Enable Password' is set</t>
  </si>
  <si>
    <t>Sets the password for users accessing privileged EXEC mode when they run the enable command.</t>
  </si>
  <si>
    <t>Perform an automated test using the current Nessus Profile provided by the IRS Office of Safeguards website or from a SSH command prompt run the following to determine whether the login password is set.
```
hostname#show run | inc enable
```
The output should look like
```
enable password xxxxxxx encrypted 
```
Example:
```
Asa#show run enable 
enable password 8Ry2YjIyt7RRXU24 encrypted
```
Here 8Ry2YjIyt7RRXU24 is the encrypted format of the plain-text password used as enable password
Step2: If an output is displayed, the system is compliant. If not, it is a finding.</t>
  </si>
  <si>
    <t>If an output is displayed, the system is compliant. If not, it is a finding.</t>
  </si>
  <si>
    <t>Enable Password has not been set.</t>
  </si>
  <si>
    <t>HPW13</t>
  </si>
  <si>
    <t>HPW13: Enabled secret passwords are not implemented correctly</t>
  </si>
  <si>
    <t>1.1.2</t>
  </si>
  <si>
    <t>The default device configuration does not require any strong user authentication enabling unfettered access to an attacker that can reach the device. A user can enter the default password and just press the Enter key at the Password prompt to log into the device. Setting the enable password causes the device to enforce use of a strong password to access privileged EXEC mode. Using default or well-known passwords makes it easier for an attacker to gain entry to a device.</t>
  </si>
  <si>
    <t>Run the following to set the enable password.
```
hostname(config)#enable password &lt;enable_password&gt; level &lt;privilege_level&gt;
```
The enable_password parameter should be the plain-text password used to log into the enable mode
If the privilege level is not configured, the default one is 15</t>
  </si>
  <si>
    <t>Set Enable Password. One method to accomplish the recommended state is to execute the following command(s):
hostname(config)#enable password  level 
The enable_password parameter should be the plain-text password used to log into the enable mode
If the privilege level is not configured, the default one is 15.</t>
  </si>
  <si>
    <t>To close this finding, please provide a screenshot showing password has been set for users accessing privileged EXEC mode with the agency's CAP.</t>
  </si>
  <si>
    <t>ASA-03</t>
  </si>
  <si>
    <t>SC-12</t>
  </si>
  <si>
    <t>Cryptographic Key Establishment and Management</t>
  </si>
  <si>
    <t>Ensure 'Master Key Passphrase' is set</t>
  </si>
  <si>
    <t>Defines the Master Key Passphrase used to encrypt the application secret-keys contained in the configuration file for software releases from 8.3(1) and above.</t>
  </si>
  <si>
    <t>Perform an automated test using the current Nessus Profile provided by the IRS Office of Safeguards website or from a SSH command prompt run the following to find whether the software version of the security appliance is from 9.x
```
hostname# sh version | i Software_Version_9.[0-9]
```
Example:
```
asa-dmz# sh version | i Software_Version_9.[0-9]
```
```
Datacenter-fw-01# sh version | i Software_Version_9.[0-9]
```
Step2: If an output is displayed, go to the step 3. 
Step3: Run the following to find whether the existing keys are type 6 encrypted
```
hostname# sh run | in key.6
```
Example:
```
cis-asa-1/admin# sh run | in key.6 
key 6 "JDYkW0hEIquGiXMdznN2 
```
Here the Tacacs+ key is encrypted using AES encryption and master key. If it was not the case, the key would be displayed with stars only as follows: **key \*\*\*\*\*\***
Step4: If an output is displayed, the system is compliant, if not it is a finding.</t>
  </si>
  <si>
    <t>Master Key Passphrase has been set.</t>
  </si>
  <si>
    <t>Master Key Passphrase has not been set.</t>
  </si>
  <si>
    <t>HPW11</t>
  </si>
  <si>
    <t>HPW11: Password transmission does not use strong cryptography</t>
  </si>
  <si>
    <t>1.1.3</t>
  </si>
  <si>
    <t>For ASA software releases 8.3 and below, the VPN preshared keys, Tacacs+/Radius shared keys or routing protocols authentication passwords are encrypted in the running-configuration once generated. They can be viewed in plain text when the file is transferred through TFTP or FTP to be stored out of the device. Therefore, if the stored file falls into the hands of an attacker, he/she will have all the passwords and application encryption keys.
From version 8.3(1) and above, the Master Key Passphrase helps to generate the AES encryption key used to encrypt secret-keys both in the running configuration and when the file is exported through TFTP or FTP to be stored in a different location.
It improves the security because the master key is never displayed in the running-configuration.</t>
  </si>
  <si>
    <t>'- Step 1: Set the master key passphrase with the following command:
```
hostname (config)# key config-key password-encryption &lt;passphrase&gt; 
```
The passphrase is between 8 and 128 characters long
- Step 2: Enable the AES encryption of existing keys of the running-configuration
```
hostname(config)# password encryption aes
```
- Step 3: Run the following for the encryption of keys in the startup-configuration
```
hostname(config)# write memory
```</t>
  </si>
  <si>
    <t>Set master key passphrase. One method to accomplish the recommended state is to execute the following command(s):
hostname (config)# key config-key password-encryption 
The passphrase is between 8 and 128 characters long
Enable the AES encryption of existing keys of the running-configuration
hostname(config)# password encryption aes
Run the following for the encryption of keys in the startup-configuration
hostname(config)# write memory.</t>
  </si>
  <si>
    <t>To close this finding, please provide a screenshot showing master key passphrase has been set with the agency's CAP.</t>
  </si>
  <si>
    <t>ASA-04</t>
  </si>
  <si>
    <t>Ensure 'Password Recovery' is disabled</t>
  </si>
  <si>
    <t>Disables the password recovery</t>
  </si>
  <si>
    <t>Perform an automated test using the current Nessus Profile provided by the IRS Office of Safeguards website or from a SSH command prompt run the following to determine if the password recovery has been disabled
```
hostname#sh run | in no.service.password-recovery
```
Step2: If an output is displayed, the system is compliant. If not, it is a finding.</t>
  </si>
  <si>
    <t>Password Recovery has been disabled.</t>
  </si>
  <si>
    <t>Password Recovery has not been disabled.</t>
  </si>
  <si>
    <t>1.1.4</t>
  </si>
  <si>
    <t>Disabling the Password Recovery is an additional physical control. It will prevent an attacker that will have circumvented all the physical safeguards and being in contact with the security appliance to change the existing login password, enable password and local user password and then hack the system.</t>
  </si>
  <si>
    <t>Run the following to disable the password recovery:
```
hostname (config)# no service password-recovery
```</t>
  </si>
  <si>
    <t>Disable Password Recovery. One method to accomplish the recommended state is to execute the following command(s):
hostname (config)# no service password-recovery</t>
  </si>
  <si>
    <t>To close this finding, please provide a screenshot showing Password Recovery has been disabled with the agency's CAP.</t>
  </si>
  <si>
    <t>ASA-05</t>
  </si>
  <si>
    <t>Ensure 'Password Policy' is enabled</t>
  </si>
  <si>
    <t>Enforces the Enterprise Password Policy by setting compliant local password requirements for the security appliance</t>
  </si>
  <si>
    <t>Perform an automated test using the current Nessus Profile provided by the IRS Office of Safeguards website or from a SSH command prompt run the following to determine whether the password-policy is set
```
hostname#show run password-policy
```
 Example:
```
Asa#sh run password-policy 
password-policy minimum-length 14
password-policy minimum-numeric 1
password-policy minimum-lowercase 1
password-policy minimum-uppercase 1
password-policy minimum-special 1
```
Here the password-policy is configured for the passwords to have at least 14 characters and to contain at least 1 number, 1 uppercase, 1 lowercase, and 1 special character
Step2: If an output is displayed, the system is compliant. If not, it is a finding.</t>
  </si>
  <si>
    <t>Password Policy has been enabled.</t>
  </si>
  <si>
    <t>Password requirements meet all IRS Publication 1075 requirements listed in the test procedure.</t>
  </si>
  <si>
    <t>1.1.5</t>
  </si>
  <si>
    <t>The password policy helps to prevent unauthorized access by enforcing the password for more complexity and making them difficult to be guessed. This applies to the local database.</t>
  </si>
  <si>
    <t>Excessive password expiration requirements do more harm than good, because these requirements make users select predictable passwords, composed of sequential words and numbers that are closely related to each other. In these cases, the next password can
be predicted based on the previous one (incrementing a number used in the password for example). Also, password expiration requirements offer no containment benefits because attackers will often use credentials as soon as they compromise them. Instead, immediate password changes should be based on key events including, but not limited to:
• Indication of compromise
• Change of user roles
• When a user leaves the organization.
Not only does changing passwords every few weeks or months frustrate the user, it’s been suggested that it does more harm than good. It could lead to bad practices by the user
such as adding a character to the end of their existing password.
In addition, we also recommend a yearly password change. Users will share credentials across accounts. Therefore, even if a breach is publicly identified, the user may not see this notification, or forget they have an account on that site. This could leave a shared credential vulnerable indefinitely. Having an organizational policy of a one year (annual) password expiration is a reasonable compromise to mitigate this with minimal user burden.</t>
  </si>
  <si>
    <t>Enforces the Enterprise Password Policy by setting compliant local password requirements for the security appliance. One method to accomplish the recommended state is to execute the following command(s):
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</si>
  <si>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To close this finding, please provide a screenshot showing password policy has been enabled with the agency's CAP.</t>
  </si>
  <si>
    <t>ASA-06</t>
  </si>
  <si>
    <t>Ensure 'Domain Name' is set</t>
  </si>
  <si>
    <t>Sets the domain name for the security appliance</t>
  </si>
  <si>
    <t>Perform an automated test using the current Nessus Profile provided by the IRS Office of Safeguards website or acquire the enterprise domain name &lt;enterprise_domain&gt;
Step2: Run the following to check whether it is configured
```
hostname#sh run | inc domain-name
```
The output should be the domain.
Example:
```
asa_internet#sh run domain-name | in example.com
example.com
```
Step3: If an output is displayed, the system is compliant. If not, it is a finding.</t>
  </si>
  <si>
    <t>The domain name for the security appliance has been set.</t>
  </si>
  <si>
    <t>The domain name for the security appliance has not been set.</t>
  </si>
  <si>
    <t>HAC27</t>
  </si>
  <si>
    <t>HAC27: Default accounts have not been disabled or renamed</t>
  </si>
  <si>
    <t>1.2.1</t>
  </si>
  <si>
    <t>The domain name is important during the deployment of Rivest-Shamir-Adleman (RSA) keys and certificates used by the appliance.</t>
  </si>
  <si>
    <t>'- Step 1: Acquire the enterprise domain name (enterprise_domain)
- Step 2: Run the following to configure the domain name
```
hostname(config)#domain-name &lt;enterprise_domain&gt;
```</t>
  </si>
  <si>
    <t>Sets the domain name for the security appliance. One method to implement the recommended state is to acquire the enterprise domain name (enterprise_domain) and run the following command:
hostname(config)#domain-name.</t>
  </si>
  <si>
    <t>To close this finding, please provide a screenshot showing domain name for the security appliance has been set with the agency's CAP.</t>
  </si>
  <si>
    <t>ASA-07</t>
  </si>
  <si>
    <t>Ensure 'Host Name' is set</t>
  </si>
  <si>
    <t>Changes the device default hostname</t>
  </si>
  <si>
    <t>Perform an automated test using the current Nessus Profile provided by the IRS Office of Safeguards website or from a SSH command prompt run the following to check whether the default name is changed
```
hostname# sh run hostname | e _ciscoasa_|_asa 
```
The output should look like:
```
hostnamem name_of_device
```
where the name\_of\_device is not the default one.
Example:
```
Datacenter-asa-1# sh run hostname | e _ciscoasa_|_asa_
hostname Datacenter-asa-1 
```
Here the hostname is Datacenter-asa-1
Step2: If an output is displayed, the system is compliant. If not it is a finding.</t>
  </si>
  <si>
    <t>The device default hostname has been changed.</t>
  </si>
  <si>
    <t>The device default hostname has not been changed.</t>
  </si>
  <si>
    <t>1.2.2</t>
  </si>
  <si>
    <t>The device hostname plays an important role in asset inventory and identification as a security requirement. It also plays an important role in the public keys and certificate deployments when correlating logs from different systems during an incident handling.</t>
  </si>
  <si>
    <t>'- Step 1: Acquire the enterprise naming convention to build the name_of_device
- Step 2: Run the following to configure the device hostname
```
hostname(config)#hostname &lt;name_of_device&gt; 
```</t>
  </si>
  <si>
    <t>Change the device default hostname. One method to accomplish the recommended state is to execute the following command(s):
hostname(config)#hostname.</t>
  </si>
  <si>
    <t>To close this finding, please provide a screenshot showing device default hostname has been changed with the agency's CAP.</t>
  </si>
  <si>
    <t>ASA-08</t>
  </si>
  <si>
    <t>Ensure 'Failover' is enabled</t>
  </si>
  <si>
    <t>Enables failover between the security appliance and another security appliance in order to achieve high availability</t>
  </si>
  <si>
    <t>Perform an automated test using the current Nessus Profile provided by the IRS Office of Safeguards website or from a SSH command prompt run the following to check if failover is enabled
```
hostname#sh run failover | grep -v no
```
Example:
```
Asa-fw# sh run failover | grep -v no
failover
failover lan unit secondary
failover lan interface fointerface GigabitEthernet0/0
failover link fointerface GigabitEthernet0/0
failover interface ip fointerface 10.0.0.1 255.0.0.0 standby 10.0.0.2 
```
Step2: If an output is displayed, the system is compliant. If not, it is a finding.</t>
  </si>
  <si>
    <t>Failover has been enabled.</t>
  </si>
  <si>
    <t xml:space="preserve">Failover has not been enabled. </t>
  </si>
  <si>
    <t>1.2.3</t>
  </si>
  <si>
    <t>Enabling failover helps to meet the availability requirement of the security CIA (Confidentiality - Integrity - Availability) triad, ensuring a physical and logical redundancy of firewalls in order to avoid service disruption should the security appliance or its component fails. It requires to identical systems in hardware and software version connected through a failover and a state links.</t>
  </si>
  <si>
    <t>Follow the steps below to enable active/standby failover. The commands are run in the system execution space
- Step 1: For each appliance, identify the failover link physical interface &lt;failover\_interface\_physical&gt; and assign it a name &lt;failover\_interface\_name&gt; and IP address &lt;failover\_interface\_ip&gt; and subnet mask &lt;failover\_interface\_mask&gt;. Identify the other device IP address for each appliance as &lt;peer\_failover\_ip&gt;
- Step 2: For each appliance, identify the state link physical interface &lt;state\_interface\_physical&gt; and assign it a name &lt;state\_interface\_name&gt; and IP address &lt;state\_interface\_ip&gt; and subnet mask &lt;state\_interface\_mask&gt;. Identify the other device IP address for each appliance as &lt;peer\_state\_ip&gt;
- Step 3: Run the following on the Active device to set it as primary node
```
hostname(config)#failover lan unit primary
```
- Step 4: Run the following on the Standby device to set it as secondary node
```
hostname(config)#failover lan unit secondary 
```
- Step 5: Run the following on both security appliances
```
hostname(config)#failover lan interface &lt;failover_interface_name&gt; &lt;failover_interface_physical&gt;
hostname(config)#failover interface ip &lt;failover_interface_name&gt; &lt;failover_interface_ip&gt; &lt;failover_interface_mask&gt; standby &lt;peer_failover_ip&gt;
hostname(config)#interface &lt;failover_interface_physical&gt;
hostname(config-if)#no shutdown
hostname(config)#failover link &lt;state_interface_name&gt; &lt;state_interface_physical&gt;
hostname(config)#failover interface ip &lt;state_interface_name&gt; &lt;state_interface_ip&gt; &lt;state_interface_mask&gt; standby &lt;peer_state_ip&gt;
hostname(config)#interface &lt;state_interface_physical&gt;
hostname(config-if)#no shutdown
hostname(config)#failover
hostname(config)#write memory
```
- Step 6: Set up IPSEC preshared key
```
hostname(config)#failover ipsec pre-shared-key ***********
```</t>
  </si>
  <si>
    <t xml:space="preserve">Enables failover between the security appliance and another security appliance in order to achieve high availability.
Follow the steps below to enable active/standby failover. The commands are run in the system execution space
• Step 1: For each appliance, identify the failover link physical interface &lt;failover_interface_physical&gt; and assign it a name &lt;failover_interface_name&gt; and IP address &lt;failover_interface_ip&gt; and subnet mask &lt;failover_interface_mask&gt;. Identify the other device IP address for each appliance as &lt;peer_failover_ip&gt;
• Step 2: For each appliance, identify the state link physical interface &lt;state_interface_physical&gt; and assign it a name &lt;state_interface_name&gt; and IP address &lt;state_interface_ip&gt; and subnet mask &lt;state_interface_mask&gt;. Identify the other device IP address for each appliance as &lt;peer_state_ip&gt;
• Step 3: Run the following on the Active device to set it as primary node hostname(config)#failover lan unit primary
• Step 4: Run the following on the Standby device to set it as secondary node hostname(config)#failover lan unit secondary
• Step 5: Run the following on both security appliances hostname(config)#failover lan interface &lt;failover_interface_name&gt; &lt;failover_interface_physical&gt; hostname(config)#failover interface ip &lt;failover_interface_name&gt; &lt;failover_interface_ip&gt; &lt;failover_interface_mask&gt; standby &lt;peer_failover_ip&gt; hostname(config)#interface &lt;failover_interface_physical&gt; hostname(config-if)#no shutdown hostname(config)#failover link &lt;state_interface_name&gt; &lt;state_interface_physical&gt; hostname(config)#failover interface ip &lt;state_interface_name&gt;&lt;state_interface_ip&gt; &lt;state_interface_mask&gt; standby &lt;peer_state_ip&gt; hostname(config)#interface &lt;state_interface_physical&gt; hostname(config-if)#no shutdown hostname(config)#failover hostname(config)#write memory
• Step 6: Set up IPSEC preshared key hostname(config)#failover ipsec pre-shared-key ***********
 </t>
  </si>
  <si>
    <t>ASA-12</t>
  </si>
  <si>
    <t>Ensure 'aaa local authentication max failed attempts' is set to less than or equal to '3'</t>
  </si>
  <si>
    <t>Limits the maximum number of times a local user can enter a wrong password before being locked out</t>
  </si>
  <si>
    <t>Perform an automated test using the current Nessus Profile provided by the IRS Office of Safeguards website or acquire the enterprise standard maximum value (enterprise\_max\_value) for local authentication failed attempts
Step2: Run the following to determine whether the standard value is configured.
```
hostname#sh run aaa | in max-fail 3
```
The output should look like
```
aaa local authentication attempts max-fail 3
```
Example:
```
Asa#sh run aaa | in max-fail.3
aaa local authentication attempts max-fail 3
```
Here the max-fail attempts is 3 and it is configured
Step3: If an output is displayed, the system is compliant. If not, it is a finding.</t>
  </si>
  <si>
    <t>aaa local authentication max failed attempts has been set to 3.</t>
  </si>
  <si>
    <t>aaa local authentication max failed attempts has not been set to 3.</t>
  </si>
  <si>
    <t>1.4.1</t>
  </si>
  <si>
    <t>1.4.1.1</t>
  </si>
  <si>
    <t>Limiting the number of failed authentication attempts is a prevention and safeguard against brute force and dictionary attacks on systems. The implementation of the aaa local authentication max failed attempts helps to limit the number of consecutive failed login attempts when the AAA authentication scheme through the local database is used as method.</t>
  </si>
  <si>
    <t>Run the following to configure the maximum number of consecutive local login failures to be less than or equal to 3
```
hostname(config)# aaa local authentication attempts max-fail 3
```</t>
  </si>
  <si>
    <t>Set aaa local authentication max failed attempts to less than or equal to 3. One method to accomplish the recommended state is to execute the following command(s):
hostname(config)# aaa local authentication attempts max-fail 3.</t>
  </si>
  <si>
    <t>To close this finding, please provide a screenshot showing aaa local authentication max failed attempts has been set to 3 with the agency's CAP.</t>
  </si>
  <si>
    <t>ASA-13</t>
  </si>
  <si>
    <t>Ensure 'Emergency' account is set</t>
  </si>
  <si>
    <t>Sets a local username and password for 'Emergency' purposes. This account should only be used for catastrophic failure to the AAA. The password should be kept in a password vault and only accessed in the case of an emergency. After this account is used for the device it is recommended that the password is reset and changed in the password vault.</t>
  </si>
  <si>
    <t>Perform an automated test using the current Nessus Profile provided by the IRS Office of Safeguards website or from a SSH command prompt run the following to determine whether a local username password is set
```
hostname#show running-config username
```
 The output should look like
```
username &lt;username&gt; password xxxxxxx encrypted 
```
Example:
```
Asa#show running-config username
username cisuser password 3USUcOPFUiMCO4Jk encrypted
```
Here the username is cisuser and 3USUcOPFUiMCO4Jk is the encrypted format of the plain-text password that has been configured
Step2: If an output is displayed, the system is compliant. If not, it is a finding.</t>
  </si>
  <si>
    <t>Local username and password has been set.</t>
  </si>
  <si>
    <t>Local username and password has not been set.</t>
  </si>
  <si>
    <t>HIA1</t>
  </si>
  <si>
    <t>HIA1: Adequate device identification and authentication is not employed</t>
  </si>
  <si>
    <t>1.4.1.2</t>
  </si>
  <si>
    <t>Default device configuration does not require strong user authentication enabling unfettered access to an attacker that can reach the device. Creating a local account with a strong password enforces login authentication and provides a fallback authentication mechanism in case remote centralized authentication, authorization and accounting services are unavailable</t>
  </si>
  <si>
    <t>While the local name is allowed to be 0-15 with 15 being full admin. It is recommended that the Local account has a complex password and is only used in the event of loss to connection to AAA services. 
The best way is to hold the local account password in a secure location. 
It is recommended that you change the local account password after every use.</t>
  </si>
  <si>
    <t>Run the following to set a local username and password.
```
hostname(config)#username &lt;local_username&gt; password &lt;local_password&gt; privilege &lt;level&gt;
```
The privilege level is chosen between 0 and 15. If the privilege is not configured, the default one is 2.</t>
  </si>
  <si>
    <t>Set local username and password. One method to accomplish the recommended state is to execute the following command(s):
hostname(config)#username  password  privilege
The privilege level is chosen between 0 and 15. If the privilege is not configured, the default one is 2.</t>
  </si>
  <si>
    <t>To close this finding, please provide a screenshot showing local username and password has been set with the agency's CAP.</t>
  </si>
  <si>
    <t>ASA-14</t>
  </si>
  <si>
    <t>Ensure known default accounts do not exist</t>
  </si>
  <si>
    <t>Deletes the known default accounts configured</t>
  </si>
  <si>
    <t>Perform an automated test using the current Nessus Profile provided by the IRS Office of Safeguards website or from a SSH command prompt run the following to determine whether a known default account is available.
```
hostname#show running-config username | in _admin_|_asa_|_cisco_|_pix_|_root_
```
The output should look like:
```
username &lt;known_default_account&gt; password xxxxxxx encrypted 
```
Example:
```
Asa-fw-1#show running-config username | in _admin_|_asa_|_cisco_|_pix_|_root_
username admin password 3USUcOPFUiMCO4Jk encrypted privilege 15 
```
Here the known default account is admin.
Step2: If there is no output displayed, the system is compliant. If not, it is a finding.</t>
  </si>
  <si>
    <t>Default accounts has been removed.</t>
  </si>
  <si>
    <t>Default accounts have not been removed.</t>
  </si>
  <si>
    <t>1.4.1.3</t>
  </si>
  <si>
    <t>In order to attempt access to known devices' platforms, attackers use the available database of the known default accounts for each platform or Operating System. The known default accounts are often (without limiting to) the following: 'root', 'asa', 'admin', 'cisco', 'pix'. When the attacker has discovered that a default account is enabled on a system, the work of attempting to access to the device will be half done given that the remaining part will be on guessing the password and risks for devices to be intruded are very high. It is a best practice to use Enterprise customized administrative accounts.</t>
  </si>
  <si>
    <t>'- Step 1: Acquire the Enterprise customized administrative account `&lt;customized\_admin\_account&gt;` and password `&lt;admin\_password&gt;`
- Step 2: Run the following to create the customized administrative account as well as the required privilege level `&lt;privilege\_level&gt;`
```
hostname(config)#username &lt;customized_admin_account&gt; password &lt;admin_password&gt; privilege &lt;privilege_level&gt; 
```
- Step 3: Run the following to delete the known default accounts identified during the audit
```
hostname(config)# no username &lt;known_default_account&gt; 
```</t>
  </si>
  <si>
    <t>Remove default accounts. One method to accomplish the recommended state is to execute the following command(s):
hostname(config)#username  password  privilege
Run the following to delete the known default accounts identified during the audit
hostname(config)# no username.</t>
  </si>
  <si>
    <t>To close this finding, please provide a screenshot showing default accounts have been removed with the agency's CAP.</t>
  </si>
  <si>
    <t>ASA-15</t>
  </si>
  <si>
    <t>Ensure 'aaa authentication enable console' is configured correctly</t>
  </si>
  <si>
    <t>Authenticates users trying to access the Enable mode (privileged EXEC mode) through the 'enable' command.</t>
  </si>
  <si>
    <t>Perform an automated test using the current Nessus Profile provided by the IRS Office of Safeguards website or from a SSH command prompt perform the following to determine if the aaa authentication is configured for the access to the enable mode (privileged EXEC mode)
```
hostname# sh run | i aaa authentication enable console
```
 The output should look like
```
aaa authentication enable console server_group_name
```
Example:
```
Asa#sh run | i aaa authentication enable console
aaa authentication enable console cisco_tacacs
```
Here the remote servers group name is cisco\_tacacs
Step2: If an output is displayed, the system is compliant. If not, it is a finding.</t>
  </si>
  <si>
    <t>aaa authentication enable console has been configured correctly.</t>
  </si>
  <si>
    <t>aaa authentication enable console has not been configured correctly.</t>
  </si>
  <si>
    <t>HIA3</t>
  </si>
  <si>
    <t>HIA3: Authentication server is not used for end user authentication</t>
  </si>
  <si>
    <t>1.4.3</t>
  </si>
  <si>
    <t>1.4.3.1</t>
  </si>
  <si>
    <t>The default access to enable mode is done through a password. AAA provides a primary method for authenticating users (a username/password database stored on a TACACS+ or RADIUS server or group of servers) and then specifies backup method (a locally stored username/password database). The backup method is used if the primary method's database cannot be accessed by the networking device.</t>
  </si>
  <si>
    <t>Configure the aaa authentication for enable access using the TACACS+ server-group as primary method and the local database as backup method
```
hostname(config)# aaa authentication enable console &lt;server-group_name&gt; local 
```</t>
  </si>
  <si>
    <t>Configure aaa authentication enable console correctly. One method to implement the recommended state is to configure the aaa authentication for enable access using the TACACS+ server-group as primary method and the local database as backup method
hostname(config)# aaa authentication enable console local.</t>
  </si>
  <si>
    <t>To close this finding, please provide a screenshot showing aaa authentication enable console has been configured correctly with the agency's CAP.</t>
  </si>
  <si>
    <t>ASA-16</t>
  </si>
  <si>
    <t>Ensure 'aaa authentication http console' is configured correctly</t>
  </si>
  <si>
    <t>Authenticates ASDM users who access the security appliance over HTTP</t>
  </si>
  <si>
    <t>Perform an automated test using the current Nessus Profile provided by the IRS Office of Safeguards website or from a SSH command prompt perform the following to determine if aaa authentication http is configured.
```
hostname#sh run aaa authentication | i http.console
```
The output should look like
```
aaa authentication http console server_group_name
```
Example:
```
Asa#sh run aaa authentication | i http.console 
aaa authentication http console cisco_tacacs
```
Here the remote servers group name is cisco\_tacacs
Step2: If an output is displayed, the system is compliant. If not, it is a finding.</t>
  </si>
  <si>
    <t>aaa authentication http console has been configured correctly.</t>
  </si>
  <si>
    <t>aaa authentication http console has not been configured correctly.</t>
  </si>
  <si>
    <t>1.4.3.2</t>
  </si>
  <si>
    <t>By default, the enable password is used in combination with no username for http access. The aaa command is used to define the TACACS+/RADIUS authentication method. The local database can be mentioned as backup method to this primary method, failing that the ASDM will use the default administrator username and enabled password for authentication.</t>
  </si>
  <si>
    <t>Configure the aaa authentication for http using the TACACS+ server-group as primary method and the local database as backup method.
```
hostname(config)#aaa authentication http console &lt;server-group_name&gt; local
```</t>
  </si>
  <si>
    <t>Configure the aaa authentication for http using the TACACS+ server-group as primary method and the local database as backup method. One method to accomplish the recommended state is to execute the following command(s):
hostname(config)#aaa authentication http console local.</t>
  </si>
  <si>
    <t>To close this finding, please provide a screenshot showing aaa authentication http console has been configured correctly with the agency's CAP.</t>
  </si>
  <si>
    <t>ASA-17</t>
  </si>
  <si>
    <t>SC-13</t>
  </si>
  <si>
    <t xml:space="preserve">Cryptographic Protection </t>
  </si>
  <si>
    <t>Ensure 'aaa authentication secure-http-client' is configured correctly</t>
  </si>
  <si>
    <t>Provides a secure method, SSL, to protect username and password to be sent in clear text</t>
  </si>
  <si>
    <t>Perform an automated test using the current Nessus Profile provided by the IRS Office of Safeguards website or from a SSH command prompt perform the following command to determine if the secure communication is enabled.
```
hostname#sh run | i aaa authentication secure-http-client
```
 The output should be:
```
aaa authentication secure-http-client 
```
Example:
```
Asa#sh run | i aaa authentication secure-http-client
aaa authentication secure-http-client
```
Step2: If an output is displayed, the system is compliant. If not, it is a finding.</t>
  </si>
  <si>
    <t>aaa authentication secure-http-client has been configured correctly.</t>
  </si>
  <si>
    <t>aaa authentication secure-http-client has not been configured correctly.</t>
  </si>
  <si>
    <t>HSC42</t>
  </si>
  <si>
    <t>HSC42: Encryption capabilities do not meet the latest FIPS 140 requirements</t>
  </si>
  <si>
    <t>1.4.3.3</t>
  </si>
  <si>
    <t>![](http://www.cisco.com/c/dam/en/us/td/i/templates/blank.gif)If HTTP authentication is used without the command aaa authentication secure-http-client, the username and password are sent from the client to the security appliance in clear text.</t>
  </si>
  <si>
    <t>Configure the secure aaa authentication for http
```
hostname(config)#aaa authentication secure-http-client
```</t>
  </si>
  <si>
    <t>Configure aaa authentication secure-http-client correctly. One method to accomplish the recommended state is to execute the following command(s):
hostname(config)#aaa authentication secure-http-client.</t>
  </si>
  <si>
    <t>To close this finding, please provide a screenshot showing aaa authentication secure-http-client has been configured correctly with the agency's CAP.</t>
  </si>
  <si>
    <t>ASA-18</t>
  </si>
  <si>
    <t>Ensure 'aaa authentication ssh console' is configured correctly</t>
  </si>
  <si>
    <t>Authenticates users who access the device using SSH.</t>
  </si>
  <si>
    <t>Perform an automated test using the current Nessus Profile provided by the IRS Office of Safeguards website or from a SSH command prompt perform the following to determine if aaa authentication ssh is configured.
```
hostname#sh run aaa authentication | i ssh.console
```
The output should look like
```
aaa authentication ssh console server_group_name
```
Example:
```
Asa#sh run aaa authentication | i ssh.console 
aaa authentication ssh console cisco_tacacs
```
Here the remote servers group name is cisco\_tacacs
Step2: If an output is displayed, the system is compliant. If not, it is a finding.</t>
  </si>
  <si>
    <t>aaa authentication serial console has been configured correctly.</t>
  </si>
  <si>
    <t>aaa authentication serial console has not been configured correctly.</t>
  </si>
  <si>
    <t>1.4.3.4</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</si>
  <si>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firewall in the event that the AAA server was unreachable, by utilizing the LOCAL keyword after the AAA server-tag.</t>
  </si>
  <si>
    <t>Configure the aaa authentication ssh using the TACACS+ server-group as primary method and the local database as backup method.
```
hostname(config)#aaa authentication ssh console &lt;server-group_name&gt; local
```</t>
  </si>
  <si>
    <t>Configure the aaa authentication serial using the TACACS+ server-group as primary method and the local database as backup method. One method to accomplish the recommended state is to execute the following command(s):
hostname(config)#aaa authentication serial console local.</t>
  </si>
  <si>
    <t>To close this finding, please provide a screenshot showing aaa authentication serial console has been configured correctly with the agency's CAP.</t>
  </si>
  <si>
    <t>ASA-19</t>
  </si>
  <si>
    <t>AC-6</t>
  </si>
  <si>
    <t>Least Privilege</t>
  </si>
  <si>
    <t>Ensure 'aaa command authorization' is configured correctly</t>
  </si>
  <si>
    <t>Defines the source of authorization for the commands entered by an administrator/user</t>
  </si>
  <si>
    <t>Perform an automated test using the current Nessus Profile provided by the IRS Office of Safeguards website or from a SSH command prompt perform the following to determine if command authorization is enabled
```
hostname#sh run aaa authorization | i command 
```
The output should look like
```
aaa authorization command server_group_name 
```
Example:
```
Asa#sh run aaa authorization | in command 
aaa authorization command cisco_tacacs
```
Here the remote servers group name is cisco\_tacacs
Step2: If an output is displayed, the system is compliant. If not, it is a finding.</t>
  </si>
  <si>
    <t>aaa command authorization is configured correctly.</t>
  </si>
  <si>
    <t>aaa command authorization is not configured correctly.</t>
  </si>
  <si>
    <t>HAC11</t>
  </si>
  <si>
    <t>HAC11: User access was not established with concept of least privilege</t>
  </si>
  <si>
    <t>1.4.4</t>
  </si>
  <si>
    <t>1.4.4.1</t>
  </si>
  <si>
    <t>Requiring authorization for commands enforces separation of duties and provides least privilege access for specific job roles.</t>
  </si>
  <si>
    <t>Run the following to determine the remote the TACACS+/RADIUS servers (server\_group\_name) as source of authorization and the local database (LOCAL) as fallback method if the remote servers are not available.
```
hostname(config)# aaa authorization command &lt;server-group_name&gt; LOCAL 
```
This implies that locally, each privilege has its sets of commands configured and username associated just in accordance with the privilege and command definition in the remote servers.</t>
  </si>
  <si>
    <t>Configure aaa command authorization correctly. One method to accomplish the recommended state is to execute the following:
Run the following to determine the remote the TACACS+/RADIUS servers (server\_group\_name) as source of authorization and the local database (LOCAL) as fallback method if the remote servers are not available.
hostname(config)# aaa authorization command  LOCAL 
This implies that locally, each privilege has its sets of commands configured and username associated just in accordance with the privilege and command definition in the remote servers.</t>
  </si>
  <si>
    <t>To close this finding, please provide a screenshot showing aaa command authorization has been configured correctly with the agency's CAP.</t>
  </si>
  <si>
    <t>ASA-20</t>
  </si>
  <si>
    <t>Ensure 'aaa authorization exec' is configured correctly</t>
  </si>
  <si>
    <t>Limits the access to the privileged EXEC mode</t>
  </si>
  <si>
    <t>Perform an automated test using the current Nessus Profile provided by the IRS Office of Safeguards website or from a SSH command prompt run the following to determine whether the AAA authentication exec is enabled.
```
hostname# sh run aaa authorization | in exec 
```
Example:
```
datacenter-asa# sh run aaa authorization | in exec
aaa authorization exec authentication-server 
```
Step2: If an output is displayed, the system is compliant. If not, it is a finding.</t>
  </si>
  <si>
    <t>aaa authorization exec is configured correctly.</t>
  </si>
  <si>
    <t>aaa authorization exec is not configured correctly.</t>
  </si>
  <si>
    <t>1.4.4.2</t>
  </si>
  <si>
    <t>When a user is placed in the privileged EXEC mode, valuable information can be obtained. The AAA authorization exec enforces the segregation of users rights so that only authorized users can get access to the privileged EXEC mode. Once this feature is enabled, the user rights are provided by the authentication servers mentioned in the AAA authentication console and AAA authentication enable schemes.</t>
  </si>
  <si>
    <t>Run the following to enable the AAA authorization exec
```
hostname(config)# aaa authorization exec authentication-server auto-enable
```</t>
  </si>
  <si>
    <t>Enable the AAA authorization exec. One method to accomplish the recommended state is to execute the following command(s):
hostname(config)# aaa authorization exec authentication-server.</t>
  </si>
  <si>
    <t>ASA-22</t>
  </si>
  <si>
    <t>Ensure 'aaa accounting for SSH' is configured correctly</t>
  </si>
  <si>
    <t>Enables accounting of administrative access by specifying the start and stop of SSH sessions</t>
  </si>
  <si>
    <t>Perform an automated test using the current Nessus Profile provided by the IRS Office of Safeguards website or from a SSH command prompt perform the following to determine if ssh accounting is enabled.
```
hostname#sh run aaa accounting | in ssh
```
The output should look like
```
aaa accounting ssh console server_group_name
```
Example:
```
Asa#sh run aaa accounting | in ssh 
aaa accounting ssh console cisco_tacacs
```
Here the remote servers group name is cisco\_tacacs
Step2: If an output is displayed, the system is compliant. If not, it is a finding</t>
  </si>
  <si>
    <t>aaa accounting for SSH is configured correctly.</t>
  </si>
  <si>
    <t>aaa accounting for SSH is not configured correctly.</t>
  </si>
  <si>
    <t>1.4.5.2</t>
  </si>
  <si>
    <t>Run the following in order to record ssh session start and stop and to send them to the AAA servers
```
 hostname(config)#aaa accounting ssh console &lt;server-group_name&gt;
```</t>
  </si>
  <si>
    <t>Configure aaa accounting for SSH correctly. One method to accomplish the recommended state is to execute the following command(s):
hostname(config)#aaa accounting ssh console.</t>
  </si>
  <si>
    <t>ASA-23</t>
  </si>
  <si>
    <t>Ensure 'aaa accounting for EXEC mode' is configured correctly</t>
  </si>
  <si>
    <t>Enables accounting of administrative access by specifying the start and stop of EXEC sessions</t>
  </si>
  <si>
    <t>Perform an automated test using the current Nessus Profile provided by the IRS Office of Safeguards website or from a SSH command prompt perform the following to determine if exec mode accounting is enabled.
```
hostname#sh run aaa accounting | in enable
```
The output should look like
```
aaa accounting command server_group_name
```
Example:
```
Asa#sh run aaa accounting | in enable
aaa accounting enable console cisco_tacacs
```
Here the remote servers group name is cisco\_tacacs
Step2: If an output is displayed, the system is compliant. If not, it is a finding</t>
  </si>
  <si>
    <t>aaa accounting for serial console is configured correctly.</t>
  </si>
  <si>
    <t>aaa accounting for serial console is not configured correctly.</t>
  </si>
  <si>
    <t>1.4.5.3</t>
  </si>
  <si>
    <t>Run the following in order to record exec mode session start and stop and to send them to the AAA servers
```
 hostname(config)# aaa accounting enable console &lt;server-group_name&gt;
```</t>
  </si>
  <si>
    <t>Configure aaa accounting for Serial console correctly. One method to accomplish the recommended state is to execute the following command(s):
hostname(config)#aaa accounting serial console.</t>
  </si>
  <si>
    <t>ASA-28</t>
  </si>
  <si>
    <t>Ensure 'SSH source restriction' is set to an authorized IP address</t>
  </si>
  <si>
    <t>Determines the client IP addresses that are allowed to connect to the security appliance through SSH</t>
  </si>
  <si>
    <t>Perform an automated test using the current Nessus Profile provided by the IRS Office of Safeguards website or from a SSH command prompt run the following to verify if ssh access source restriction is enabled:
```
hostname# sh run ssh | i ssh_[0-9]|[0-9]|[0-9] 
```
The output should look like
```
ssh source_ip source_netmask interface_name 
```
Example:
```
Asa#sh run ssh | i ssh_[0-9]|[0-9]|[0-9] 
ssh 192.168.0.0 255.255.255.0 mgmt
```
Here the source\_ip value is 192.168.0.0, the source\_netmask 255.255.255.0 and the interface\_name is mgmt
Step2: If an output is displayed, the system is compliant. If not, it is a finding.</t>
  </si>
  <si>
    <t>SSH source restriction has been set to an authorized IP address.</t>
  </si>
  <si>
    <t>SSH source restriction has not been set to an authorized IP address.</t>
  </si>
  <si>
    <t>1.6</t>
  </si>
  <si>
    <t>1.6.1</t>
  </si>
  <si>
    <t>One key element of securing the network is the security of management access to the infrastructure devices. It is critical to establish the appropriate controls in order to prevent unauthorized access to infrastructure devices. One of them is permitting only authorized originators to attempt device management access. This ensures that the processing of access requests is restricted to an authorized source IP address, thus reducing the risk of unauthorized access and the exposure to other attacks, such as brute force, dictionary, or DoS attacks.</t>
  </si>
  <si>
    <t>Run the following to enable SSH access source restriction
```
hostname(config)#ssh &lt;source_ip&gt; &lt;source_netmask&gt; &lt;interface_name&gt; 
```</t>
  </si>
  <si>
    <t xml:space="preserve">Enable SSH access source restriction. One method to accomplish the recommended state is to execute the following command(s):
hostname(config)#ssh. </t>
  </si>
  <si>
    <t>To close this finding, please provide a screenshot showing SSH source restriction has been set to an authorized IP address with the agency's CAP.</t>
  </si>
  <si>
    <t>ASA-29</t>
  </si>
  <si>
    <t>Ensure 'SSH version 2' is enabled</t>
  </si>
  <si>
    <t>Sets the SSH version to 2</t>
  </si>
  <si>
    <t>Perform an automated test using the current Nessus Profile provided by the IRS Office of Safeguards website or from a SSH command prompt run the following to determine whether SSH version 2 is enabled:
```
hostname#sh run ssh version | in 2
```
The output should be:
```
 ssh version 2 
```
Step2: If this output is displayed, the system is compliant. If not, there is a finding.</t>
  </si>
  <si>
    <t>SSH version 2 is enabled.</t>
  </si>
  <si>
    <t>SSH version 2 is not enabled.</t>
  </si>
  <si>
    <t>1.6.2</t>
  </si>
  <si>
    <t>SSH is an application running on top of a reliable transport layer, such as TCP/IP, that provides strong authentication and encryption capabilities. The ASA allows SSH connections to the ASA for management purposes. The ASA supports the SSH remote shell functionality provided in SSH Versions 1 and 2. However, SSH version is known to be a vulnerable protocol that can be exploited by attackers.</t>
  </si>
  <si>
    <t>Run the following to enable SSH version 2
```
hostname(config)# ssh version 2
```</t>
  </si>
  <si>
    <t>Set the SSH version to 2. One method to accomplish the recommended state is to execute the following command(s):
hostname(config)# ssh version 2.</t>
  </si>
  <si>
    <t>To close this finding, please provide a screenshot showing SSH version 2 is enabled with the agency's CAP.</t>
  </si>
  <si>
    <t>ASA-30</t>
  </si>
  <si>
    <t>Ensure 'Telnet' is disabled</t>
  </si>
  <si>
    <t>Disables the telnet access to the security appliance in the case it has been configured</t>
  </si>
  <si>
    <t>Perform an automated test using the current Nessus Profile provided by the IRS Office of Safeguards website or from a SSH command prompt run the following to verify if telnet access is enabled:
```
hostname# sh run telnet | i telnet_[0-9]|[0-9]|[0-9] 
```
The output should look like
```
telnet source_ip source_netmask interface_name 
```
Example:
```
Asa#sh run telnet | i telnet_[0-9]|[0-9]|[0-9] 
telnet 192.168.0.0 255.255.255.0 mgmt
telnet timeout 15
```
Here the source\_ip value is 192.168.0.0, the source\_netmask 255.255.255.0 and the interface\_name is mgmt
Step2: If this output is displayed, the system is not compliant. It is a finding.</t>
  </si>
  <si>
    <t>Telnet is disabled.</t>
  </si>
  <si>
    <t>Telnet is not disabled.</t>
  </si>
  <si>
    <t>1.6.5</t>
  </si>
  <si>
    <t>Telnet is an unsecure protocol as username and password are conveyed in clear text during the administrator authentication and can be retrieved through network sniffing.</t>
  </si>
  <si>
    <t>Run the following to remove the telnet access
```
hostname(config)#no telnet 0.0.0.0 0.0.0.0 &lt;interface_name&gt;
```</t>
  </si>
  <si>
    <t>Disable Telnet. One method to accomplish the recommended state is to execute the following command(s):
hostname(config)#no telnet 0.0.0.0 0.0.0.0 
Run the following to remove the configured telnet timeout
hostname(config)#no telnet timeout.</t>
  </si>
  <si>
    <t>To close this finding, please provide a screenshot showing telnet is disabled with the agency's CAP.</t>
  </si>
  <si>
    <t>ASA-31</t>
  </si>
  <si>
    <t>SC-8</t>
  </si>
  <si>
    <t>Transmission Confidentiality and Integrity</t>
  </si>
  <si>
    <t>Ensure 'TLS 1.2' or greater is set for HTTPS access</t>
  </si>
  <si>
    <t>Enable SSL server version to TLS 1.2</t>
  </si>
  <si>
    <t>Perform an automated test using the current Nessus Profile provided by the IRS Office of Safeguards website or for Software version 8.x, from a SSH command prompt run the following to check that AES 256 algorithm is enabled
```
hostname#sh run ssl | in encryption.aes256-sha1$
```
Example:
```
Corp_fw#sh run ssl | in encryption.aes256-sha1$
ssl encryption aes256-sha1
```
For Software version 9.x, run the following to check that AES 256 algorithm is enabled
```
hostname#sh run ssl | in custom_"AES256-SHA"$
```
 Example:
```
Corp_fw#sh run ssl | in custom_"AES256-SHA"$
ssl cipher tlsv1.2 custom "AES256-SHA"
```
Step2: If an output is displayed, the system is compliant. If not, it is a finding.</t>
  </si>
  <si>
    <t>TLS 1.2 is set for HTTPS access.</t>
  </si>
  <si>
    <t>TLS 1.2 is not set for HTTPS access.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</si>
  <si>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</si>
  <si>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1.7</t>
  </si>
  <si>
    <t>1.7.2</t>
  </si>
  <si>
    <t>Given that the network may be prone to sniffing, the HTTP access to the security appliance must be secured with SSL or TLS protocols. The latest version of SSL that is SSL v3 is now inclined to many vulnerabilities and systems should use at least TLS 1.2 as SSL server version.</t>
  </si>
  <si>
    <t>For version 8.x, run the following command to enable AES 256 algorithm
```
hostname(config)# ssl encryption aes256-sha1
```
For version 9.x, run the following command to enable AES 256 algorithm
```
hostname(config)# ssl cipher tlsv1.2 
```</t>
  </si>
  <si>
    <t>Enable SSL server version to TLS 1.2.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</si>
  <si>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TLS 1.2 is set for HTTPS access with the agency's CAP.</t>
  </si>
  <si>
    <t>ASA-32</t>
  </si>
  <si>
    <t>Ensure 'SSL AES 256 encryption' is set for HTTPS access</t>
  </si>
  <si>
    <t>Sets the SSL encryption algorithm to AES 256</t>
  </si>
  <si>
    <t>Perform an automated test using the current Nessus Profile provided by the IRS Office of Safeguards website or for Software version 9.x, run the following to check that AES 256 algorithm is enabled
```
hostname#sh run ssl | in custom_"AES256-SHA"$
```
 Example:
```
Corp_fw#sh run ssl | in custom_"AES256-SHA"$
ssl cipher tlsv1.2 custom "AES256-SHA"
```
Step2: If an output is displayed, the system is compliant. If not, it is a finding.</t>
  </si>
  <si>
    <t>SSL AES 256 encryption has been set for HTTPS access.</t>
  </si>
  <si>
    <t>SSL AES 256 encryption has not been set for HTTPS access.</t>
  </si>
  <si>
    <t>1.7.3</t>
  </si>
  <si>
    <t>Given that the network may be prone to sniffing, the HTTP access to the security appliance must be secured with SSL or TLS protocols. A secure encryption algorithm must be used.</t>
  </si>
  <si>
    <t>For version 9.x, run the following command to enable AES 256 algorithm
```
hostname(config)# ssl cipher tlsv1.2 custom AES256-SHA
```</t>
  </si>
  <si>
    <t>Set SSL AES 256 encryption for HTTPS access.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</si>
  <si>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SSL AES 256 encryption has been set for HTTPS access with the agency's CAP.</t>
  </si>
  <si>
    <t>ASA-33</t>
  </si>
  <si>
    <t>AC-12</t>
  </si>
  <si>
    <t>Session Termination</t>
  </si>
  <si>
    <t>Ensure 'console session timeout' is less than or equal to '5' minutes</t>
  </si>
  <si>
    <t>Sets the idle timeout for a console session before the security appliance terminates it.</t>
  </si>
  <si>
    <t>Perform an automated test using the current Nessus Profile provided by the IRS Office of Safeguards website or from a SSH command prompt run the following command to show what the console timeout is set to
```
hostname#sh run console | in timeout.5
```
The output should look like
```
console timeout 5
```
Example:
```
Asa-fw#sh run console | in timeout.5
console timeout 5
```
Here the session timeout is 5 minutes
Step2: If an output is displayed, the system is compliant. If not, there is a finding.</t>
  </si>
  <si>
    <t>Console session timeout has been set to less than or equal to 5 minutes.</t>
  </si>
  <si>
    <t>Console session timeout has not been set to less than or equal to 5 minutes.</t>
  </si>
  <si>
    <t>HRM5</t>
  </si>
  <si>
    <t>HRM5: User sessions do not terminate after the Publication 1075 period of inactivity</t>
  </si>
  <si>
    <t>1.8</t>
  </si>
  <si>
    <t>1.8.1</t>
  </si>
  <si>
    <t>Limiting session timeout prevents unauthorized users from using abandoned sessions to perform malicious activities.</t>
  </si>
  <si>
    <t>'- Step 1: Run the following command to set the console timeout to less than or equal to 5 minutes
```
hostname(config)# console timeout 5
```</t>
  </si>
  <si>
    <t>Set console session timeout to less than or equal to 5 minutes. One method to accomplish the recommended state is to execute the following command(s):
hostname(config)# console timeout 5.</t>
  </si>
  <si>
    <t>ASA-34</t>
  </si>
  <si>
    <t>Ensure 'SSH session timeout' is less than or equal to '5' minutes</t>
  </si>
  <si>
    <t>Sets the idle timeout for an SSH session before the security appliance terminates it.</t>
  </si>
  <si>
    <t>Perform an automated test using the current Nessus Profile provided by the IRS Office of Safeguards website or from a SSH command prompt run the following to verify the required timeout is configured:
```
hostname#sh run ssh | in timeout.5
```
The output should look like
```
ssh timeout 5
```
Example:
```
Asa#sh run ssh | in timeout.5
ssh timeout 5 
```
Here the session timeout is 5 minutes
Step2: If an output is displayed, the system is compliant. If not, there is a finding.</t>
  </si>
  <si>
    <t>SSH session timeout has been set to less than or equal to 5 minutes.</t>
  </si>
  <si>
    <t>SSH session timeout has not been set to less than or equal to 5 minutes.</t>
  </si>
  <si>
    <t>1.8.2</t>
  </si>
  <si>
    <t>'- Step 1: Run the following to set the SSH timeout to 5 minutes
```
hostname(config)# ssh timeout 5
```</t>
  </si>
  <si>
    <t>Set SSH session timeout to less than or equal to 5 minutes. One method to accomplish the recommended state is to execute the following command(s):
hostname(config)# ssh timeout 5.</t>
  </si>
  <si>
    <t>ASA-35</t>
  </si>
  <si>
    <t>Sets the timeout for an HTTP session idle before the security appliance terminates it.</t>
  </si>
  <si>
    <t>1.8.3</t>
  </si>
  <si>
    <t>Limiting session idle timeout prevents unauthorized users from using abandoned sessions to perform malicious activities.</t>
  </si>
  <si>
    <t>ASA-36</t>
  </si>
  <si>
    <t>Ensure 'Local Timezone' is properly configured</t>
  </si>
  <si>
    <t>Sets the local time zone information so that the time displayed by the ASA is more relevant to those who are viewing it.</t>
  </si>
  <si>
    <t>Perform an automated test using the current Nessus Profile provided by the IRS Office of Safeguards website or acquire standard zone name (enterprise\_zone\_name) used by the enterprise (GMT, UTC, EDT, PST)
Step2: Run the following to check if the required value is configured
```
hostname#sh run clock | in &lt;enterprise_zone_name&gt; 
```
The output should look like
```
clock timezone enterprise_zone_name local_offset 
```
Example:
```
Asa# sh run clock | in EDT
clock timezone EDT 1 
```
Here the enterprise\_zone\_name is `EDT` and the `local_offset` is `1`
Step3: If an output is displayed, the system is compliant. If not, there is a finding.</t>
  </si>
  <si>
    <t>Local timezone has been configured properly.</t>
  </si>
  <si>
    <t>Local timezone has not been configured properly.</t>
  </si>
  <si>
    <t>1.9</t>
  </si>
  <si>
    <t>1.9.2</t>
  </si>
  <si>
    <t>Having a correct time set on a Cisco ASA is important for two main reasons. The first reason is that digital certificates compare this time to the range defined by their Valid From and Valid To fields to define a specific validity period. The second reason is to have a relevant time stamps when logging information. Whether you are sending messages to a syslog server, sending messages to an SNMP monitoring station, or performing packet captures, time stamps have little usefulness if you cannot be certain of their accuracy.</t>
  </si>
  <si>
    <t>'- Step 1: Acquire standard zone name (enterprise\_zone\_name) used by the enterprise (GMT, UTC, EDT, PST)
- Step 2: Run the following to configure the required value
```
hostname(config)# clock timezone &lt;enterprise_zone_name&gt; &lt;local_offset&gt;
```</t>
  </si>
  <si>
    <t>Configure timezone properly. One method to accomplish the recommended state is to execute the following command(s):
Acquire standard zone name (enterprise\_zone\_name) used by the enterprise (GMT, UTC, EDT, PST), and run the following to configure the required value:
hostname(config)# clock timezone.</t>
  </si>
  <si>
    <t>ASA-37</t>
  </si>
  <si>
    <t>IA-3</t>
  </si>
  <si>
    <t>Device Identification and Authentication</t>
  </si>
  <si>
    <t>Ensure 'NTP authentication' is enabled</t>
  </si>
  <si>
    <t>Enables NTP authentication in order to receive time information only from trusted sources</t>
  </si>
  <si>
    <t>Perform an automated test using the current Nessus Profile provided by the IRS Office of Safeguards website or from a SSH command prompt run the following command to check whether NTP authentication is enabled
```
hostname#sh run ntp | in authenticate
```
Example:
```
Asa-fw#sh run ntp | in authenticate
ntp authenticate 
```
Step2: If an output is displayed, the system is compliant. If not, it is a finding.</t>
  </si>
  <si>
    <t>NTP authentication is enabled.</t>
  </si>
  <si>
    <t>NTP authentication is not enabled.</t>
  </si>
  <si>
    <t>1.9.1</t>
  </si>
  <si>
    <t>1.9.1.1</t>
  </si>
  <si>
    <t>When authentication is not enabled, attackers can disguise as NTP servers and broadcast wrong time and it will be difficult to correlate events upon an incident. In some other cases, attackers can perform NTP DDoS attacks such as NTP Amplification.</t>
  </si>
  <si>
    <t>Run the following command to enable NTP authentication
```
hostname(config)#ntp authenticate 
```</t>
  </si>
  <si>
    <t>Enable NTP authentication. One method to accomplish the recommended state is to execute the following command(s):
hostname(config)#ntp authenticate.</t>
  </si>
  <si>
    <t>ASA-38</t>
  </si>
  <si>
    <t>Ensure 'NTP authentication key' is configured correctly</t>
  </si>
  <si>
    <t>Sets the key used to authenticate NTP servers</t>
  </si>
  <si>
    <t>Perform an automated test using the current Nessus Profile provided by the IRS Office of Safeguards website or from a SSH command prompt run the following command to check whether the NTP key is configured
```
hostname#sh run ntp | in authentication-key
```
Example
```
Asa-fw#sh run ntp | in authentication-key
ntp authentication-key 11 md5 ***** 
```
Step2: If an output is displayed, the system is compliant. If not, it is a finding.</t>
  </si>
  <si>
    <t>NTP authentication key is configured correctly.</t>
  </si>
  <si>
    <t>NTP authentication key is not  configured correctly.</t>
  </si>
  <si>
    <t>1.9.1.2</t>
  </si>
  <si>
    <t>'- Step 1: Run the following to set the authentication key ID &lt;key\_id&gt;
```
hostname(config)# ntp trusted-key &lt;key_id&gt; 
```
- Step 2: Run the following to configure the authentication key &lt;authentication\_key&gt;
```
hostname(config)# ntp authentication-key &lt;key_id&gt; md5 &lt;authentication_key&gt;
```</t>
  </si>
  <si>
    <t>Configure NTP authentication key properly. One method to accomplish the recommended state is to execute the following command(s):
hostname(config)# ntp trusted-key  
Run the following to configure the authentication key 
hostname(config)# ntp authentication-key  md5.</t>
  </si>
  <si>
    <t>ASA-39</t>
  </si>
  <si>
    <t>Ensure 'trusted NTP server' exists</t>
  </si>
  <si>
    <t>Sets a NTP server for which authentication is enabled in order to receive time information</t>
  </si>
  <si>
    <t>Perform an automated test using the current Nessus Profile provided by the IRS Office of Safeguards website or from a SSH command prompt run the following command to check whether a trusted NTP server is configured
```
hostname#sh run ntp | in [0-5]_key
```
Example
```
Asa-fw#sh run ntp | in [0-5]_key
ntp server 10.140.1.100 key 11 source mgmt 
```
Step2: If an output is displayed, the system is compliant. If not, it is a finding.</t>
  </si>
  <si>
    <t>Trusted NTP server exist.</t>
  </si>
  <si>
    <t>Trusted NTP server does not exist.</t>
  </si>
  <si>
    <t>1.9.1.3</t>
  </si>
  <si>
    <t>When authentication is not enabled, attackers can disguise as NTP servers and broadcast wrong time and it will be difficult to correlate events upon an incident. In some other cases, attackers can perform NTP DDoS attacks such as NTP Amplification. The trusted NTP server will be authenticated through the NTP authentication key.</t>
  </si>
  <si>
    <t>'- Step 1: Acquire the authentication key ID &lt;key\_id&gt;, the IP address of the NTP server &lt;ip\_address&gt; and the interface &lt;interface\_name&gt; used by the appliance to communicate with the NTP server.
- Step 2: Run the following to configure the trusted NTP server
```
hostname(config)# ntp server &lt;ip_address&gt; key &lt;key_id&gt; source &lt;interface_name&gt;
```</t>
  </si>
  <si>
    <t>Set NTP server for which authentication is enabled in order to receive time information. One method to accomplish the recommended state is to execute the following command(s):
Acquire the authentication key ID , the IP address of the NTP server  and the interface used by the appliance to communicate with the NTP server, and run the following to configure the trusted NTP server:
hostname(config)# ntp server  key  source.</t>
  </si>
  <si>
    <t>ASA-40</t>
  </si>
  <si>
    <t>Audit Generation</t>
  </si>
  <si>
    <t>Ensure 'logging' is enabled</t>
  </si>
  <si>
    <t>Enables logging</t>
  </si>
  <si>
    <t>Perform an automated test using the current Nessus Profile provided by the IRS Office of Safeguards website or from a SSH command prompt run the following to check if logging is enabled
```
hostname# sh run logging | in enable 
```
Example:
```
Dc-fw-01# sh run logging | in enable
logging enable 
```
Step2: If an output is displayed, the system is compliant. If not, it is a finding.</t>
  </si>
  <si>
    <t>Logging is enabled.</t>
  </si>
  <si>
    <t>Logging is not enabled.</t>
  </si>
  <si>
    <t>HAU2</t>
  </si>
  <si>
    <t>HAU2: No auditing is being performed on the system</t>
  </si>
  <si>
    <t>1.10</t>
  </si>
  <si>
    <t>1.10.1</t>
  </si>
  <si>
    <t>Logging is fundamental for audit requirements and incident management and should be enabled on any business critical system storing or conveying information</t>
  </si>
  <si>
    <t>Run the following to enable logging
```
hostname(config)#logging enable&gt; 
```</t>
  </si>
  <si>
    <t>Enable logging. One method to accomplish the recommended state is to execute the following command(s):
hostname(config)#logging enable&gt;.</t>
  </si>
  <si>
    <t>To close this finding, please provide a screenshot showing logging is enabled with the agency's CAP.</t>
  </si>
  <si>
    <t>ASA-41</t>
  </si>
  <si>
    <t xml:space="preserve"> AU-12</t>
  </si>
  <si>
    <t>Ensure 'logging to monitor' is disabled</t>
  </si>
  <si>
    <t>Disables the logging to monitor</t>
  </si>
  <si>
    <t>Perform an automated test using the current Nessus Profile provided by the IRS Office of Safeguards website or from a SSH command prompt run the following to check if the logging monitor is enabled
```
hostname# sh run logging | grep monitor 
```
Example:
```
asa-fw-2# sh run logging | grep monitor
logging monitor debugging 
```
Step2: If an output is displayed, the system is not compliant. It is a finding.</t>
  </si>
  <si>
    <t>Logging to monitor is disabled.</t>
  </si>
  <si>
    <t>Logging to monitor is not disabled.</t>
  </si>
  <si>
    <t>1.10.2</t>
  </si>
  <si>
    <t>The ASA by default send logs to monitor for Telnet and SSH sessions. The logs messages will continuously scroll on the monitor after the "Terminal Monitor" command is issued. This consumes a lot of resources causing high CPU usage and should be avoided.</t>
  </si>
  <si>
    <t>Run the following command to disable the logging monitor
```
hostname(config)#no logging monitor 
```</t>
  </si>
  <si>
    <t>Disable logging to monitor. One method to accomplish the recommended state is to execute the following command(s):
hostname(config)#no logging monitor.</t>
  </si>
  <si>
    <t>To close this finding, please provide a screenshot showing logging to monitor is disabled with the agency's CAP.</t>
  </si>
  <si>
    <t>ASA-42</t>
  </si>
  <si>
    <t>Ensure 'syslog hosts' is configured correctly</t>
  </si>
  <si>
    <t>Sets the SNMP notification recipient or the NMS or SNMP manager that can connect to the ASA.</t>
  </si>
  <si>
    <t>Perform an automated test using the current Nessus Profile provided by the IRS Office of Safeguards website or from a SSH command prompt run the following to check whether the Syslog host is configured:
```
hostname#sh run logging | i host 
```
The output should look like:
```
logging host interface_name host_ip_address 
```
Example:
```
Asa#sh run logging | i host
logging host mgmt 10.7.26.5 
```
Here the interface name is mgmt, the Syslog server IP address is 10.7.26.5
Step2: If an output is displayed, the system is compliant. If not, there is a finding.</t>
  </si>
  <si>
    <t>Syslog hosts is configured correctly.</t>
  </si>
  <si>
    <t>syslog hosts is not configured correctly.</t>
  </si>
  <si>
    <t>HAU10: Audit logs are not properly protected</t>
  </si>
  <si>
    <t>1.10.3</t>
  </si>
  <si>
    <t>Syslog messages are an invaluable tool for accounting, monitoring, and routine troubleshooting. Logging to a central syslog server is a method of collecting messages from devices to a server running a syslog daemon. This helps in aggregation of logs and alerts. This form of logging provides protected long-term storage for logs, since are also useful in incident handling.</t>
  </si>
  <si>
    <t>Run the following to configure the Syslog server
```
hostname(config)# logging host &lt;interface_name&gt; &lt;host_ip_address&gt; 
```</t>
  </si>
  <si>
    <t>Configure syslog hosts properly. One method to accomplish the recommended state is to execute the following command(s):
hostname(config)# logging host.</t>
  </si>
  <si>
    <t>To close this finding, please provide a screenshot showing syslog hosts is configured correctly with the agency's CAP.</t>
  </si>
  <si>
    <t>ASA-43</t>
  </si>
  <si>
    <t>Ensure 'logging with the device ID' is configured correctly</t>
  </si>
  <si>
    <t>Includes the device ID in the logs generated</t>
  </si>
  <si>
    <t>Perform an automated test using the current Nessus Profile provided by the IRS Office of Safeguards website or from a SSH command prompt run the following to check if logging is enabled with the device id.
```
hostname# sh run logging | in device-id 
```
Example:
```
Dc-fw-01# sh run logging | in device-id
logging device-id hostname 
```
Step2: If an output is displayed, the system is compliant. If not, it is a finding.</t>
  </si>
  <si>
    <t>Logging with the device ID is configured correctly.</t>
  </si>
  <si>
    <t>Logging with the device ID is not configured correctly.</t>
  </si>
  <si>
    <t>1.10.4</t>
  </si>
  <si>
    <t>In an environment where logs are collected from many different sources, identifying the logs from a specific device is alleviated by doing a query including the device's hostname included in the logs and helps to quickly gather the expected results.</t>
  </si>
  <si>
    <t>Run the following to enable logging with the device hostname:
```
hostname(config)#logging device-id hostname
```
In a multi-context security appliance, run the following command:
```
hostname(config)#logging device-id context-name 
```</t>
  </si>
  <si>
    <t>Configure logging with the device ID properly. One method to accomplish the recommended state is to execute the following command(s):
hostname(config)#logging device-id hostname
In a multi-context security appliance, run the following command:
hostname(config)#logging device-id context-name.</t>
  </si>
  <si>
    <t>ASA-44</t>
  </si>
  <si>
    <t>Ensure 'logging history severity level' is set to greater than or equal to '5'</t>
  </si>
  <si>
    <t>Determines which syslog messages should be sent to the SNMP server.</t>
  </si>
  <si>
    <t>Perform an automated test using the current Nessus Profile provided by the IRS Office of Safeguards website or from a SSH command prompt run the following to verify the required severity level is configured:
```
hostname# sh run logging | in history.5
```
The output should look like
```
logging history 5
```
Example:
```
Asa-fw# sh run | in history.information
logging history informational
```
Here the level is set to notification
Step2: If an output is displayed, the system is compliant. If not, there is a finding.</t>
  </si>
  <si>
    <t>Logging history severity level has been set to greater than or equal to 5.</t>
  </si>
  <si>
    <t>Logging history severity level has not been set to greater than or equal to 5.</t>
  </si>
  <si>
    <t>1.10.5</t>
  </si>
  <si>
    <t>Syslog messages are an invaluable tool for accounting, monitoring, and routine troubleshooting. They can be sent as SNMP traps to an SNMP server. This provides an additional method for the events to be viewed in real time and a backup method to Syslog servers in case there is an issue with the Syslog protocol.</t>
  </si>
  <si>
    <t>'- Step 1: Run the following command to set the logging level to 5:
```
hostname(config)# logging history 5
```
The severity level can be chosen between 0 and 7</t>
  </si>
  <si>
    <t>Set logging history severity level to greater than or equal to 5. One method to accomplish the recommended state is to execute the following command(s):
hostname(config)# logging history 5.</t>
  </si>
  <si>
    <t>ASA-45</t>
  </si>
  <si>
    <t>Ensure 'logging with timestamps' is enabled</t>
  </si>
  <si>
    <t>Allows the timestamp to logs generated</t>
  </si>
  <si>
    <t>Perform an automated test using the current Nessus Profile provided by the IRS Office of Safeguards website or from a SSH command prompt run the following to check if the timestamp is enabled
```
hostname# sh run logging | grep timestamp
```
Example:
```
asa-fw-2# sh run logging | grep timestamp
logging timestamp
```
Step2: If an output is displayed, the system is compliant. If not, it is a finding.</t>
  </si>
  <si>
    <t>Logging with timestamps is enabled.</t>
  </si>
  <si>
    <t>Logging with timestamps is not enabled.</t>
  </si>
  <si>
    <t>1.10.6</t>
  </si>
  <si>
    <t>Enabling timestamps, to mark the generation time of log messages, reduces the complexity of correlating events and tracing network attacks across multiple devices by providing a holistic view of events thus enabling faster troubleshooting of issues and analysis of incidents.</t>
  </si>
  <si>
    <t>Run the following command to enable the logging timestamp
```
hostname(config)#logging timestamp
```</t>
  </si>
  <si>
    <t>Enable logging with timestamps. One method to accomplish the recommended state is to execute the following command(s):
hostname(config)#logging timestamp.</t>
  </si>
  <si>
    <t>ASA-46</t>
  </si>
  <si>
    <t>Ensure 'logging buffer size' is greater than or equal to '524288' bytes (512kb)</t>
  </si>
  <si>
    <t>Determines the size of the local buffer in which the logs are stored so that they can be checked by the administrator.</t>
  </si>
  <si>
    <t>Perform an automated test using the current Nessus Profile provided by the IRS Office of Safeguards website or from a SSH command prompt run the following to verify the required buffer size is configured:
```
hostname# sh run logging | in buffer-size.524288
```
The output should look like
```
logging buffer-size 524288 
```
Example:
```
Asa# sh run | in buffer-size.524288
logging buffer-size 524288
```
Step2: If an output is displayed, the system is compliant. If not, there is a finding.</t>
  </si>
  <si>
    <t>Logging buffer size has been set to greater than or equal to 524288 bytes (512kb).</t>
  </si>
  <si>
    <t>Logging buffer size has not been set to greater than or equal to 524288 bytes (512kb).</t>
  </si>
  <si>
    <t>1.10.7</t>
  </si>
  <si>
    <t>The internal log buffer serves as a temporary storage location. New messages are appended to the end of the list. When the buffer is full, that is, when the buffer wraps, old messages are overwritten as new messages are generated. The internal log buffer allows the administrator performing a health check on the system to locally have the last logs generated.</t>
  </si>
  <si>
    <t>'- Step 1: Run the following command to set the `logging buffer-size` to _524288_
The size is in bytes and is to be chosen between 4096 and 1048576 bytes
```
hostname(config)# logging buffer-size 524288 
```</t>
  </si>
  <si>
    <t>Set logging buffer size to greater than or equal to 524288 bytes (512kb). One method to accomplish the recommended state is to execute the following command(s):
hostname(config)# logging buffer-size 524288</t>
  </si>
  <si>
    <t>ASA-47</t>
  </si>
  <si>
    <t>AU-7</t>
  </si>
  <si>
    <t>Audit Reduction and Report Generation</t>
  </si>
  <si>
    <t>Ensure 'logging buffered severity level' is greater than or equal to '3'</t>
  </si>
  <si>
    <t>Determines which syslog messages should be temporary stored in the local buffer so they can be checked by the administrator</t>
  </si>
  <si>
    <t>Perform an automated test using the current Nessus Profile provided by the IRS Office of Safeguards website or from a SSH command prompt run the following to verify the required severity level is configured:
```
hostname# sh run logging | in buffered.3 
```
The output should look like
```
logging buffered 3
```
Example:
```
Asa# sh run | in buffered.3
logging buffered 3
```
Here the level is notification
Step2: If an output is displayed, the system is compliant. If not, there is a finding.</t>
  </si>
  <si>
    <t>Logging buffered severity level has been set to greater than or equal to 3.</t>
  </si>
  <si>
    <t>Logging buffered severity level has not been set to greater than or equal to 3.</t>
  </si>
  <si>
    <t>1.10.8</t>
  </si>
  <si>
    <t>The internal log buffer serves as a temporary storage location, thus allowing the administrator performing a health check on the system to locally have the last logs generated. Given that the size of the buffer is limited, it is better to have a specific set of syslog messages to be kept therein.</t>
  </si>
  <si>
    <t>'- Step 1: Run the following command to set the `Logging Buffered` to greater than or equal to `3`:
```
hostname(config)# logging buffered 3
```
The severity level can be chosen between 0 through 7</t>
  </si>
  <si>
    <t>Set logging buffered severity level to greater than or equal to 3. One method to accomplish the recommended state is to execute the following command(s):
hostname(config)# logging buffered 3.</t>
  </si>
  <si>
    <t>ASA-48</t>
  </si>
  <si>
    <t>Ensure 'logging trap severity level' is greater than or equal to '5'</t>
  </si>
  <si>
    <t>Determines which syslog messages should be sent to the syslog server.</t>
  </si>
  <si>
    <t>Perform an automated test using the current Nessus Profile provided by the IRS Office of Safeguards website or from a SSH command prompt run the following to verify the required severity level is configured:
```
hostname# sh run logging | in trap.5
```
The output should look like
```
logging trap 5
```
Example:
```
Asa# sh run | in trap.5
logging trap 5
```
Here the level is notification
Step2: If an output is displayed, the system is compliant. If not, there is a finding.</t>
  </si>
  <si>
    <t>Logging trap severity level has been set to greater than or equal to 5.</t>
  </si>
  <si>
    <t>Logging trap severity level has not been set to greater than or equal to 5.</t>
  </si>
  <si>
    <t>1.10.9</t>
  </si>
  <si>
    <t>'- Step 1: Run the following command to verify logging trap is equal to 5:
```
hostname(config)# logging trap 5
```
The severity level can be chosen between 0 and 7</t>
  </si>
  <si>
    <t>Set logging trap severity level to greater than or equal to 5. One method to accomplish the recommended state is to execute the following command(s):
hostname(config)# logging trap 5.</t>
  </si>
  <si>
    <t>To close this finding, please provide a screenshot showing logging trap severity level has been set to greater than or equal to 5 with the agency's CAP.</t>
  </si>
  <si>
    <t>ASA-49</t>
  </si>
  <si>
    <t>Ensure email logging is configured for critical to emergency</t>
  </si>
  <si>
    <t>Enables logs to be sent to an email recipient for critical to emergency logs' severity levels</t>
  </si>
  <si>
    <t>Perform an automated test using the current Nessus Profile provided by the IRS Office of Safeguards website or from a SSH command prompt run the following to check if the email logging is enabled.
```
hostname# sh run logging | in mail 
```
Example:
```
Dc-fw-01# sh run logging | in mail
logging mail critical 
```
Step2: If an output is displayed, the system is compliant. If not, it is a finding.</t>
  </si>
  <si>
    <t>Email logging is configured for critical to emergency.</t>
  </si>
  <si>
    <t>Email logging is not configured for critical to emergency.</t>
  </si>
  <si>
    <t>1.10.10</t>
  </si>
  <si>
    <t>In some cases, the notifications of the Syslog server or the NMS system can be delayed by the time taken to process the logs and build the reports. Some system's events require an immediate intervention of the administrator and it in this case, the logs generated should be directly sent to the administrator email address.</t>
  </si>
  <si>
    <t>'- Step 1: Run the following to enable email logging for logs with severity level from critical and above (critical, alert and emergency)
```
hostname(config)#logging mail critical
```
- Step 2: Obtain from the mail server administrator to create an firewall email account &lt;firewall\_email\_account&gt; and run the following to enable the account as email source address in the firewall
```
hostname(config)#logging from-address &lt;firewall_email_account&gt;
```
- Step 3: Acquire the firewall administrator email account &lt;firewall\_admin\_email&gt; and run the following for the security appliance to send logs to its administrator email account
```
hostname(config)#logging recipient-address &lt;firewall_admin_email&gt;
```
- Step 4: Obtain from the mail server administrator the mail server IP address &lt;mail\_server\_ip&gt; and run the following to configure it in the firewall
```
hostname(config)#smtp-server &lt;mail_server_ip&gt;
```</t>
  </si>
  <si>
    <t>Ensure email logging is configured for critical to emergency. One method to accomplish the recommended state is to execute the following command(s):
Run the following to enable email logging for logs with severity level from critical and above (critical, alert and emergency)hostname(config)#logging mail critical
Obtain from the mail server administrator to create an firewall email account  and run the following to enable the account as email source address in the firewall
hostname(config)#logging from-address 
Acquire the firewall administrator email account  and run the following for the security appliance to send logs to its administrator email account
hostname(config)#logging recipient-address 
Obtain from the mail server administrator the mail server IP address  and run the following to configure it in the firewall
hostname(config)#smtp-server.</t>
  </si>
  <si>
    <t>ASA-50</t>
  </si>
  <si>
    <t>Ensure 'snmp-server group' is set to 'v3 priv'</t>
  </si>
  <si>
    <t>Sets the SNMP v3 group with authentication and privacy</t>
  </si>
  <si>
    <t>Perform an automated test using the current Nessus Profile provided by the IRS Office of Safeguards website or from a SSH command prompt run the following to check if the SNMP group includes packet authentication and encryption
```
hostname# sh run snmp-server group | i v3.priv
```
The output should look like:
```
snmp-server group &lt;group_name&gt; v3 priv 
```
Example:
```
sa# sh run snmp-server group | i v3.priv
snmp-server group v3 asagroup priv 
```
Here the SNMP v3 group name is asagroup. The keyword 'priv' ensures that the SNMP packets will be authenticated and encrypted
Step2: If an output is displayed, the system is compliant. If not, there is a finding.</t>
  </si>
  <si>
    <t>SNMP-server group has been set to v3 priv.</t>
  </si>
  <si>
    <t>SNMP-server group has not been set to v3 priv.</t>
  </si>
  <si>
    <t>1.11</t>
  </si>
  <si>
    <t>1.11.1</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</si>
  <si>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•![](http://www.cisco.com/c/dam/en/us/td/i/templates/blank.gif)NoAuthPriv—No Authentication and No Privacy, which means that no security is applied to messages.
 •![](http://www.cisco.com/c/dam/en/us/td/i/templates/blank.gif)AuthNoPriv—Authentication but No Privacy, which means that messages are authenticated.
 •![](http://www.cisco.com/c/dam/en/us/td/i/templates/blank.gif)AuthPriv—Authentication and Privacy, which means that messages are authenticated and encrypted.
It is recommended that packets should be authenticated and encrypted</t>
  </si>
  <si>
    <t>Run the following to configure the SNMP v3 group.
```
hostname(config)# snmp-server group &lt;group_name&gt; v3 priv 
```</t>
  </si>
  <si>
    <t>Set snmp-server group to v3 priv. One method to accomplish the recommended state is to execute the following command(s):
hostname(config)# snmp-server group  v3 priv.</t>
  </si>
  <si>
    <t>To close this finding, please provide a screenshot showing SNMP-server group has been set to v3 priv with the agency's CAP.</t>
  </si>
  <si>
    <t>ASA-51</t>
  </si>
  <si>
    <t>Ensure 'snmp-server user' is set to 'v3 auth SHA'</t>
  </si>
  <si>
    <t>Sets the SNMP v3 user with SHA authentication and AES-256 encryption</t>
  </si>
  <si>
    <t>Perform an automated test using the current Nessus Profile provided by the IRS Office of Safeguards website or from a SSH command prompt run the following to check if there is an SNMP v3 user with SHA authentication
```
hostname#sh run snmp-server user | i auth.SHA
```
The output should look like:
```
snmp-server user XXXXX Authentication_Encryption v3 engineID YYYYY encrypted auth sha ZZZZZ priv aes 256 WWWWW
```
Example:
```
sa#sh run snmp-server user | i auth.SHA
snmp-server user XXXXX Authentication_Encryption v3 engineID YYYYY encrypted auth sha ZZZZZ priv aes 256 WWWWW
```
Here the SNMP v3 user is asauser in the group asagroup. The authentication algorithm is SHA and xxxxxxx is the authentication password.
Step2: If an output is displayed, go to the step 3. If not, there is a finding. The remediation procedure should be applied
Step3: Acquire the SNMP username identified in step 1 configured for SHA authentication
Step4: Run the following to check that the identified user is also configured for AES-256 encryption
```
hostname#sh run snmp-server user | i priv.AES.256
```
The output should look like:
```
snmp-server user snmp_user group-name v3 auth SHA authentication_password priv AES 256 encryption_password
```
Example:
```
Asa#sh run snmp-server user | i priv.AES.256 
snmp-server user asauser asagroup v3 auth SHA xxxxxxx priv AES 256 yyyyyyyyy 
```
Here, for the SNMP v3 user 'asauser', the encryption algorithm is AES-256 and yyyyyyyyy is the encryption password.
Step5: If an output is displayed, the system is compliant. If not, there is a finding. The remediation procedure should be applied</t>
  </si>
  <si>
    <t>SNMP-server user has been set to v3 auth SHA.</t>
  </si>
  <si>
    <t>SNMP-server user has not been set to v3 auth SHA.</t>
  </si>
  <si>
    <t>1.11.2</t>
  </si>
  <si>
    <t>SNMP users have a specified username, a group to which the user belongs, authentication password, encryption password, and authentication and encryption algorithms to use. The authentication algorithm options are MD5 and SHA. The encryption algorithm options are DES, 3DES, and AES (which is available in 128, 192, and 256 versions).
It is recommended to use SHA algorithm for authentication and AES-256 for encryption</t>
  </si>
  <si>
    <t>Run the following:
```
hostname(config)#snmp-server user &lt;snmp_username&gt; &lt;group-name&gt; v3 auth SHA &lt;authentication_password&gt; priv AES 256 &lt;encryption_password&gt;
```</t>
  </si>
  <si>
    <t>Set snmp-server user to v3 auth SHA. One method to accomplish the recommended state is to execute the following command(s):
hostname(config)#snmp-server user   v3 auth SHA  priv AES 256.</t>
  </si>
  <si>
    <t>To close this finding, please provide a screenshot showing snmp-server user has been set to v3 auth SHA with the agency's CAP.</t>
  </si>
  <si>
    <t>ASA-52</t>
  </si>
  <si>
    <t>Ensure 'snmp-server host' is set to 'version 3'</t>
  </si>
  <si>
    <t>Perform an automated test using the current Nessus Profile provided by the IRS Office of Safeguards website or from a SSH command prompt run the following to check whether the SNMP host is configured:
```
hostname#sh run snmp-server host | i version.3
 ```
The output should look like:
```
snmp-server host interface_name host_ip_address version 3 snmp_user
```
Example:
```
Asa#sh run snmp-server host | i version.3
snmp-server host mgmt 10.7.26.5 version 3 asauser 
```
Here the interface name is mgmt, the host IP address is 10.7.26.5 and the SNMP user is asauser
Step2: If an output is displayed, the system is compliant. If not, there is a finding.</t>
  </si>
  <si>
    <t>SNMP-server host has been set to version 3.</t>
  </si>
  <si>
    <t>SNMP-server host has not been set to version 3.</t>
  </si>
  <si>
    <t>1.11.3</t>
  </si>
  <si>
    <t>An SNMP host is an IP address to which SNMP notifications and traps are sent or which can send requests (polling) to the security appliance. To configure SNMP Version 3 hosts, along with the target IP address, the SNMP username must be provided, because traps are only sent to a configured user. It is an additional access control.</t>
  </si>
  <si>
    <t>Run the following to configure the SNMP v3 host
```
hostname(config)# snmp-server host &lt;interface_name&gt; &lt;host_ip_address&gt; version 3 &lt;snmp_user&gt; 
```</t>
  </si>
  <si>
    <t>Set snmp-server host to version 3. One method to accomplish the recommended state is to execute the following command(s):
hostname(config)# snmp-server host version 3.</t>
  </si>
  <si>
    <t>To close this finding, please provide a screenshot showing snmp-server host has been set to version 3 with the agency's CAP.</t>
  </si>
  <si>
    <t>ASA-53</t>
  </si>
  <si>
    <t>Ensure 'SNMP traps' is enabled</t>
  </si>
  <si>
    <t>Enables SNMP traps to be sent to the NMS</t>
  </si>
  <si>
    <t>Perform an automated test using the current Nessus Profile provided by the IRS Office of Safeguards website or from a SSH command prompt run the following command to determine if SNMP traps are enabled
```
hostname# sh run all | in traps.snmp 
```
Example:
```
asa-dc# sh run all | in traps.snmp
snmp-server enable traps snmp authentication linkup linkdown coldstart
```
Step2: If an output is displayed, the system is compliant. If not, it is a finding.</t>
  </si>
  <si>
    <t>SNMP traps is enabled.</t>
  </si>
  <si>
    <t>SNMP traps is not enabled.</t>
  </si>
  <si>
    <t>HCM11</t>
  </si>
  <si>
    <t>HCM11: SNMP is not implemented correctly</t>
  </si>
  <si>
    <t>1.11.4</t>
  </si>
  <si>
    <t>The purpose of the SNMP service is to monitor in real time the events occurring on systems in order to meet the security requirement of availability of systems and services. The traps are SNMP notifications sent to the NMS and should be enabled in order to be sent and processed by the NMS. The NMS will then provide a comprehensive aggregation and reporting of events generated, thus helping administrator.</t>
  </si>
  <si>
    <t>Run the following command to enable SNMP traps
```
hostname(config)# snmp-server enable traps snmp authentication
hostname(config)# snmp-server enable traps snmp coldstart
hostname(config)# snmp-server enable traps snmp linkdown
hostname(config)# snmp-server enable traps snmp linkup
```</t>
  </si>
  <si>
    <t>Enable SNMP traps. One method to accomplish the recommended state is to execute the following command(s):
hostname(config)# snmp-server enable traps snmp authentication
hostname(config)# snmp-server enable traps snmp coldstart
hostname(config)# snmp-server enable traps snmp linkdown
hostname(config)# snmp-server enable traps snmp linkup.</t>
  </si>
  <si>
    <t>ASA-54</t>
  </si>
  <si>
    <t>Ensure 'SNMP community string' is not the default string</t>
  </si>
  <si>
    <t>Sets a SNMP community string different from the default one</t>
  </si>
  <si>
    <t>Perform an automated test using the current Nessus Profile provided by the IRS Office of Safeguards website or from a SSH command prompt run the following command to check whether the default SNMP community string is configured
```
hostname# show snmp-server group | in _public 
```
Example:
```
Corp-FW# show snmp-server group 
groupname: public security model:v1
readview : &lt;no readview specified&gt; writeview: &lt;no writeview specified&gt;
notifyview: &lt;no readview specified&gt;
row status: active
groupname: public security model:v2c
readview : &lt;no readview specified&gt; writeview: &lt;no writeview specified&gt;
notifyview: *&lt;no readview specified&gt;
row status: active
Corp-FW#show snmp-server group | in _public 
groupname: public security model:v1 
groupname: public security model:v2c
```
Step2: If an output is displayed, the system is not compliant, it is a finding.</t>
  </si>
  <si>
    <t>SNMP community string is not the default string.</t>
  </si>
  <si>
    <t>SNMP community string is the default string.</t>
  </si>
  <si>
    <t>1.11.5</t>
  </si>
  <si>
    <t>The SNMP community string is a key used both by the security appliance and the NMS server. The security appliance accepts or rejects the requests from the NMS is a valid key is submitted.
From version 8.2(1) and above, for each community string, there are two SNMP server groups created, one for version 1 and another for version 2C. The default SNMP community string is public and can be used by an attacker to collect unauthorized information from the ASA and hence should be changed.</t>
  </si>
  <si>
    <t>Run the following command to configure the SNMP community string
```
hostname(config)#snmp-server community &lt;snmp_community_string&gt; 
```
In a multi-context environment, run the same command in the context.</t>
  </si>
  <si>
    <t>Ensure SNMP community string to is not the default string. One method to accomplish the recommended state is to execute the following command(s):
hostname(config)#snmp-server community  
In a multi-context environment, run the same command in the context.</t>
  </si>
  <si>
    <t>ASA-57</t>
  </si>
  <si>
    <t>Ensure DNS(Domain Name System) services are configured correctly</t>
  </si>
  <si>
    <t>Sets DNS server(s) to be used by the appliance to perform DNS queries</t>
  </si>
  <si>
    <t>Perform an automated test using the current Nessus Profile provided by the IRS Office of Safeguards website or from a SSH command prompt run the following to determine whether DNS lookup is enabled.
```
hostname#sh run all | in domain-lookup
```
The output should look like:
```
hostname#dns domain-lookup &lt;interface_name&gt;
```
where interface\_name is the name of the interface connected to the DNS server
Example:
```
asa_dmz#sh run all | in domain-lookup
dns domain-lookup outside
```
Here the dns lookup is enabled and outside interface connects to DNS server
Step2: If an output is displayed, go to step 3. If not, it is a finding and the remediation procedure should be applied.
Step3: Acquire the enterprise authorized DNS servers' IP addresses &lt;dns\_ip\_address&gt; and for each of them, run the following command to determine if the DNS server has been configured.
```
hostname#sh run all | i name-server_&lt;dns_ip_address&gt; 
```
The output should look like:
```
dns name-server &lt;em&gt;&lt;dns_ip_address&gt;&lt;/em&gt; 
```
Example:
```
asa_dmz#sh run all | in name-server_8.8.8.8
dns name-server 8.8.8.8
asa_dmz#sh run all| in name-server_10.1.1.254
dns name-server 10.1.1.254
```
Here the configured DNS servers are 8.8.8.8 and 10.1.1.254
Step4: If an output is displayed, the system is compliant. If not it is a finding.</t>
  </si>
  <si>
    <t>DNS services are configured correctly.</t>
  </si>
  <si>
    <t>DNS services are not configured correctly.</t>
  </si>
  <si>
    <t>3.1</t>
  </si>
  <si>
    <t>The security appliance may perform DNS queries in order to achieve URL filtering or threat protection against Botnet traffic.</t>
  </si>
  <si>
    <t>'- Step 1: Run the following to enable the DNS lookup
```
hostname(config)# dns domain-lookup &lt;interface_name&gt; 
```
\&lt;interface\_name&gt; is the name of the interface connected to the DNS server
- Step 2: Configure the group of DNS servers
```
hostname(config)# dns server-group DefaultDNS 
```
- Step 3: Acquire the enterprise authorized DNS servers' IP addresses &lt;dns\_ip\_address&gt; and for each of them, run the following command to configure the DNS server in the DNS server group
```
hostname(config-dns-server-group)#name-server &lt;dns_ip_address&gt; 
```</t>
  </si>
  <si>
    <t>Configure DNS services correctly. One method to accomplish the recommended state is to execute the following command(s):
Run the following to enable the DNS lookup
hostname(config)# dns domain-lookup  
\ is the name of the interface connected to the DNS server
Configure the group of DNS servers
hostname(config)# dns server-group DefaultDNS 
Acquire the enterprise authorized DNS servers' IP addresses  and for each of them, run the following command to configure the DNS server in the DNS server group
hostname(config-dns-server-group)#name-server.</t>
  </si>
  <si>
    <t>To close this finding, please provide a screenshot showing DNS services are configured correctly with the agency's CAP.</t>
  </si>
  <si>
    <t>ASA-62</t>
  </si>
  <si>
    <t>Ensure 'threat-detection statistics' is set to 'tcp-intercept'</t>
  </si>
  <si>
    <t>Enables threat detection statistics for attacks blocked by the TCP Intercept function</t>
  </si>
  <si>
    <t>Perform an automated test using the current Nessus Profile provided by the IRS Office of Safeguards website or from a SSH command prompt run the following to check whether TCP Intercept threat detection statistics is enabled
```
hostname# sh run all threat-detection | in tcp-intercept 
```
Example:
```
fw-4-dmz# sh run all threat-detection | in tcp-intercept
threat-detection statistics tcp-intercept rate-interval 30 burst-rate 400 average-rate 200 
```
Step2: If an output is displayed, the system is compliant. If not, it is a finding.</t>
  </si>
  <si>
    <t>Threat-detection statistics has been set to tcp-intercept.</t>
  </si>
  <si>
    <t>Threat-detection statistics has not been set to tcp-intercept.</t>
  </si>
  <si>
    <t>3.6</t>
  </si>
  <si>
    <t>The TCP Intercept function helps protecting the network and particularly servers against DOS attacks. When the maximum count of allowed connections is reached, through the TCP Intercept function, the firewall will no longer allow connection to the impacted server and will act as a proxy to the attack server until a valid traffic is received.
Enabling statistics can help to prevent the attacks at the earliest stage possible upstream.</t>
  </si>
  <si>
    <t>Run the following to enable threat detection statistics for TCP Intercept
```
hostname(config)# threat-detection statistics tcp-intercept 
```</t>
  </si>
  <si>
    <t>Set threat-detection statistics to tcp-intercept. One method to accomplish the recommended state is to execute the following command(s):
hostname(config)# threat-detection statistics tcp-intercept.</t>
  </si>
  <si>
    <t>To close this finding, please provide a screenshot showing threat-detection statistics has been set to tcp-intercept with the agency's CAP.</t>
  </si>
  <si>
    <t>Input of test results starting with this row require corresponding Test IDs in Column A. Insert new rows above here.</t>
  </si>
  <si>
    <t>Change Log</t>
  </si>
  <si>
    <t>Version</t>
  </si>
  <si>
    <t>Date</t>
  </si>
  <si>
    <t>Description of Changes</t>
  </si>
  <si>
    <t>Author</t>
  </si>
  <si>
    <t>Split from Firewall SCSEM and update it to create the ASA SCSEM</t>
  </si>
  <si>
    <t xml:space="preserve">Internal Revenue Service </t>
  </si>
  <si>
    <t xml:space="preserve">Test Case Tab </t>
  </si>
  <si>
    <t xml:space="preserve">Date </t>
  </si>
  <si>
    <t>Updated the Section Title, Description, Test Procedures, Rationale Statement, Remediation Procedure, and added any Impact Statement</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</si>
  <si>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</si>
  <si>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</si>
  <si>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</si>
  <si>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</si>
  <si>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</si>
  <si>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</si>
  <si>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</si>
  <si>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</si>
  <si>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</si>
  <si>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</si>
  <si>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</si>
  <si>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</si>
  <si>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</si>
  <si>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</si>
  <si>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</si>
  <si>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</si>
  <si>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</si>
  <si>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</si>
  <si>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</si>
  <si>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</si>
  <si>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</si>
  <si>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</si>
  <si>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</si>
  <si>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</si>
  <si>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</si>
  <si>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</si>
  <si>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</si>
  <si>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</si>
  <si>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</si>
  <si>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</si>
  <si>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</si>
  <si>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</si>
  <si>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</si>
  <si>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</si>
  <si>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</si>
  <si>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</si>
  <si>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</si>
  <si>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</si>
  <si>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</si>
  <si>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</si>
  <si>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</si>
  <si>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</si>
  <si>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</si>
  <si>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</si>
  <si>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</si>
  <si>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</si>
  <si>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</si>
  <si>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</si>
  <si>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</si>
  <si>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</si>
  <si>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</si>
  <si>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</si>
  <si>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</si>
  <si>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</si>
  <si>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</si>
  <si>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</si>
  <si>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</si>
  <si>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</si>
  <si>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</si>
  <si>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</si>
  <si>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</si>
  <si>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</si>
  <si>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</si>
  <si>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</si>
  <si>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</si>
  <si>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</si>
  <si>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</si>
  <si>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</si>
  <si>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</si>
  <si>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</si>
  <si>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</si>
  <si>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</si>
  <si>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</si>
  <si>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</si>
  <si>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</si>
  <si>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</si>
  <si>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</si>
  <si>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</si>
  <si>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</si>
  <si>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</si>
  <si>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</si>
  <si>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</si>
  <si>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</si>
  <si>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</si>
  <si>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</si>
  <si>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</si>
  <si>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</si>
  <si>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</si>
  <si>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</si>
  <si>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</si>
  <si>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</si>
  <si>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</si>
  <si>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</si>
  <si>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</si>
  <si>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</si>
  <si>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</si>
  <si>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</si>
  <si>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</si>
  <si>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</si>
  <si>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</si>
  <si>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</si>
  <si>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</si>
  <si>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</si>
  <si>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</si>
  <si>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</si>
  <si>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</si>
  <si>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</si>
  <si>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</si>
  <si>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</si>
  <si>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</si>
  <si>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</si>
  <si>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</si>
  <si>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</si>
  <si>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</si>
  <si>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</si>
  <si>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</si>
  <si>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</si>
  <si>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</si>
  <si>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</si>
  <si>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</si>
  <si>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</si>
  <si>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</si>
  <si>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</si>
  <si>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</si>
  <si>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</si>
  <si>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</si>
  <si>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</si>
  <si>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</si>
  <si>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</si>
  <si>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</si>
  <si>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</si>
  <si>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</si>
  <si>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</si>
  <si>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</si>
  <si>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</si>
  <si>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</si>
  <si>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</si>
  <si>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</si>
  <si>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</si>
  <si>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</si>
  <si>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</si>
  <si>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</si>
  <si>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</si>
  <si>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</si>
  <si>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</si>
  <si>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</si>
  <si>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</si>
  <si>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</si>
  <si>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</si>
  <si>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</si>
  <si>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</si>
  <si>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</si>
  <si>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</si>
  <si>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</si>
  <si>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</si>
  <si>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</si>
  <si>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</si>
  <si>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</si>
  <si>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</si>
  <si>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</si>
  <si>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</si>
  <si>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</si>
  <si>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</si>
  <si>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</si>
  <si>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</si>
  <si>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</si>
  <si>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</si>
  <si>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</si>
  <si>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</si>
  <si>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</si>
  <si>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</si>
  <si>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</si>
  <si>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</si>
  <si>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</si>
  <si>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</si>
  <si>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</si>
  <si>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</si>
  <si>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</si>
  <si>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</si>
  <si>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</si>
  <si>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</si>
  <si>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</si>
  <si>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</si>
  <si>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</si>
  <si>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</si>
  <si>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</si>
  <si>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</si>
  <si>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</si>
  <si>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</si>
  <si>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</si>
  <si>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</si>
  <si>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</si>
  <si>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</si>
  <si>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</si>
  <si>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</si>
  <si>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</si>
  <si>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</si>
  <si>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</si>
  <si>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</si>
  <si>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</si>
  <si>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</si>
  <si>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</si>
  <si>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</si>
  <si>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</si>
  <si>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</si>
  <si>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</si>
  <si>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</si>
  <si>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</si>
  <si>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</si>
  <si>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</si>
  <si>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</si>
  <si>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</si>
  <si>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</si>
  <si>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</si>
  <si>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</si>
  <si>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</si>
  <si>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</si>
  <si>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</si>
  <si>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</si>
  <si>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</si>
  <si>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</si>
  <si>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</si>
  <si>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</si>
  <si>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</si>
  <si>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</si>
  <si>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</si>
  <si>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</si>
  <si>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</si>
  <si>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</si>
  <si>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</si>
  <si>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</si>
  <si>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</si>
  <si>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</si>
  <si>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</si>
  <si>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</si>
  <si>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</si>
  <si>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</si>
  <si>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</si>
  <si>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</si>
  <si>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</si>
  <si>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</si>
  <si>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</si>
  <si>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</si>
  <si>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</si>
  <si>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</si>
  <si>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</si>
  <si>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</si>
  <si>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</si>
  <si>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</si>
  <si>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</si>
  <si>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</si>
  <si>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</si>
  <si>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</si>
  <si>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</si>
  <si>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</si>
  <si>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</si>
  <si>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</si>
  <si>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</si>
  <si>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</si>
  <si>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</si>
  <si>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</si>
  <si>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</si>
  <si>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</si>
  <si>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</si>
  <si>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</si>
  <si>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</si>
  <si>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</si>
  <si>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</si>
  <si>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</si>
  <si>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</si>
  <si>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</si>
  <si>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</si>
  <si>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</si>
  <si>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</si>
  <si>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</si>
  <si>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</si>
  <si>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</si>
  <si>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</si>
  <si>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</si>
  <si>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</si>
  <si>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</si>
  <si>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</si>
  <si>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</si>
  <si>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</si>
  <si>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</si>
  <si>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</si>
  <si>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</si>
  <si>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</si>
  <si>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</si>
  <si>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</si>
  <si>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</si>
  <si>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</si>
  <si>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</si>
  <si>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</si>
  <si>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</si>
  <si>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</si>
  <si>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</si>
  <si>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</si>
  <si>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</si>
  <si>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</si>
  <si>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</si>
  <si>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</si>
  <si>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</si>
  <si>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</si>
  <si>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</si>
  <si>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</si>
  <si>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</si>
  <si>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</si>
  <si>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</si>
  <si>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</si>
  <si>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</si>
  <si>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</si>
  <si>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</si>
  <si>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</si>
  <si>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</si>
  <si>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</si>
  <si>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</si>
  <si>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</si>
  <si>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</si>
  <si>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</si>
  <si>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</si>
  <si>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</si>
  <si>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</si>
  <si>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</si>
  <si>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</si>
  <si>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</si>
  <si>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</si>
  <si>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</si>
  <si>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</si>
  <si>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</si>
  <si>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</si>
  <si>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</si>
  <si>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</si>
  <si>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</si>
  <si>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</si>
  <si>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</si>
  <si>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</si>
  <si>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</si>
  <si>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</si>
  <si>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</si>
  <si>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</si>
  <si>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</si>
  <si>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</si>
  <si>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</si>
  <si>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</si>
  <si>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</si>
  <si>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</si>
  <si>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</si>
  <si>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</si>
  <si>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</si>
  <si>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</si>
  <si>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</si>
  <si>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</si>
  <si>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</si>
  <si>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</si>
  <si>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</si>
  <si>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</si>
  <si>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</si>
  <si>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</si>
  <si>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</si>
  <si>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</si>
  <si>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</si>
  <si>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</si>
  <si>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</si>
  <si>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</si>
  <si>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</si>
  <si>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</si>
  <si>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</si>
  <si>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</si>
  <si>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</si>
  <si>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</si>
  <si>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</si>
  <si>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</si>
  <si>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</si>
  <si>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</si>
  <si>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</si>
  <si>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</si>
  <si>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</si>
  <si>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</si>
  <si>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</si>
  <si>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</si>
  <si>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</si>
  <si>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</si>
  <si>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</si>
  <si>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</si>
  <si>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</si>
  <si>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</si>
  <si>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</si>
  <si>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</si>
  <si>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</si>
  <si>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</si>
  <si>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</si>
  <si>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</si>
  <si>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</si>
  <si>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</si>
  <si>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</si>
  <si>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</si>
  <si>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</si>
  <si>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</si>
  <si>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</si>
  <si>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</si>
  <si>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</si>
  <si>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</si>
  <si>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</si>
  <si>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</si>
  <si>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</si>
  <si>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</si>
  <si>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</si>
  <si>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</si>
  <si>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</si>
  <si>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</si>
  <si>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</si>
  <si>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</si>
  <si>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</si>
  <si>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</si>
  <si>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</si>
  <si>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</si>
  <si>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</si>
  <si>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</si>
  <si>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</si>
  <si>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</si>
  <si>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</si>
  <si>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</si>
  <si>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</si>
  <si>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</si>
  <si>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</si>
  <si>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</si>
  <si>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</si>
  <si>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</si>
  <si>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</si>
  <si>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</si>
  <si>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</si>
  <si>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</si>
  <si>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</si>
  <si>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</si>
  <si>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</si>
  <si>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</si>
  <si>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</si>
  <si>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</si>
  <si>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</si>
  <si>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</si>
  <si>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</si>
  <si>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</si>
  <si>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</si>
  <si>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</si>
  <si>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</si>
  <si>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</si>
  <si>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</si>
  <si>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</si>
  <si>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</si>
  <si>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</si>
  <si>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</si>
  <si>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</si>
  <si>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</si>
  <si>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</si>
  <si>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</si>
  <si>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</si>
  <si>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</si>
  <si>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</si>
  <si>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</si>
  <si>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</si>
  <si>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</si>
  <si>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</si>
  <si>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</si>
  <si>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</si>
  <si>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</si>
  <si>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</si>
  <si>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</si>
  <si>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</si>
  <si>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</si>
  <si>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</si>
  <si>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</si>
  <si>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</si>
  <si>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</si>
  <si>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</si>
  <si>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</si>
  <si>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</si>
  <si>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</si>
  <si>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</si>
  <si>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</si>
  <si>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</si>
  <si>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</si>
  <si>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</si>
  <si>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</si>
  <si>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</si>
  <si>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</si>
  <si>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</si>
  <si>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</si>
  <si>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</si>
  <si>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</si>
  <si>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</si>
  <si>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</si>
  <si>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</si>
  <si>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</si>
  <si>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</si>
  <si>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</si>
  <si>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</si>
  <si>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</si>
  <si>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</si>
  <si>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</si>
  <si>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</si>
  <si>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</si>
  <si>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</si>
  <si>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</si>
  <si>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</si>
  <si>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</si>
  <si>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</si>
  <si>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</si>
  <si>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</si>
  <si>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</si>
  <si>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</si>
  <si>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</si>
  <si>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</si>
  <si>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</si>
  <si>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</si>
  <si>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</si>
  <si>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</si>
  <si>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</si>
  <si>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</si>
  <si>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</si>
  <si>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</si>
  <si>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</si>
  <si>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</si>
  <si>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</si>
  <si>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</si>
  <si>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</si>
  <si>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</si>
  <si>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</si>
  <si>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</si>
  <si>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</si>
  <si>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</si>
  <si>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</si>
  <si>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</si>
  <si>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</si>
  <si>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</si>
  <si>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</si>
  <si>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</si>
  <si>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</si>
  <si>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</si>
  <si>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</si>
  <si>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</si>
  <si>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</si>
  <si>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</si>
  <si>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</si>
  <si>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</si>
  <si>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</si>
  <si>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</si>
  <si>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</si>
  <si>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</si>
  <si>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</si>
  <si>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</si>
  <si>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</si>
  <si>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</si>
  <si>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</si>
  <si>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</si>
  <si>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</si>
  <si>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</si>
  <si>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</si>
  <si>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</si>
  <si>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</si>
  <si>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</si>
  <si>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</si>
  <si>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</si>
  <si>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</si>
  <si>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</si>
  <si>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</si>
  <si>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</si>
  <si>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</si>
  <si>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</si>
  <si>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</si>
  <si>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</si>
  <si>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</si>
  <si>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</si>
  <si>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</si>
  <si>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</si>
  <si>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</si>
  <si>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</si>
  <si>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</si>
  <si>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</si>
  <si>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</si>
  <si>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</si>
  <si>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</si>
  <si>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</si>
  <si>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</si>
  <si>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</si>
  <si>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</si>
  <si>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</si>
  <si>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</si>
  <si>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</si>
  <si>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</si>
  <si>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</si>
  <si>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</si>
  <si>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</si>
  <si>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</si>
  <si>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</si>
  <si>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</si>
  <si>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</si>
  <si>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</si>
  <si>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</si>
  <si>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</si>
  <si>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</si>
  <si>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</si>
  <si>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</si>
  <si>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</si>
  <si>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</si>
  <si>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</si>
  <si>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</si>
  <si>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</si>
  <si>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</si>
  <si>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</si>
  <si>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</si>
  <si>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</si>
  <si>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</si>
  <si>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</si>
  <si>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</si>
  <si>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</si>
  <si>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</si>
  <si>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</si>
  <si>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</si>
  <si>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</si>
  <si>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</si>
  <si>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</si>
  <si>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</si>
  <si>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</si>
  <si>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</si>
  <si>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</si>
  <si>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</si>
  <si>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</si>
  <si>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</si>
  <si>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</si>
  <si>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</si>
  <si>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</si>
  <si>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</si>
  <si>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</si>
  <si>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</si>
  <si>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</si>
  <si>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</si>
  <si>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</si>
  <si>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</si>
  <si>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</si>
  <si>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</si>
  <si>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</si>
  <si>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</si>
  <si>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</si>
  <si>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</si>
  <si>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</si>
  <si>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</si>
  <si>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</si>
  <si>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</si>
  <si>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</si>
  <si>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</si>
  <si>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</si>
  <si>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</si>
  <si>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</si>
  <si>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</si>
  <si>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</si>
  <si>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</si>
  <si>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</si>
  <si>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</si>
  <si>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</si>
  <si>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</si>
  <si>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</si>
  <si>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</si>
  <si>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</si>
  <si>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</si>
  <si>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</si>
  <si>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</si>
  <si>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</si>
  <si>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</si>
  <si>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</si>
  <si>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</si>
  <si>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</si>
  <si>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</si>
  <si>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</si>
  <si>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</si>
  <si>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</si>
  <si>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</si>
  <si>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</si>
  <si>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</si>
  <si>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</si>
  <si>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</si>
  <si>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</si>
  <si>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</si>
  <si>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</si>
  <si>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</si>
  <si>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</si>
  <si>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</si>
  <si>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</si>
  <si>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</si>
  <si>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</si>
  <si>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</si>
  <si>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</si>
  <si>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</si>
  <si>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</si>
  <si>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</si>
  <si>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</si>
  <si>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</si>
  <si>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</si>
  <si>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</si>
  <si>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</si>
  <si>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</si>
  <si>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</si>
  <si>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</si>
  <si>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</si>
  <si>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</si>
  <si>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</si>
  <si>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</si>
  <si>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</si>
  <si>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</si>
  <si>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</si>
  <si>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</si>
  <si>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</si>
  <si>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</si>
  <si>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</si>
  <si>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</si>
  <si>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</si>
  <si>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</si>
  <si>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</si>
  <si>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</si>
  <si>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</si>
  <si>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</si>
  <si>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</si>
  <si>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</si>
  <si>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</si>
  <si>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</si>
  <si>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</si>
  <si>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</si>
  <si>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</si>
  <si>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</si>
  <si>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</si>
  <si>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</si>
  <si>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</si>
  <si>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</si>
  <si>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</si>
  <si>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</si>
  <si>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</si>
  <si>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</si>
  <si>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</si>
  <si>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</si>
  <si>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</si>
  <si>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</si>
  <si>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</si>
  <si>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</si>
  <si>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</si>
  <si>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</si>
  <si>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</si>
  <si>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</si>
  <si>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</si>
  <si>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</si>
  <si>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</si>
  <si>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</si>
  <si>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</si>
  <si>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</si>
  <si>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</si>
  <si>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</si>
  <si>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</si>
  <si>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</si>
  <si>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</si>
  <si>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</si>
  <si>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</si>
  <si>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</si>
  <si>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</si>
  <si>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</si>
  <si>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</si>
  <si>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</si>
  <si>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</si>
  <si>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</si>
  <si>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</si>
  <si>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</si>
  <si>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</si>
  <si>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</si>
  <si>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</si>
  <si>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</si>
  <si>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</si>
  <si>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</si>
  <si>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</si>
  <si>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</si>
  <si>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</si>
  <si>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</si>
  <si>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</si>
  <si>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</si>
  <si>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</si>
  <si>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</si>
  <si>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</si>
  <si>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</si>
  <si>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</si>
  <si>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</si>
  <si>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</si>
  <si>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</si>
  <si>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</si>
  <si>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</si>
  <si>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</si>
  <si>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</si>
  <si>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</si>
  <si>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</si>
  <si>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</si>
  <si>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</si>
  <si>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</si>
  <si>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</si>
  <si>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</si>
  <si>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</si>
  <si>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</si>
  <si>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</si>
  <si>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</si>
  <si>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</si>
  <si>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</si>
  <si>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</si>
  <si>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</si>
  <si>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</si>
  <si>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</si>
  <si>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</si>
  <si>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</si>
  <si>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</si>
  <si>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</si>
  <si>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</si>
  <si>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</si>
  <si>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</si>
  <si>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</si>
  <si>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</si>
  <si>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</si>
  <si>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</si>
  <si>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</si>
  <si>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</si>
  <si>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</si>
  <si>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</si>
  <si>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</si>
  <si>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</si>
  <si>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</si>
  <si>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</si>
  <si>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</si>
  <si>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</si>
  <si>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</si>
  <si>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</si>
  <si>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</si>
  <si>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</si>
  <si>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</si>
  <si>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</si>
  <si>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</si>
  <si>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</si>
  <si>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</si>
  <si>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</si>
  <si>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</si>
  <si>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</si>
  <si>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</si>
  <si>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</si>
  <si>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</si>
  <si>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</si>
  <si>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</si>
  <si>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</si>
  <si>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</si>
  <si>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</si>
  <si>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</si>
  <si>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</si>
  <si>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</si>
  <si>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</si>
  <si>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</si>
  <si>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</si>
  <si>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</si>
  <si>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</si>
  <si>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</si>
  <si>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</si>
  <si>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</si>
  <si>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</si>
  <si>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</si>
  <si>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</si>
  <si>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</si>
  <si>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</si>
  <si>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</si>
  <si>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</si>
  <si>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</si>
  <si>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</si>
  <si>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</si>
  <si>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</si>
  <si>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</si>
  <si>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</si>
  <si>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</si>
  <si>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</si>
  <si>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</si>
  <si>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</si>
  <si>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</si>
  <si>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</si>
  <si>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</si>
  <si>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</si>
  <si>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</si>
  <si>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</si>
  <si>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</si>
  <si>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</si>
  <si>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</si>
  <si>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</si>
  <si>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</si>
  <si>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</si>
  <si>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</si>
  <si>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</si>
  <si>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</si>
  <si>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</si>
  <si>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</si>
  <si>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</si>
  <si>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</si>
  <si>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</si>
  <si>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</si>
  <si>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</si>
  <si>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</si>
  <si>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</si>
  <si>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</si>
  <si>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</si>
  <si>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</si>
  <si>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</si>
  <si>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</si>
  <si>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</si>
  <si>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</si>
  <si>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</si>
  <si>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</si>
  <si>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</si>
  <si>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</si>
  <si>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</si>
  <si>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</si>
  <si>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</si>
  <si>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</si>
  <si>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</si>
  <si>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</si>
  <si>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</si>
  <si>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</si>
  <si>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</si>
  <si>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</si>
  <si>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</si>
  <si>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</si>
  <si>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</si>
  <si>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</si>
  <si>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</si>
  <si>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</si>
  <si>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</si>
  <si>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</si>
  <si>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</si>
  <si>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</si>
  <si>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</si>
  <si>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</si>
  <si>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</si>
  <si>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</si>
  <si>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</si>
  <si>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</si>
  <si>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</si>
  <si>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</si>
  <si>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</si>
  <si>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</si>
  <si>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</si>
  <si>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</si>
  <si>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</si>
  <si>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</si>
  <si>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</si>
  <si>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</si>
  <si>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</si>
  <si>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</si>
  <si>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</si>
  <si>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</si>
  <si>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</si>
  <si>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</si>
  <si>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</si>
  <si>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</si>
  <si>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</si>
  <si>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</si>
  <si>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</si>
  <si>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</si>
  <si>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</si>
  <si>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</si>
  <si>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</si>
  <si>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</si>
  <si>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</si>
  <si>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</si>
  <si>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</si>
  <si>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</si>
  <si>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</si>
  <si>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</si>
  <si>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</si>
  <si>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</si>
  <si>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</si>
  <si>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</si>
  <si>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</si>
  <si>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</si>
  <si>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</si>
  <si>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</si>
  <si>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</si>
  <si>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</si>
  <si>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</si>
  <si>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</si>
  <si>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</si>
  <si>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</si>
  <si>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</si>
  <si>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</si>
  <si>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</si>
  <si>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</si>
  <si>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</si>
  <si>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</si>
  <si>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</si>
  <si>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</si>
  <si>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</si>
  <si>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</si>
  <si>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</si>
  <si>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</si>
  <si>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</si>
  <si>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</si>
  <si>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</si>
  <si>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</si>
  <si>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</si>
  <si>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</si>
  <si>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</si>
  <si>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</si>
  <si>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</si>
  <si>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</si>
  <si>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</si>
  <si>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</si>
  <si>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</si>
  <si>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</si>
  <si>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</si>
  <si>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</si>
  <si>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</si>
  <si>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</si>
  <si>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</si>
  <si>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</si>
  <si>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</si>
  <si>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</si>
  <si>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</si>
  <si>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</si>
  <si>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</si>
  <si>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</si>
  <si>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</si>
  <si>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</si>
  <si>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</si>
  <si>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</si>
  <si>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</si>
  <si>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</si>
  <si>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</si>
  <si>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</si>
  <si>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</si>
  <si>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</si>
  <si>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</si>
  <si>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</si>
  <si>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</si>
  <si>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</si>
  <si>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</si>
  <si>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</si>
  <si>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Without the ability to centrally manage the content captured in the traffic log entries, identification, troubleshooting, and correlation of suspicious behavior would be difficult and could lead to a delayed or incomplete analysis of an ongoing attack.
Network components requiring centralized traffic log management must have the ability to support centralized management. The content captured in traffic log entries must be managed from a central location (necessitating automation). Centralized management of traffic log records and logs provides for efficiency in maintenance and management of records, as well as the backup and archiving of those records. 
Ensure at least one syslog server is configured on the firewall.
If the product inherently has the ability to store log records locally, the local log must also be secured. However, this requirement is not met since it calls for a use of a central audit server.</t>
  </si>
  <si>
    <t>Remote access devices (such as those providing remote access to network devices and information systems) that lack automated capabilities increase risk and make remote user access management difficult at best.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</si>
  <si>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When logging functions are lost, system processing cannot be shut down because firewall availability is an overriding concern given the role of the firewall in the enterprise. The system should either be configured to log events to an alternative server or queue log records locally. Upon restoration of the connection to the central audit server, action should be taken to synchronize the local log data with the central audit server.
If the central audit server uses User Datagram Protocol (UDP) communications instead of a connection oriented protocol such as TCP, a method for detecting a lost connection must be implemented.</t>
  </si>
  <si>
    <t>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</si>
  <si>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</si>
  <si>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Information flow policies regarding dynamic information flow control include, for example, allowing or disallowing information flows based on changes to the Ports, Protocols, Services, vulnerability assessments, or mission conditions. Changing conditions include changes in the threat environment and detection of potentially harmful or adverse events.</t>
  </si>
  <si>
    <t>Configure the perimeter firewall to filter traffic destined to the internal enclave in accordance with the specific traffic that is approved for the enclave.</t>
  </si>
  <si>
    <t>The perimeter firewall does not filters traffic destined to the internal enclave in a Deny-by-Default posture and what is allowed through the filter is not explicitly defined.</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</si>
  <si>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through the filter is explicitly defined with explicit ports and protocols allowed, then all requirements related to the database being blocked would be satisfied.</t>
  </si>
  <si>
    <t>Review the firewall to verify it filters traffic destined to the internal enclave in a Deny-by-Default posture and what is allowed through the filter is explicitly defined.</t>
  </si>
  <si>
    <t>The firewall filters traffic destined to the internal enclave in a Deny-by-Default posture and what is allowed through the filter is explicitly defined.</t>
  </si>
  <si>
    <t>Configure the firewall to filter traffic destined to the internal enclave in a Deny-by-Default posture and what is allowed through the filter is explicitly defined.</t>
  </si>
  <si>
    <t>Verify the firewall is configured to use filters to restrict or block information system services based on best practices, and known threats.
If the firewall cannot be configured with filters that employ packet header and packet attributes, including source and destination IP addresses and ports, to prevent the flow of unauthorized or suspicious traffic between interconnected networks with different security policies, this is a finding.</t>
  </si>
  <si>
    <t>All Test Cases</t>
  </si>
  <si>
    <t>Internal Changes</t>
  </si>
  <si>
    <t>If ASA-91 is pass, then only minimum password length of  14 is applicable.</t>
  </si>
  <si>
    <t>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</si>
  <si>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Ensure 'HTTP idle timeout' is less than or equal to '30' minutes</t>
  </si>
  <si>
    <t>HTTP session timeout has been set to less than or equal to 30 minutes.</t>
  </si>
  <si>
    <t>HTTP session timeout has not been set to less than or equal to 30 minutes.</t>
  </si>
  <si>
    <t>Perform an automated test using the current Nessus Profile provided by the IRS Office of Safeguards website or from a SSH command prompt run the following to verify the required timeout is configured:
```
hostname#sh run http | in idle-timeout.30
```
The output should look like
```
http server idle-timeout 30
```
Example:
```
Asa#sh run http | in idle-timeout.30
http server idle-timeout 30
```
Here the session-timeout is 30 minutes
Step2: If an output is displayed, the system is compliant. If not, there is a finding.</t>
  </si>
  <si>
    <t>Session termination from 5 to 30 minutes to comply with 1075 pub requirement.</t>
  </si>
  <si>
    <t>- Step 1: Run the following to set the HTTP timeout to less than or equal to 30 minutes
```
hostname(config)# http server idle-timeout 30
```</t>
  </si>
  <si>
    <t>Set HTTP session timeout to less than or equal to 30 minutes. One method to accomplish the recommended state is to execute the following command(s):
hostname(config)# http server session-timeout 30.</t>
  </si>
  <si>
    <t xml:space="preserve"> ▪ SCSEM Version: 1.1</t>
  </si>
  <si>
    <t>From the Secure Shell (SSH) command prompt, run the following to determine whether the login password is set:
```
hostname# show running-config passwd
```
The output should look like
```
passwd xxxxxx encrypted 
```
Example:
```
Asa#show running-config passwd 
passwd 8Ry2YjIyt7RRXU24 encrypted
```
Here 8Ry2YjIyt7RRXU24 is the encrypted format of the plain-text password used as login password
Step2: If an output is displayed, the system is compliant. If not, it is a finding.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</si>
  <si>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ACL(Access Control List) to restrict the firewall from accepting outbound IP packets that contain an illegitimate address in the source address field has not been configured on all internal interfaces, this is a finding.
</t>
  </si>
  <si>
    <t>NTP (Network Time Protocol) is properly implemented.</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</si>
  <si>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SIEM(Security information event management) tool), this test case will be N/A and will be evaluated in the agency's Network Assessment.</t>
  </si>
  <si>
    <t>To close this finding, please provide a screenshot of the GUI showing that the filtering setting has been with the agency's CAP(corrective action plan).</t>
  </si>
  <si>
    <t>Obtain and review the list of authorized sources and destinations. This information is typically included in the System Design Specification, Accreditation or Authorization Package, and documentation detailing the network communication requirements, such as the necessary ports, protocols, and services.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</si>
  <si>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Obtain and review the list of authorized sources and destinations. This information is typically included in the System Design Specification, Accreditation or Authorization Package, and documentation detailing the network communication requirements, such as the necessary ports, protocols, and services.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</si>
  <si>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 xml:space="preserve"> ▪ SCSEM Release Date: 2/28/2025</t>
  </si>
  <si>
    <t>From a SSH command prompt run the following command to check if there are unused ports that have not been disabled.
```
hostname#sh int ip brief | in __down 
```
Example:
This first command lists all the interfaces
```
Corp-FW# show int ip brief
Interface IP-Address OK? Method Status Protocol
GigabitEthernet0/1 unassigned YES unset up up
GigabitEthernet0/1.201 172.16.61.1 YES CONFIG up up
GigabitEthernet0/1.202 172.16.62.171 YES CONFIG up up
GigabitEthernet1/0 unassigned YES unset administratively down down
GigabitEthernet1/1 unassigned YES unset administratively down down
GigabitEthernet1/2 unassigned YES unset down down
GigabitEthernet1/3 192.168.1.11 YES manual up up 
```
 This second command is the audit command which looks for unused interfaces that are not disabled
```
Corp-FW#sh int ip brief | in __down
GigabitEthernet1/2 unassigned YES unset down down 
```
Here, the interface GigabitEthernet1/2 is unused but not shutdown since the status is 'down' instead of being 'administratively down'
Step2: If there is no output displayed, the system is compliant. If not, it is a finding.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</si>
</sst>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4" x14ac:knownFonts="1">
    <font>
      <sz val="11"/>
      <color indexed="8"/>
      <name val="Calibri"/>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indexed="8"/>
      <name val="Arial"/>
      <family val="2"/>
    </font>
    <font>
      <sz val="10"/>
      <color theme="1"/>
      <name val="Arial"/>
      <family val="2"/>
    </font>
    <font>
      <sz val="11"/>
      <name val="Calibri"/>
      <family val="2"/>
    </font>
    <font>
      <b/>
      <sz val="10"/>
      <color rgb="FFFF0000"/>
      <name val="Arial"/>
      <family val="2"/>
    </font>
    <font>
      <b/>
      <sz val="10"/>
      <color theme="1"/>
      <name val="Arial"/>
      <family val="2"/>
    </font>
    <font>
      <sz val="11"/>
      <color indexed="8"/>
      <name val="Calibri"/>
      <family val="2"/>
    </font>
    <font>
      <sz val="8"/>
      <name val="Calibri"/>
    </font>
    <font>
      <b/>
      <sz val="10"/>
      <color theme="0"/>
      <name val="Arial"/>
      <family val="2"/>
    </font>
    <font>
      <b/>
      <u/>
      <sz val="10"/>
      <color theme="0"/>
      <name val="Arial"/>
      <family val="2"/>
    </font>
    <font>
      <sz val="10"/>
      <color theme="1"/>
      <name val="Calibri"/>
      <family val="2"/>
    </font>
    <font>
      <sz val="12"/>
      <name val="Arial"/>
      <family val="2"/>
    </font>
    <font>
      <sz val="10"/>
      <color rgb="FF000000"/>
      <name val="Calibri"/>
      <family val="2"/>
    </font>
    <font>
      <b/>
      <sz val="12"/>
      <name val="Arial"/>
      <family val="2"/>
    </font>
    <font>
      <i/>
      <sz val="9"/>
      <name val="Arial"/>
      <family val="2"/>
    </font>
    <font>
      <i/>
      <sz val="10"/>
      <name val="Arial"/>
      <family val="2"/>
    </font>
    <font>
      <b/>
      <i/>
      <sz val="10"/>
      <name val="Arial"/>
      <family val="2"/>
    </font>
    <font>
      <b/>
      <sz val="11"/>
      <color rgb="FF000000"/>
      <name val="Calibri"/>
      <family val="2"/>
    </font>
    <font>
      <sz val="12"/>
      <color rgb="FF000000"/>
      <name val="Calibri"/>
      <family val="2"/>
    </font>
  </fonts>
  <fills count="15">
    <fill>
      <patternFill patternType="none"/>
    </fill>
    <fill>
      <patternFill patternType="gray125"/>
    </fill>
    <fill>
      <patternFill patternType="solid">
        <fgColor indexed="55"/>
        <bgColor indexed="64"/>
      </patternFill>
    </fill>
    <fill>
      <patternFill patternType="solid">
        <fgColor rgb="FFAFD7FF"/>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theme="4"/>
      </patternFill>
    </fill>
    <fill>
      <patternFill patternType="solid">
        <fgColor indexed="44"/>
        <bgColor indexed="64"/>
      </patternFill>
    </fill>
    <fill>
      <patternFill patternType="solid">
        <fgColor theme="9" tint="0.39997558519241921"/>
        <bgColor indexed="64"/>
      </patternFill>
    </fill>
    <fill>
      <patternFill patternType="solid">
        <fgColor rgb="FFB2B2B2"/>
        <bgColor indexed="64"/>
      </patternFill>
    </fill>
    <fill>
      <patternFill patternType="solid">
        <fgColor rgb="FFD0CECE"/>
        <bgColor rgb="FF000000"/>
      </patternFill>
    </fill>
    <fill>
      <patternFill patternType="solid">
        <fgColor rgb="FFFFFFFF"/>
        <bgColor rgb="FF000000"/>
      </patternFill>
    </fill>
  </fills>
  <borders count="55">
    <border>
      <left/>
      <right/>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theme="4" tint="0.39997558519241921"/>
      </top>
      <bottom/>
      <diagonal/>
    </border>
    <border>
      <left style="thin">
        <color indexed="63"/>
      </left>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style="thin">
        <color indexed="64"/>
      </right>
      <top style="thin">
        <color indexed="64"/>
      </top>
      <bottom/>
      <diagonal/>
    </border>
    <border>
      <left/>
      <right/>
      <top style="thin">
        <color indexed="64"/>
      </top>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3"/>
      </right>
      <top style="thin">
        <color indexed="64"/>
      </top>
      <bottom/>
      <diagonal/>
    </border>
    <border>
      <left style="thin">
        <color indexed="63"/>
      </left>
      <right/>
      <top/>
      <bottom style="thin">
        <color indexed="64"/>
      </bottom>
      <diagonal/>
    </border>
    <border>
      <left/>
      <right style="thin">
        <color indexed="63"/>
      </right>
      <top/>
      <bottom style="thin">
        <color indexed="64"/>
      </bottom>
      <diagonal/>
    </border>
    <border>
      <left/>
      <right style="thin">
        <color indexed="63"/>
      </right>
      <top style="thin">
        <color indexed="64"/>
      </top>
      <bottom style="thin">
        <color indexed="63"/>
      </bottom>
      <diagonal/>
    </border>
    <border>
      <left/>
      <right/>
      <top style="thin">
        <color indexed="63"/>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style="thin">
        <color theme="4" tint="0.39997558519241921"/>
      </right>
      <top style="thin">
        <color indexed="64"/>
      </top>
      <bottom/>
      <diagonal/>
    </border>
  </borders>
  <cellStyleXfs count="13">
    <xf numFmtId="0" fontId="0" fillId="0" borderId="0" applyFill="0" applyProtection="0"/>
    <xf numFmtId="0" fontId="5" fillId="0" borderId="0"/>
    <xf numFmtId="0" fontId="5" fillId="0" borderId="0"/>
    <xf numFmtId="0" fontId="5" fillId="0" borderId="0"/>
    <xf numFmtId="0" fontId="5" fillId="0" borderId="0"/>
    <xf numFmtId="0" fontId="3" fillId="0" borderId="0"/>
    <xf numFmtId="0" fontId="3" fillId="0" borderId="0"/>
    <xf numFmtId="0" fontId="11" fillId="0" borderId="0" applyFill="0" applyProtection="0"/>
    <xf numFmtId="0" fontId="2" fillId="0" borderId="0"/>
    <xf numFmtId="0" fontId="2" fillId="0" borderId="0"/>
    <xf numFmtId="0" fontId="1" fillId="0" borderId="0"/>
    <xf numFmtId="0" fontId="5" fillId="0" borderId="0"/>
    <xf numFmtId="0" fontId="5" fillId="0" borderId="0"/>
  </cellStyleXfs>
  <cellXfs count="291">
    <xf numFmtId="0" fontId="0" fillId="0" borderId="0" xfId="0"/>
    <xf numFmtId="0" fontId="4" fillId="2" borderId="2" xfId="0" applyFont="1" applyFill="1" applyBorder="1" applyProtection="1">
      <protection locked="0"/>
    </xf>
    <xf numFmtId="0" fontId="0" fillId="0" borderId="0" xfId="0" applyProtection="1"/>
    <xf numFmtId="0" fontId="6" fillId="0" borderId="0" xfId="0" applyFont="1" applyFill="1" applyAlignment="1" applyProtection="1">
      <alignment vertical="top"/>
    </xf>
    <xf numFmtId="0" fontId="0" fillId="0" borderId="0" xfId="0" applyFill="1" applyProtection="1"/>
    <xf numFmtId="0" fontId="5" fillId="0" borderId="4" xfId="2" applyBorder="1" applyAlignment="1">
      <alignment horizontal="left" vertical="top" wrapText="1"/>
    </xf>
    <xf numFmtId="0" fontId="5" fillId="0" borderId="0" xfId="0" applyFont="1" applyFill="1" applyAlignment="1" applyProtection="1">
      <alignment vertical="top"/>
    </xf>
    <xf numFmtId="10" fontId="5" fillId="0" borderId="0" xfId="0" applyNumberFormat="1" applyFont="1" applyFill="1" applyAlignment="1" applyProtection="1">
      <alignment vertical="top" wrapText="1"/>
    </xf>
    <xf numFmtId="0" fontId="5" fillId="0" borderId="0" xfId="0" applyFont="1" applyFill="1" applyAlignment="1" applyProtection="1">
      <alignment vertical="top" wrapText="1"/>
    </xf>
    <xf numFmtId="0" fontId="8" fillId="0" borderId="0" xfId="0" applyFont="1" applyProtection="1">
      <protection locked="0"/>
    </xf>
    <xf numFmtId="0" fontId="5" fillId="0" borderId="0" xfId="0" applyFont="1" applyProtection="1">
      <protection locked="0"/>
    </xf>
    <xf numFmtId="10" fontId="6" fillId="0" borderId="0" xfId="0" applyNumberFormat="1" applyFont="1" applyFill="1" applyAlignment="1" applyProtection="1">
      <alignment vertical="top" wrapText="1"/>
    </xf>
    <xf numFmtId="0" fontId="6" fillId="0" borderId="0" xfId="0" applyFont="1" applyFill="1" applyAlignment="1" applyProtection="1">
      <alignment vertical="top" wrapText="1"/>
    </xf>
    <xf numFmtId="0" fontId="5" fillId="0" borderId="4" xfId="0" applyFont="1" applyBorder="1" applyAlignment="1">
      <alignment horizontal="left" vertical="top" wrapText="1"/>
    </xf>
    <xf numFmtId="0" fontId="5" fillId="7" borderId="5" xfId="0" applyFont="1" applyFill="1" applyBorder="1" applyAlignment="1">
      <alignment horizontal="left" vertical="top" wrapText="1"/>
    </xf>
    <xf numFmtId="0" fontId="5" fillId="0" borderId="5" xfId="0" applyFont="1" applyBorder="1" applyAlignment="1">
      <alignment horizontal="left" vertical="top" wrapText="1"/>
    </xf>
    <xf numFmtId="10" fontId="5" fillId="7" borderId="5" xfId="7" applyNumberFormat="1" applyFont="1" applyFill="1" applyBorder="1" applyAlignment="1">
      <alignment horizontal="left" vertical="top" wrapText="1"/>
    </xf>
    <xf numFmtId="0" fontId="4" fillId="2" borderId="2" xfId="1" applyFont="1" applyFill="1" applyBorder="1" applyAlignment="1">
      <alignment horizontal="left" vertical="top"/>
    </xf>
    <xf numFmtId="0" fontId="7" fillId="7" borderId="5" xfId="0" applyFont="1" applyFill="1" applyBorder="1" applyAlignment="1">
      <alignment vertical="top" wrapText="1"/>
    </xf>
    <xf numFmtId="0" fontId="7" fillId="0" borderId="5" xfId="0" applyFont="1" applyBorder="1" applyAlignment="1">
      <alignment vertical="top" wrapText="1"/>
    </xf>
    <xf numFmtId="0" fontId="15" fillId="0" borderId="5" xfId="0" applyFont="1" applyBorder="1"/>
    <xf numFmtId="0" fontId="15" fillId="7" borderId="5" xfId="0" applyFont="1" applyFill="1" applyBorder="1"/>
    <xf numFmtId="0" fontId="7" fillId="7" borderId="5" xfId="0" applyFont="1" applyFill="1" applyBorder="1" applyAlignment="1">
      <alignment wrapText="1"/>
    </xf>
    <xf numFmtId="10" fontId="5" fillId="0" borderId="5" xfId="7" applyNumberFormat="1" applyFont="1" applyBorder="1" applyAlignment="1">
      <alignment horizontal="left" vertical="top" wrapText="1"/>
    </xf>
    <xf numFmtId="0" fontId="11" fillId="0" borderId="0" xfId="7" applyProtection="1"/>
    <xf numFmtId="0" fontId="11" fillId="5" borderId="0" xfId="7" applyFill="1" applyProtection="1"/>
    <xf numFmtId="0" fontId="5" fillId="5" borderId="0" xfId="7" applyFont="1" applyFill="1" applyAlignment="1">
      <alignment vertical="center"/>
    </xf>
    <xf numFmtId="0" fontId="7" fillId="0" borderId="17" xfId="7" applyFont="1" applyBorder="1" applyAlignment="1" applyProtection="1">
      <alignment horizontal="left" vertical="center" wrapText="1"/>
      <protection locked="0"/>
    </xf>
    <xf numFmtId="0" fontId="7" fillId="5" borderId="17" xfId="7" applyFont="1" applyFill="1" applyBorder="1" applyAlignment="1" applyProtection="1">
      <alignment vertical="center" wrapText="1"/>
    </xf>
    <xf numFmtId="0" fontId="4" fillId="5" borderId="1" xfId="7" applyFont="1" applyFill="1" applyBorder="1" applyAlignment="1" applyProtection="1">
      <alignment vertical="center"/>
    </xf>
    <xf numFmtId="164" fontId="7" fillId="0" borderId="17" xfId="7" applyNumberFormat="1" applyFont="1" applyBorder="1" applyAlignment="1" applyProtection="1">
      <alignment horizontal="left" vertical="center" wrapText="1"/>
      <protection locked="0"/>
    </xf>
    <xf numFmtId="164" fontId="7" fillId="5" borderId="17" xfId="7" applyNumberFormat="1" applyFont="1" applyFill="1" applyBorder="1" applyAlignment="1" applyProtection="1">
      <alignment vertical="center" wrapText="1"/>
    </xf>
    <xf numFmtId="0" fontId="11" fillId="3" borderId="17" xfId="7" applyFill="1" applyBorder="1" applyAlignment="1" applyProtection="1">
      <alignment horizontal="left" vertical="center"/>
    </xf>
    <xf numFmtId="0" fontId="11" fillId="3" borderId="2" xfId="7" applyFill="1" applyBorder="1" applyAlignment="1" applyProtection="1">
      <alignment vertical="center"/>
    </xf>
    <xf numFmtId="0" fontId="11" fillId="3" borderId="1" xfId="7" applyFill="1" applyBorder="1" applyAlignment="1" applyProtection="1">
      <alignment vertical="center"/>
    </xf>
    <xf numFmtId="0" fontId="7" fillId="0" borderId="17" xfId="7" applyFont="1" applyBorder="1" applyAlignment="1" applyProtection="1">
      <alignment horizontal="left" vertical="top" wrapText="1"/>
      <protection locked="0"/>
    </xf>
    <xf numFmtId="164" fontId="7" fillId="0" borderId="17" xfId="7" applyNumberFormat="1" applyFont="1" applyBorder="1" applyAlignment="1" applyProtection="1">
      <alignment horizontal="left" vertical="top" wrapText="1"/>
      <protection locked="0"/>
    </xf>
    <xf numFmtId="0" fontId="11" fillId="3" borderId="17" xfId="7" applyFill="1" applyBorder="1" applyAlignment="1" applyProtection="1">
      <alignment vertical="center"/>
    </xf>
    <xf numFmtId="0" fontId="8" fillId="3" borderId="1" xfId="7" applyFont="1" applyFill="1" applyBorder="1" applyAlignment="1" applyProtection="1">
      <alignment vertical="center"/>
    </xf>
    <xf numFmtId="0" fontId="4" fillId="2" borderId="17" xfId="7" applyFont="1" applyFill="1" applyBorder="1" applyAlignment="1" applyProtection="1">
      <alignment vertical="center"/>
    </xf>
    <xf numFmtId="0" fontId="4" fillId="2" borderId="2" xfId="7" applyFont="1" applyFill="1" applyBorder="1" applyAlignment="1" applyProtection="1">
      <alignment vertical="center"/>
    </xf>
    <xf numFmtId="0" fontId="4" fillId="2" borderId="1" xfId="7" applyFont="1" applyFill="1" applyBorder="1" applyAlignment="1" applyProtection="1">
      <alignment vertical="center"/>
    </xf>
    <xf numFmtId="0" fontId="11" fillId="5" borderId="10" xfId="7" applyFill="1" applyBorder="1" applyProtection="1"/>
    <xf numFmtId="0" fontId="8" fillId="5" borderId="0" xfId="7" applyFont="1" applyFill="1" applyProtection="1"/>
    <xf numFmtId="0" fontId="5" fillId="0" borderId="18" xfId="7" applyFont="1" applyBorder="1" applyAlignment="1" applyProtection="1">
      <alignment horizontal="left" vertical="top" wrapText="1"/>
      <protection locked="0"/>
    </xf>
    <xf numFmtId="0" fontId="4" fillId="5" borderId="19" xfId="7" applyFont="1" applyFill="1" applyBorder="1" applyAlignment="1" applyProtection="1">
      <alignment vertical="center"/>
    </xf>
    <xf numFmtId="0" fontId="4" fillId="0" borderId="1" xfId="7" applyFont="1" applyBorder="1" applyAlignment="1" applyProtection="1">
      <alignment vertical="center"/>
    </xf>
    <xf numFmtId="165" fontId="5" fillId="0" borderId="18" xfId="7" applyNumberFormat="1" applyFont="1" applyBorder="1" applyAlignment="1" applyProtection="1">
      <alignment horizontal="left" vertical="top" wrapText="1"/>
      <protection locked="0"/>
    </xf>
    <xf numFmtId="14" fontId="5" fillId="0" borderId="18" xfId="7" quotePrefix="1" applyNumberFormat="1" applyFont="1" applyBorder="1" applyAlignment="1" applyProtection="1">
      <alignment horizontal="left" vertical="top" wrapText="1"/>
      <protection locked="0"/>
    </xf>
    <xf numFmtId="0" fontId="17" fillId="0" borderId="0" xfId="7" applyFont="1" applyFill="1" applyAlignment="1" applyProtection="1">
      <alignment horizontal="left" vertical="center" indent="5"/>
    </xf>
    <xf numFmtId="0" fontId="11" fillId="6" borderId="10" xfId="7" applyFill="1" applyBorder="1" applyAlignment="1" applyProtection="1">
      <alignment vertical="top"/>
    </xf>
    <xf numFmtId="0" fontId="11" fillId="6" borderId="0" xfId="7" applyFill="1" applyAlignment="1" applyProtection="1">
      <alignment vertical="top"/>
    </xf>
    <xf numFmtId="0" fontId="5" fillId="6" borderId="23" xfId="7" applyFont="1" applyFill="1" applyBorder="1" applyAlignment="1" applyProtection="1">
      <alignment vertical="top"/>
    </xf>
    <xf numFmtId="0" fontId="4" fillId="6" borderId="24" xfId="7" applyFont="1" applyFill="1" applyBorder="1" applyAlignment="1" applyProtection="1">
      <alignment vertical="center"/>
    </xf>
    <xf numFmtId="0" fontId="4" fillId="6" borderId="25" xfId="7" applyFont="1" applyFill="1" applyBorder="1" applyAlignment="1" applyProtection="1">
      <alignment vertical="center"/>
    </xf>
    <xf numFmtId="0" fontId="4" fillId="6" borderId="12" xfId="7" applyFont="1" applyFill="1" applyBorder="1" applyAlignment="1" applyProtection="1">
      <alignment vertical="center"/>
    </xf>
    <xf numFmtId="0" fontId="5" fillId="10" borderId="20" xfId="7" applyFont="1" applyFill="1" applyBorder="1" applyProtection="1"/>
    <xf numFmtId="0" fontId="5" fillId="10" borderId="21" xfId="7" applyFont="1" applyFill="1" applyBorder="1" applyProtection="1"/>
    <xf numFmtId="0" fontId="8" fillId="10" borderId="22" xfId="7" applyFont="1" applyFill="1" applyBorder="1" applyProtection="1"/>
    <xf numFmtId="0" fontId="5" fillId="10" borderId="10" xfId="7" applyFont="1" applyFill="1" applyBorder="1" applyProtection="1"/>
    <xf numFmtId="0" fontId="5" fillId="10" borderId="0" xfId="7" applyFont="1" applyFill="1" applyProtection="1"/>
    <xf numFmtId="0" fontId="5" fillId="10" borderId="23" xfId="7" applyFont="1" applyFill="1" applyBorder="1" applyProtection="1"/>
    <xf numFmtId="0" fontId="7" fillId="10" borderId="23" xfId="7" applyFont="1" applyFill="1" applyBorder="1" applyProtection="1"/>
    <xf numFmtId="0" fontId="16" fillId="10" borderId="10" xfId="7" applyFont="1" applyFill="1" applyBorder="1" applyProtection="1"/>
    <xf numFmtId="0" fontId="16" fillId="10" borderId="0" xfId="7" applyFont="1" applyFill="1" applyProtection="1"/>
    <xf numFmtId="0" fontId="18" fillId="10" borderId="23" xfId="7" applyFont="1" applyFill="1" applyBorder="1" applyProtection="1"/>
    <xf numFmtId="0" fontId="5" fillId="10" borderId="24" xfId="7" applyFont="1" applyFill="1" applyBorder="1" applyProtection="1"/>
    <xf numFmtId="0" fontId="5" fillId="10" borderId="25" xfId="7" applyFont="1" applyFill="1" applyBorder="1" applyProtection="1"/>
    <xf numFmtId="0" fontId="18" fillId="10" borderId="12" xfId="7" applyFont="1" applyFill="1" applyBorder="1" applyProtection="1"/>
    <xf numFmtId="0" fontId="4" fillId="2" borderId="16" xfId="0" applyFont="1" applyFill="1" applyBorder="1"/>
    <xf numFmtId="0" fontId="4" fillId="2" borderId="26" xfId="0" applyFont="1" applyFill="1" applyBorder="1"/>
    <xf numFmtId="0" fontId="4" fillId="2" borderId="11" xfId="0" applyFont="1" applyFill="1" applyBorder="1"/>
    <xf numFmtId="0" fontId="4" fillId="5" borderId="27" xfId="0" applyFont="1" applyFill="1" applyBorder="1" applyAlignment="1">
      <alignment vertical="center"/>
    </xf>
    <xf numFmtId="0" fontId="4" fillId="5" borderId="0" xfId="0" applyFont="1" applyFill="1" applyAlignment="1">
      <alignment vertical="center"/>
    </xf>
    <xf numFmtId="0" fontId="4" fillId="5" borderId="10" xfId="0" applyFont="1" applyFill="1" applyBorder="1" applyAlignment="1">
      <alignment vertical="center"/>
    </xf>
    <xf numFmtId="0" fontId="5" fillId="5" borderId="27" xfId="0" applyFont="1" applyFill="1" applyBorder="1" applyAlignment="1">
      <alignment vertical="top"/>
    </xf>
    <xf numFmtId="0" fontId="5" fillId="5" borderId="0" xfId="0" applyFont="1" applyFill="1" applyAlignment="1">
      <alignment vertical="top"/>
    </xf>
    <xf numFmtId="0" fontId="5" fillId="5" borderId="10" xfId="0" applyFont="1" applyFill="1" applyBorder="1" applyAlignment="1">
      <alignment vertical="top"/>
    </xf>
    <xf numFmtId="0" fontId="5" fillId="5" borderId="28" xfId="0" applyFont="1" applyFill="1" applyBorder="1" applyAlignment="1">
      <alignment vertical="top"/>
    </xf>
    <xf numFmtId="0" fontId="5" fillId="5" borderId="29" xfId="0" applyFont="1" applyFill="1" applyBorder="1" applyAlignment="1">
      <alignment vertical="top"/>
    </xf>
    <xf numFmtId="0" fontId="5" fillId="5" borderId="30" xfId="0" applyFont="1" applyFill="1" applyBorder="1" applyAlignment="1">
      <alignment vertical="top"/>
    </xf>
    <xf numFmtId="0" fontId="0" fillId="5" borderId="5" xfId="0" applyFill="1" applyBorder="1"/>
    <xf numFmtId="0" fontId="0" fillId="5" borderId="14" xfId="0" applyFill="1" applyBorder="1"/>
    <xf numFmtId="0" fontId="0" fillId="5" borderId="27" xfId="0" applyFill="1" applyBorder="1"/>
    <xf numFmtId="0" fontId="4" fillId="11" borderId="16" xfId="0" applyFont="1" applyFill="1" applyBorder="1"/>
    <xf numFmtId="0" fontId="4" fillId="11" borderId="26" xfId="0" applyFont="1" applyFill="1" applyBorder="1"/>
    <xf numFmtId="0" fontId="4" fillId="11" borderId="11" xfId="0" applyFont="1" applyFill="1" applyBorder="1"/>
    <xf numFmtId="0" fontId="0" fillId="5" borderId="0" xfId="0" applyFill="1"/>
    <xf numFmtId="0" fontId="4" fillId="5" borderId="27" xfId="0" applyFont="1" applyFill="1" applyBorder="1"/>
    <xf numFmtId="0" fontId="4" fillId="6" borderId="16" xfId="0" applyFont="1" applyFill="1" applyBorder="1"/>
    <xf numFmtId="0" fontId="0" fillId="4" borderId="26" xfId="0" applyFill="1" applyBorder="1"/>
    <xf numFmtId="0" fontId="4" fillId="6" borderId="26" xfId="0" applyFont="1" applyFill="1" applyBorder="1"/>
    <xf numFmtId="0" fontId="0" fillId="4" borderId="11" xfId="0" applyFill="1" applyBorder="1"/>
    <xf numFmtId="0" fontId="4" fillId="6" borderId="31" xfId="0" applyFont="1" applyFill="1" applyBorder="1"/>
    <xf numFmtId="0" fontId="4" fillId="6" borderId="32" xfId="0" applyFont="1" applyFill="1" applyBorder="1"/>
    <xf numFmtId="0" fontId="4" fillId="6" borderId="33" xfId="0" applyFont="1" applyFill="1" applyBorder="1"/>
    <xf numFmtId="0" fontId="19" fillId="3" borderId="34"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5" fillId="3" borderId="37" xfId="0" applyFont="1" applyFill="1" applyBorder="1" applyAlignment="1">
      <alignment vertical="center"/>
    </xf>
    <xf numFmtId="0" fontId="0" fillId="3" borderId="19" xfId="0" applyFill="1" applyBorder="1" applyAlignment="1">
      <alignment vertical="center"/>
    </xf>
    <xf numFmtId="0" fontId="19" fillId="3" borderId="9" xfId="0" applyFont="1" applyFill="1" applyBorder="1" applyAlignment="1">
      <alignment horizontal="center" vertical="center"/>
    </xf>
    <xf numFmtId="0" fontId="19" fillId="3" borderId="18" xfId="0" applyFont="1" applyFill="1" applyBorder="1" applyAlignment="1">
      <alignment horizontal="center" vertical="center"/>
    </xf>
    <xf numFmtId="0" fontId="21" fillId="0" borderId="4" xfId="0" applyFont="1" applyBorder="1" applyAlignment="1">
      <alignment horizontal="center"/>
    </xf>
    <xf numFmtId="9" fontId="21" fillId="0" borderId="4" xfId="0" applyNumberFormat="1" applyFont="1" applyBorder="1" applyAlignment="1">
      <alignment horizontal="center"/>
    </xf>
    <xf numFmtId="0" fontId="4" fillId="5" borderId="39" xfId="0" applyFont="1" applyFill="1" applyBorder="1" applyAlignment="1">
      <alignment vertical="center"/>
    </xf>
    <xf numFmtId="0" fontId="4" fillId="5" borderId="40" xfId="0" applyFont="1" applyFill="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6" borderId="11" xfId="0" applyFont="1" applyFill="1" applyBorder="1"/>
    <xf numFmtId="0" fontId="20" fillId="5" borderId="0" xfId="0" applyFont="1" applyFill="1" applyAlignment="1">
      <alignment vertical="top" wrapText="1"/>
    </xf>
    <xf numFmtId="0" fontId="20" fillId="5" borderId="27" xfId="0" applyFont="1" applyFill="1" applyBorder="1" applyAlignment="1">
      <alignment vertical="top"/>
    </xf>
    <xf numFmtId="0" fontId="19" fillId="3" borderId="43" xfId="0" applyFont="1" applyFill="1" applyBorder="1" applyAlignment="1">
      <alignment horizontal="center" vertical="center"/>
    </xf>
    <xf numFmtId="0" fontId="19" fillId="5" borderId="0" xfId="0" applyFont="1" applyFill="1" applyAlignment="1">
      <alignment horizontal="center" vertical="center"/>
    </xf>
    <xf numFmtId="0" fontId="20" fillId="5" borderId="0" xfId="0" applyFont="1" applyFill="1" applyAlignment="1">
      <alignment vertical="top"/>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0" fillId="5" borderId="10" xfId="0" applyFill="1" applyBorder="1"/>
    <xf numFmtId="0" fontId="5" fillId="5" borderId="16" xfId="0" applyFont="1" applyFill="1" applyBorder="1"/>
    <xf numFmtId="0" fontId="5" fillId="0" borderId="26" xfId="0" applyFont="1" applyBorder="1"/>
    <xf numFmtId="2" fontId="4" fillId="0" borderId="11" xfId="0" applyNumberFormat="1" applyFont="1" applyBorder="1" applyAlignment="1">
      <alignment horizontal="center"/>
    </xf>
    <xf numFmtId="0" fontId="0" fillId="5" borderId="29" xfId="0" applyFill="1" applyBorder="1"/>
    <xf numFmtId="0" fontId="0" fillId="5" borderId="30" xfId="0" applyFill="1" applyBorder="1"/>
    <xf numFmtId="0" fontId="4" fillId="2" borderId="1" xfId="7" applyFont="1" applyFill="1" applyBorder="1" applyProtection="1"/>
    <xf numFmtId="0" fontId="4" fillId="2" borderId="2" xfId="7" applyFont="1" applyFill="1" applyBorder="1" applyProtection="1"/>
    <xf numFmtId="0" fontId="4" fillId="2" borderId="19" xfId="7" applyFont="1" applyFill="1" applyBorder="1" applyProtection="1"/>
    <xf numFmtId="0" fontId="11" fillId="0" borderId="0" xfId="7" applyFill="1" applyProtection="1"/>
    <xf numFmtId="0" fontId="4" fillId="3" borderId="12" xfId="7" applyFont="1" applyFill="1" applyBorder="1" applyAlignment="1" applyProtection="1">
      <alignment vertical="center"/>
    </xf>
    <xf numFmtId="0" fontId="4" fillId="3" borderId="25" xfId="7" applyFont="1" applyFill="1" applyBorder="1" applyAlignment="1" applyProtection="1">
      <alignment vertical="center"/>
    </xf>
    <xf numFmtId="0" fontId="4" fillId="3" borderId="8" xfId="7" applyFont="1" applyFill="1" applyBorder="1" applyAlignment="1" applyProtection="1">
      <alignment vertical="center"/>
    </xf>
    <xf numFmtId="0" fontId="5" fillId="0" borderId="0" xfId="7" applyFont="1" applyFill="1" applyProtection="1"/>
    <xf numFmtId="0" fontId="5" fillId="5" borderId="21" xfId="7" applyFont="1" applyFill="1" applyBorder="1" applyAlignment="1" applyProtection="1">
      <alignment horizontal="center" vertical="top"/>
    </xf>
    <xf numFmtId="0" fontId="4" fillId="3" borderId="1" xfId="7" applyFont="1" applyFill="1" applyBorder="1" applyAlignment="1" applyProtection="1">
      <alignment vertical="center"/>
    </xf>
    <xf numFmtId="0" fontId="4" fillId="3" borderId="2" xfId="7" applyFont="1" applyFill="1" applyBorder="1" applyAlignment="1" applyProtection="1">
      <alignment vertical="center"/>
    </xf>
    <xf numFmtId="0" fontId="4" fillId="3" borderId="19" xfId="7" applyFont="1" applyFill="1" applyBorder="1" applyAlignment="1" applyProtection="1">
      <alignment vertical="center"/>
    </xf>
    <xf numFmtId="0" fontId="4" fillId="12" borderId="12" xfId="7" applyFont="1" applyFill="1" applyBorder="1" applyAlignment="1" applyProtection="1">
      <alignment vertical="top"/>
    </xf>
    <xf numFmtId="0" fontId="4" fillId="12" borderId="25" xfId="7" applyFont="1" applyFill="1" applyBorder="1" applyAlignment="1" applyProtection="1">
      <alignment vertical="top"/>
    </xf>
    <xf numFmtId="0" fontId="4" fillId="12" borderId="8" xfId="7" applyFont="1" applyFill="1" applyBorder="1" applyAlignment="1" applyProtection="1">
      <alignment vertical="top"/>
    </xf>
    <xf numFmtId="0" fontId="4" fillId="12" borderId="22" xfId="7" applyFont="1" applyFill="1" applyBorder="1" applyAlignment="1" applyProtection="1">
      <alignment vertical="top"/>
    </xf>
    <xf numFmtId="0" fontId="4" fillId="12" borderId="21" xfId="7" applyFont="1" applyFill="1" applyBorder="1" applyAlignment="1" applyProtection="1">
      <alignment vertical="top"/>
    </xf>
    <xf numFmtId="0" fontId="4" fillId="12" borderId="44" xfId="7" applyFont="1" applyFill="1" applyBorder="1" applyAlignment="1" applyProtection="1">
      <alignment vertical="top"/>
    </xf>
    <xf numFmtId="0" fontId="4" fillId="12" borderId="1" xfId="7" applyFont="1" applyFill="1" applyBorder="1" applyAlignment="1" applyProtection="1">
      <alignment vertical="top"/>
    </xf>
    <xf numFmtId="0" fontId="4" fillId="12" borderId="2" xfId="7" applyFont="1" applyFill="1" applyBorder="1" applyAlignment="1" applyProtection="1">
      <alignment vertical="top"/>
    </xf>
    <xf numFmtId="0" fontId="4" fillId="12" borderId="19" xfId="7" applyFont="1" applyFill="1" applyBorder="1" applyAlignment="1" applyProtection="1">
      <alignment vertical="top"/>
    </xf>
    <xf numFmtId="0" fontId="4" fillId="12" borderId="23" xfId="7" applyFont="1" applyFill="1" applyBorder="1" applyAlignment="1" applyProtection="1">
      <alignment vertical="top"/>
    </xf>
    <xf numFmtId="0" fontId="4" fillId="12" borderId="0" xfId="7" applyFont="1" applyFill="1" applyAlignment="1" applyProtection="1">
      <alignment vertical="top"/>
    </xf>
    <xf numFmtId="0" fontId="4" fillId="12" borderId="45" xfId="7" applyFont="1" applyFill="1" applyBorder="1" applyAlignment="1" applyProtection="1">
      <alignment vertical="top"/>
    </xf>
    <xf numFmtId="0" fontId="4" fillId="12" borderId="16" xfId="7" applyFont="1" applyFill="1" applyBorder="1" applyAlignment="1" applyProtection="1">
      <alignment vertical="top"/>
    </xf>
    <xf numFmtId="0" fontId="4" fillId="12" borderId="26" xfId="7" applyFont="1" applyFill="1" applyBorder="1" applyAlignment="1" applyProtection="1">
      <alignment vertical="top"/>
    </xf>
    <xf numFmtId="0" fontId="4" fillId="12" borderId="46" xfId="7" applyFont="1" applyFill="1" applyBorder="1" applyAlignment="1" applyProtection="1">
      <alignment vertical="top"/>
    </xf>
    <xf numFmtId="0" fontId="4" fillId="12" borderId="5" xfId="7" applyFont="1" applyFill="1" applyBorder="1" applyAlignment="1" applyProtection="1">
      <alignment vertical="top"/>
    </xf>
    <xf numFmtId="0" fontId="4" fillId="12" borderId="14" xfId="7" applyFont="1" applyFill="1" applyBorder="1" applyAlignment="1" applyProtection="1">
      <alignment vertical="top"/>
    </xf>
    <xf numFmtId="0" fontId="4" fillId="12" borderId="13" xfId="7" applyFont="1" applyFill="1" applyBorder="1" applyAlignment="1" applyProtection="1">
      <alignment vertical="top"/>
    </xf>
    <xf numFmtId="0" fontId="4" fillId="12" borderId="27" xfId="7" applyFont="1" applyFill="1" applyBorder="1" applyAlignment="1" applyProtection="1">
      <alignment vertical="top"/>
    </xf>
    <xf numFmtId="0" fontId="4" fillId="12" borderId="10" xfId="7" applyFont="1" applyFill="1" applyBorder="1" applyAlignment="1" applyProtection="1">
      <alignment vertical="top"/>
    </xf>
    <xf numFmtId="0" fontId="4" fillId="12" borderId="28" xfId="7" applyFont="1" applyFill="1" applyBorder="1" applyAlignment="1" applyProtection="1">
      <alignment vertical="top"/>
    </xf>
    <xf numFmtId="0" fontId="4" fillId="12" borderId="29" xfId="7" applyFont="1" applyFill="1" applyBorder="1" applyAlignment="1" applyProtection="1">
      <alignment vertical="top"/>
    </xf>
    <xf numFmtId="0" fontId="4" fillId="12" borderId="30" xfId="7" applyFont="1" applyFill="1" applyBorder="1" applyAlignment="1" applyProtection="1">
      <alignment vertical="top"/>
    </xf>
    <xf numFmtId="0" fontId="10" fillId="12" borderId="16" xfId="7" applyFont="1" applyFill="1" applyBorder="1" applyAlignment="1" applyProtection="1">
      <alignment vertical="top"/>
    </xf>
    <xf numFmtId="0" fontId="4" fillId="12" borderId="11" xfId="7" applyFont="1" applyFill="1" applyBorder="1" applyAlignment="1" applyProtection="1">
      <alignment vertical="top"/>
    </xf>
    <xf numFmtId="0" fontId="10" fillId="12" borderId="5" xfId="7" applyFont="1" applyFill="1" applyBorder="1" applyAlignment="1" applyProtection="1">
      <alignment vertical="top"/>
    </xf>
    <xf numFmtId="0" fontId="4" fillId="2" borderId="1" xfId="0" applyFont="1" applyFill="1" applyBorder="1" applyAlignment="1">
      <alignment wrapText="1"/>
    </xf>
    <xf numFmtId="0" fontId="4" fillId="2" borderId="2" xfId="0" applyFont="1" applyFill="1" applyBorder="1" applyAlignment="1">
      <alignment wrapText="1"/>
    </xf>
    <xf numFmtId="49" fontId="4" fillId="2" borderId="2" xfId="0" applyNumberFormat="1" applyFont="1" applyFill="1" applyBorder="1" applyAlignment="1">
      <alignment wrapText="1"/>
    </xf>
    <xf numFmtId="0" fontId="0" fillId="5" borderId="0" xfId="0" applyFill="1" applyAlignment="1">
      <alignment wrapText="1"/>
    </xf>
    <xf numFmtId="0" fontId="0" fillId="0" borderId="0" xfId="0" applyAlignment="1">
      <alignment wrapText="1"/>
    </xf>
    <xf numFmtId="0" fontId="4" fillId="3" borderId="9" xfId="0" applyFont="1" applyFill="1" applyBorder="1" applyAlignment="1">
      <alignment horizontal="left" vertical="center" wrapText="1"/>
    </xf>
    <xf numFmtId="49" fontId="4" fillId="3" borderId="9" xfId="0" applyNumberFormat="1" applyFont="1" applyFill="1" applyBorder="1" applyAlignment="1">
      <alignment horizontal="left" vertical="center" wrapText="1"/>
    </xf>
    <xf numFmtId="0" fontId="0" fillId="0" borderId="0" xfId="0" applyFill="1" applyAlignment="1">
      <alignment wrapText="1"/>
    </xf>
    <xf numFmtId="166" fontId="5" fillId="0" borderId="3" xfId="2" applyNumberFormat="1" applyBorder="1" applyAlignment="1">
      <alignment horizontal="left" vertical="top" wrapText="1"/>
    </xf>
    <xf numFmtId="14" fontId="5" fillId="0" borderId="4" xfId="2" applyNumberFormat="1" applyBorder="1" applyAlignment="1">
      <alignment horizontal="left" vertical="top" wrapText="1"/>
    </xf>
    <xf numFmtId="49" fontId="5" fillId="0" borderId="3" xfId="2" applyNumberFormat="1" applyBorder="1" applyAlignment="1">
      <alignment horizontal="left" vertical="top" wrapText="1"/>
    </xf>
    <xf numFmtId="49" fontId="5" fillId="0" borderId="4" xfId="0" applyNumberFormat="1" applyFont="1" applyBorder="1" applyAlignment="1">
      <alignment vertical="top" wrapText="1"/>
    </xf>
    <xf numFmtId="49" fontId="0" fillId="5" borderId="0" xfId="0" applyNumberFormat="1" applyFill="1" applyAlignment="1">
      <alignment wrapText="1"/>
    </xf>
    <xf numFmtId="49" fontId="0" fillId="0" borderId="0" xfId="0" applyNumberFormat="1" applyAlignment="1">
      <alignment wrapText="1"/>
    </xf>
    <xf numFmtId="0" fontId="22" fillId="13" borderId="4" xfId="0" applyFont="1" applyFill="1" applyBorder="1" applyAlignment="1" applyProtection="1">
      <alignment wrapText="1"/>
    </xf>
    <xf numFmtId="0" fontId="22" fillId="13" borderId="11" xfId="0" applyFont="1" applyFill="1" applyBorder="1" applyAlignment="1" applyProtection="1">
      <alignment wrapText="1"/>
    </xf>
    <xf numFmtId="0" fontId="23" fillId="14" borderId="43" xfId="0" applyFont="1" applyFill="1" applyBorder="1" applyAlignment="1" applyProtection="1">
      <alignment wrapText="1"/>
    </xf>
    <xf numFmtId="0" fontId="23" fillId="14" borderId="30" xfId="0" applyFont="1" applyFill="1" applyBorder="1" applyAlignment="1" applyProtection="1">
      <alignment wrapText="1"/>
    </xf>
    <xf numFmtId="0" fontId="5" fillId="5" borderId="0" xfId="11" applyFill="1"/>
    <xf numFmtId="0" fontId="5" fillId="0" borderId="0" xfId="11"/>
    <xf numFmtId="0" fontId="4" fillId="2" borderId="1" xfId="12" applyFont="1" applyFill="1" applyBorder="1"/>
    <xf numFmtId="0" fontId="4" fillId="2" borderId="2" xfId="12" applyFont="1" applyFill="1" applyBorder="1"/>
    <xf numFmtId="0" fontId="5" fillId="0" borderId="0" xfId="12"/>
    <xf numFmtId="0" fontId="4" fillId="3" borderId="9" xfId="12" applyFont="1" applyFill="1" applyBorder="1" applyAlignment="1">
      <alignment horizontal="left" vertical="center" wrapText="1"/>
    </xf>
    <xf numFmtId="166" fontId="5" fillId="0" borderId="1" xfId="12" applyNumberFormat="1" applyBorder="1" applyAlignment="1">
      <alignment horizontal="left" vertical="top"/>
    </xf>
    <xf numFmtId="0" fontId="5" fillId="0" borderId="4" xfId="12" applyBorder="1"/>
    <xf numFmtId="14" fontId="5" fillId="0" borderId="4" xfId="12" applyNumberFormat="1" applyBorder="1"/>
    <xf numFmtId="10" fontId="5" fillId="7" borderId="7" xfId="7" applyNumberFormat="1" applyFont="1" applyFill="1" applyBorder="1" applyAlignment="1">
      <alignment horizontal="left" vertical="top" wrapText="1"/>
    </xf>
    <xf numFmtId="14" fontId="5" fillId="0" borderId="4" xfId="12" applyNumberFormat="1" applyBorder="1" applyAlignment="1">
      <alignment horizontal="center" vertical="top"/>
    </xf>
    <xf numFmtId="0" fontId="6" fillId="4" borderId="0" xfId="1" applyFont="1" applyFill="1" applyBorder="1" applyAlignment="1">
      <alignment wrapText="1"/>
    </xf>
    <xf numFmtId="0" fontId="6" fillId="4" borderId="0" xfId="1" applyFont="1" applyFill="1" applyBorder="1" applyAlignment="1"/>
    <xf numFmtId="0" fontId="13" fillId="8" borderId="12" xfId="1" applyNumberFormat="1" applyFont="1" applyFill="1" applyBorder="1" applyAlignment="1">
      <alignment horizontal="center" vertical="center" wrapText="1"/>
    </xf>
    <xf numFmtId="0" fontId="13" fillId="9" borderId="12" xfId="1" applyNumberFormat="1" applyFont="1" applyFill="1" applyBorder="1" applyAlignment="1">
      <alignment horizontal="center" vertical="center" wrapText="1"/>
    </xf>
    <xf numFmtId="0" fontId="13" fillId="8" borderId="25" xfId="1" applyNumberFormat="1" applyFont="1" applyFill="1" applyBorder="1" applyAlignment="1">
      <alignment horizontal="center" vertical="center" wrapText="1"/>
    </xf>
    <xf numFmtId="0" fontId="5" fillId="7" borderId="5" xfId="4" applyNumberFormat="1" applyFont="1" applyFill="1" applyBorder="1" applyAlignment="1">
      <alignment vertical="top" wrapText="1"/>
    </xf>
    <xf numFmtId="0" fontId="5" fillId="7" borderId="7" xfId="4" applyNumberFormat="1" applyFont="1" applyFill="1" applyBorder="1" applyAlignment="1">
      <alignment vertical="top" wrapText="1"/>
    </xf>
    <xf numFmtId="0" fontId="5" fillId="7" borderId="5" xfId="3" applyNumberFormat="1" applyFont="1" applyFill="1" applyBorder="1" applyAlignment="1">
      <alignment horizontal="left" vertical="top" wrapText="1"/>
    </xf>
    <xf numFmtId="0" fontId="5" fillId="7" borderId="5" xfId="2" applyNumberFormat="1" applyFont="1" applyFill="1" applyBorder="1" applyAlignment="1">
      <alignment vertical="top" wrapText="1"/>
    </xf>
    <xf numFmtId="0" fontId="5" fillId="7" borderId="5" xfId="2" applyNumberFormat="1" applyFont="1" applyFill="1" applyBorder="1" applyAlignment="1">
      <alignment horizontal="left" vertical="top" wrapText="1"/>
    </xf>
    <xf numFmtId="0" fontId="5" fillId="7" borderId="5" xfId="9" applyNumberFormat="1" applyFont="1" applyFill="1" applyBorder="1" applyAlignment="1">
      <alignment vertical="top" wrapText="1"/>
    </xf>
    <xf numFmtId="0" fontId="5" fillId="7" borderId="5" xfId="7" applyNumberFormat="1" applyFont="1" applyFill="1" applyBorder="1" applyAlignment="1">
      <alignment horizontal="left" vertical="top" wrapText="1"/>
    </xf>
    <xf numFmtId="0" fontId="5" fillId="0" borderId="5" xfId="4" applyNumberFormat="1" applyFont="1" applyBorder="1" applyAlignment="1">
      <alignment vertical="top" wrapText="1"/>
    </xf>
    <xf numFmtId="0" fontId="5" fillId="0" borderId="5" xfId="3" applyNumberFormat="1" applyFont="1" applyBorder="1" applyAlignment="1">
      <alignment horizontal="left" vertical="top" wrapText="1"/>
    </xf>
    <xf numFmtId="0" fontId="5" fillId="0" borderId="5" xfId="2" applyNumberFormat="1" applyFont="1" applyBorder="1" applyAlignment="1">
      <alignment vertical="top" wrapText="1"/>
    </xf>
    <xf numFmtId="0" fontId="5" fillId="0" borderId="5" xfId="2" applyNumberFormat="1" applyFont="1" applyBorder="1" applyAlignment="1">
      <alignment horizontal="left" vertical="top" wrapText="1"/>
    </xf>
    <xf numFmtId="0" fontId="5" fillId="0" borderId="5" xfId="9" applyNumberFormat="1" applyFont="1" applyBorder="1" applyAlignment="1">
      <alignment vertical="top" wrapText="1"/>
    </xf>
    <xf numFmtId="0" fontId="5" fillId="0" borderId="7" xfId="4" applyNumberFormat="1" applyFont="1" applyBorder="1" applyAlignment="1">
      <alignment vertical="top" wrapText="1"/>
    </xf>
    <xf numFmtId="0" fontId="5" fillId="7" borderId="6" xfId="3" applyNumberFormat="1" applyFont="1" applyFill="1" applyBorder="1" applyAlignment="1">
      <alignment horizontal="left" vertical="top" wrapText="1"/>
    </xf>
    <xf numFmtId="0" fontId="5" fillId="7" borderId="15" xfId="2" applyNumberFormat="1" applyFont="1" applyFill="1" applyBorder="1" applyAlignment="1">
      <alignment vertical="top" wrapText="1"/>
    </xf>
    <xf numFmtId="0" fontId="5" fillId="7" borderId="15" xfId="3" applyNumberFormat="1" applyFont="1" applyFill="1" applyBorder="1" applyAlignment="1">
      <alignment horizontal="left" vertical="top" wrapText="1"/>
    </xf>
    <xf numFmtId="0" fontId="5" fillId="7" borderId="6" xfId="4" applyNumberFormat="1" applyFont="1" applyFill="1" applyBorder="1" applyAlignment="1">
      <alignment vertical="top" wrapText="1"/>
    </xf>
    <xf numFmtId="0" fontId="5" fillId="7" borderId="5" xfId="2" applyNumberFormat="1" applyFont="1" applyFill="1" applyBorder="1" applyAlignment="1">
      <alignment horizontal="center" vertical="top"/>
    </xf>
    <xf numFmtId="0" fontId="5" fillId="0" borderId="16" xfId="0" applyFont="1" applyBorder="1" applyAlignment="1">
      <alignment horizontal="left" vertical="top" wrapText="1"/>
    </xf>
    <xf numFmtId="0" fontId="5" fillId="0" borderId="16" xfId="4" applyNumberFormat="1" applyFont="1" applyBorder="1" applyAlignment="1">
      <alignment vertical="top" wrapText="1"/>
    </xf>
    <xf numFmtId="0" fontId="5" fillId="0" borderId="47" xfId="4" applyNumberFormat="1" applyFont="1" applyBorder="1" applyAlignment="1">
      <alignment vertical="top" wrapText="1"/>
    </xf>
    <xf numFmtId="0" fontId="5" fillId="0" borderId="16" xfId="3" applyNumberFormat="1" applyFont="1" applyBorder="1" applyAlignment="1">
      <alignment horizontal="left" vertical="top" wrapText="1"/>
    </xf>
    <xf numFmtId="0" fontId="5" fillId="0" borderId="16" xfId="2" applyNumberFormat="1" applyFont="1" applyBorder="1" applyAlignment="1">
      <alignment vertical="top" wrapText="1"/>
    </xf>
    <xf numFmtId="0" fontId="5" fillId="0" borderId="16" xfId="2" applyNumberFormat="1" applyFont="1" applyBorder="1" applyAlignment="1">
      <alignment horizontal="left" vertical="top" wrapText="1"/>
    </xf>
    <xf numFmtId="0" fontId="5" fillId="0" borderId="16" xfId="9" applyNumberFormat="1" applyFont="1" applyBorder="1" applyAlignment="1">
      <alignment vertical="top" wrapText="1"/>
    </xf>
    <xf numFmtId="0" fontId="4" fillId="2" borderId="2" xfId="0" applyFont="1" applyFill="1" applyBorder="1" applyAlignment="1" applyProtection="1">
      <alignment horizontal="center" vertical="center"/>
    </xf>
    <xf numFmtId="0" fontId="5" fillId="7" borderId="54" xfId="2" applyNumberFormat="1" applyFont="1" applyFill="1" applyBorder="1" applyAlignment="1">
      <alignment horizontal="center" vertical="center" wrapText="1"/>
    </xf>
    <xf numFmtId="0" fontId="5" fillId="0" borderId="54" xfId="2" applyNumberFormat="1" applyFont="1" applyBorder="1" applyAlignment="1">
      <alignment horizontal="center" vertical="center" wrapText="1"/>
    </xf>
    <xf numFmtId="0" fontId="5" fillId="0" borderId="53" xfId="2" applyNumberFormat="1" applyFont="1" applyBorder="1" applyAlignment="1">
      <alignment horizontal="center" vertical="center" wrapText="1"/>
    </xf>
    <xf numFmtId="0" fontId="6" fillId="4" borderId="0" xfId="1" applyFont="1" applyFill="1" applyBorder="1" applyAlignment="1">
      <alignment horizontal="center" vertical="center" wrapText="1"/>
    </xf>
    <xf numFmtId="0" fontId="6" fillId="0" borderId="0" xfId="0" applyFont="1" applyFill="1" applyAlignment="1" applyProtection="1">
      <alignment horizontal="center" vertical="center"/>
    </xf>
    <xf numFmtId="0" fontId="5" fillId="0" borderId="5" xfId="7" applyNumberFormat="1" applyFont="1" applyBorder="1" applyAlignment="1">
      <alignment horizontal="left" vertical="top" wrapText="1"/>
    </xf>
    <xf numFmtId="10" fontId="5" fillId="0" borderId="7" xfId="7" applyNumberFormat="1" applyFont="1" applyBorder="1" applyAlignment="1">
      <alignment horizontal="left" vertical="top" wrapText="1"/>
    </xf>
    <xf numFmtId="10" fontId="5" fillId="0" borderId="6" xfId="7" applyNumberFormat="1" applyFont="1" applyBorder="1" applyAlignment="1">
      <alignment horizontal="left" vertical="top" wrapText="1"/>
    </xf>
    <xf numFmtId="0" fontId="5" fillId="0" borderId="6" xfId="3" applyNumberFormat="1" applyFont="1" applyBorder="1" applyAlignment="1">
      <alignment horizontal="left" vertical="top" wrapText="1"/>
    </xf>
    <xf numFmtId="0" fontId="5" fillId="0" borderId="15" xfId="2" applyNumberFormat="1" applyFont="1" applyBorder="1" applyAlignment="1">
      <alignment vertical="top" wrapText="1"/>
    </xf>
    <xf numFmtId="0" fontId="5" fillId="0" borderId="15" xfId="3" applyNumberFormat="1" applyFont="1" applyBorder="1" applyAlignment="1">
      <alignment horizontal="left" vertical="top" wrapText="1"/>
    </xf>
    <xf numFmtId="0" fontId="15" fillId="0" borderId="7" xfId="0" applyFont="1" applyBorder="1"/>
    <xf numFmtId="10" fontId="5" fillId="0" borderId="47" xfId="7" applyNumberFormat="1" applyFont="1" applyBorder="1" applyAlignment="1">
      <alignment horizontal="left" vertical="top" wrapText="1"/>
    </xf>
    <xf numFmtId="0" fontId="5" fillId="7" borderId="5" xfId="2" quotePrefix="1" applyNumberFormat="1" applyFont="1" applyFill="1" applyBorder="1" applyAlignment="1">
      <alignment vertical="top" wrapText="1"/>
    </xf>
    <xf numFmtId="14" fontId="5" fillId="0" borderId="4" xfId="12" applyNumberFormat="1" applyBorder="1" applyAlignment="1">
      <alignment horizontal="right" vertical="top"/>
    </xf>
    <xf numFmtId="0" fontId="20" fillId="5" borderId="38" xfId="0" applyFont="1" applyFill="1" applyBorder="1" applyAlignment="1">
      <alignment horizontal="center" vertical="top" wrapText="1"/>
    </xf>
    <xf numFmtId="0" fontId="4" fillId="12" borderId="5" xfId="7" applyFont="1" applyFill="1" applyBorder="1" applyAlignment="1" applyProtection="1">
      <alignment horizontal="left" vertical="top"/>
    </xf>
    <xf numFmtId="0" fontId="4" fillId="12" borderId="14" xfId="7" applyFont="1" applyFill="1" applyBorder="1" applyAlignment="1" applyProtection="1">
      <alignment horizontal="left" vertical="top"/>
    </xf>
    <xf numFmtId="0" fontId="4" fillId="12" borderId="13" xfId="7" applyFont="1" applyFill="1" applyBorder="1" applyAlignment="1" applyProtection="1">
      <alignment horizontal="left" vertical="top"/>
    </xf>
    <xf numFmtId="0" fontId="4" fillId="12" borderId="28" xfId="7" applyFont="1" applyFill="1" applyBorder="1" applyAlignment="1" applyProtection="1">
      <alignment horizontal="left" vertical="top"/>
    </xf>
    <xf numFmtId="0" fontId="4" fillId="12" borderId="29" xfId="7" applyFont="1" applyFill="1" applyBorder="1" applyAlignment="1" applyProtection="1">
      <alignment horizontal="left" vertical="top"/>
    </xf>
    <xf numFmtId="0" fontId="4" fillId="12" borderId="30" xfId="7" applyFont="1" applyFill="1" applyBorder="1" applyAlignment="1" applyProtection="1">
      <alignment horizontal="left" vertical="top"/>
    </xf>
    <xf numFmtId="0" fontId="5" fillId="5" borderId="5" xfId="7" applyFont="1" applyFill="1" applyBorder="1" applyAlignment="1" applyProtection="1">
      <alignment horizontal="left" vertical="top" wrapText="1"/>
    </xf>
    <xf numFmtId="0" fontId="5" fillId="5" borderId="14" xfId="7" applyFont="1" applyFill="1" applyBorder="1" applyAlignment="1" applyProtection="1">
      <alignment horizontal="left" vertical="top" wrapText="1"/>
    </xf>
    <xf numFmtId="0" fontId="5" fillId="5" borderId="13" xfId="7" applyFont="1" applyFill="1" applyBorder="1" applyAlignment="1" applyProtection="1">
      <alignment horizontal="left" vertical="top" wrapText="1"/>
    </xf>
    <xf numFmtId="0" fontId="5" fillId="5" borderId="28" xfId="7" applyFont="1" applyFill="1" applyBorder="1" applyAlignment="1" applyProtection="1">
      <alignment horizontal="left" vertical="top" wrapText="1"/>
    </xf>
    <xf numFmtId="0" fontId="5" fillId="5" borderId="29" xfId="7" applyFont="1" applyFill="1" applyBorder="1" applyAlignment="1" applyProtection="1">
      <alignment horizontal="left" vertical="top" wrapText="1"/>
    </xf>
    <xf numFmtId="0" fontId="5" fillId="5" borderId="30" xfId="7" applyFont="1" applyFill="1" applyBorder="1" applyAlignment="1" applyProtection="1">
      <alignment horizontal="left" vertical="top" wrapText="1"/>
    </xf>
    <xf numFmtId="0" fontId="5" fillId="0" borderId="5" xfId="7" applyFont="1" applyFill="1" applyBorder="1" applyAlignment="1" applyProtection="1">
      <alignment horizontal="left" vertical="top" wrapText="1"/>
    </xf>
    <xf numFmtId="0" fontId="5" fillId="0" borderId="14" xfId="7" applyFont="1" applyFill="1" applyBorder="1" applyAlignment="1" applyProtection="1">
      <alignment horizontal="left" vertical="top" wrapText="1"/>
    </xf>
    <xf numFmtId="0" fontId="5" fillId="0" borderId="13" xfId="7" applyFont="1" applyFill="1" applyBorder="1" applyAlignment="1" applyProtection="1">
      <alignment horizontal="left" vertical="top" wrapText="1"/>
    </xf>
    <xf numFmtId="0" fontId="5" fillId="0" borderId="28" xfId="7" applyFont="1" applyFill="1" applyBorder="1" applyAlignment="1" applyProtection="1">
      <alignment horizontal="left" vertical="top" wrapText="1"/>
    </xf>
    <xf numFmtId="0" fontId="5" fillId="0" borderId="29" xfId="7" applyFont="1" applyFill="1" applyBorder="1" applyAlignment="1" applyProtection="1">
      <alignment horizontal="left" vertical="top" wrapText="1"/>
    </xf>
    <xf numFmtId="0" fontId="5" fillId="0" borderId="30" xfId="7" applyFont="1" applyFill="1" applyBorder="1" applyAlignment="1" applyProtection="1">
      <alignment horizontal="left" vertical="top" wrapText="1"/>
    </xf>
    <xf numFmtId="0" fontId="5" fillId="0" borderId="16" xfId="7" applyFont="1" applyFill="1" applyBorder="1" applyAlignment="1" applyProtection="1">
      <alignment horizontal="left" vertical="top" wrapText="1"/>
    </xf>
    <xf numFmtId="0" fontId="5" fillId="0" borderId="26" xfId="7" applyFont="1" applyFill="1" applyBorder="1" applyAlignment="1" applyProtection="1">
      <alignment horizontal="left" vertical="top" wrapText="1"/>
    </xf>
    <xf numFmtId="0" fontId="5" fillId="0" borderId="11" xfId="7" applyFont="1" applyFill="1" applyBorder="1" applyAlignment="1" applyProtection="1">
      <alignment horizontal="left" vertical="top" wrapText="1"/>
    </xf>
    <xf numFmtId="0" fontId="5" fillId="5" borderId="12" xfId="7" applyFont="1" applyFill="1" applyBorder="1" applyAlignment="1" applyProtection="1">
      <alignment horizontal="left" vertical="top" wrapText="1"/>
    </xf>
    <xf numFmtId="0" fontId="5" fillId="5" borderId="25" xfId="7" applyFont="1" applyFill="1" applyBorder="1" applyAlignment="1" applyProtection="1">
      <alignment horizontal="left" vertical="top"/>
    </xf>
    <xf numFmtId="0" fontId="5" fillId="5" borderId="8" xfId="7" applyFont="1" applyFill="1" applyBorder="1" applyAlignment="1" applyProtection="1">
      <alignment horizontal="left" vertical="top"/>
    </xf>
    <xf numFmtId="0" fontId="5" fillId="5" borderId="23" xfId="7" applyFont="1" applyFill="1" applyBorder="1" applyAlignment="1" applyProtection="1">
      <alignment horizontal="left" vertical="top"/>
    </xf>
    <xf numFmtId="0" fontId="5" fillId="5" borderId="0" xfId="7" applyFont="1" applyFill="1" applyAlignment="1" applyProtection="1">
      <alignment horizontal="left" vertical="top"/>
    </xf>
    <xf numFmtId="0" fontId="5" fillId="5" borderId="45" xfId="7" applyFont="1" applyFill="1" applyBorder="1" applyAlignment="1" applyProtection="1">
      <alignment horizontal="left" vertical="top"/>
    </xf>
    <xf numFmtId="0" fontId="5" fillId="5" borderId="27" xfId="7" applyFont="1" applyFill="1" applyBorder="1" applyAlignment="1" applyProtection="1">
      <alignment horizontal="left" vertical="top" wrapText="1"/>
    </xf>
    <xf numFmtId="0" fontId="5" fillId="5" borderId="0" xfId="7" applyFont="1" applyFill="1" applyAlignment="1" applyProtection="1">
      <alignment horizontal="left" vertical="top" wrapText="1"/>
    </xf>
    <xf numFmtId="0" fontId="5" fillId="5" borderId="10" xfId="7" applyFont="1" applyFill="1" applyBorder="1" applyAlignment="1" applyProtection="1">
      <alignment horizontal="left" vertical="top" wrapText="1"/>
    </xf>
    <xf numFmtId="0" fontId="5" fillId="5" borderId="25" xfId="7" applyFont="1" applyFill="1" applyBorder="1" applyAlignment="1" applyProtection="1">
      <alignment horizontal="left" vertical="top" wrapText="1"/>
    </xf>
    <xf numFmtId="0" fontId="5" fillId="5" borderId="8" xfId="7" applyFont="1" applyFill="1" applyBorder="1" applyAlignment="1" applyProtection="1">
      <alignment horizontal="left" vertical="top" wrapText="1"/>
    </xf>
    <xf numFmtId="0" fontId="5" fillId="5" borderId="22" xfId="7" applyFont="1" applyFill="1" applyBorder="1" applyAlignment="1" applyProtection="1">
      <alignment horizontal="left" vertical="top" wrapText="1"/>
    </xf>
    <xf numFmtId="0" fontId="5" fillId="5" borderId="21" xfId="7" applyFont="1" applyFill="1" applyBorder="1" applyAlignment="1" applyProtection="1">
      <alignment horizontal="left" vertical="top" wrapText="1"/>
    </xf>
    <xf numFmtId="0" fontId="5" fillId="5" borderId="44" xfId="7" applyFont="1" applyFill="1" applyBorder="1" applyAlignment="1" applyProtection="1">
      <alignment horizontal="left" vertical="top" wrapText="1"/>
    </xf>
    <xf numFmtId="0" fontId="5" fillId="5" borderId="1" xfId="7" applyFont="1" applyFill="1" applyBorder="1" applyAlignment="1" applyProtection="1">
      <alignment horizontal="left" vertical="top"/>
    </xf>
    <xf numFmtId="0" fontId="5" fillId="5" borderId="2" xfId="7" applyFont="1" applyFill="1" applyBorder="1" applyAlignment="1" applyProtection="1">
      <alignment horizontal="left" vertical="top"/>
    </xf>
    <xf numFmtId="0" fontId="5" fillId="5" borderId="19" xfId="7" applyFont="1" applyFill="1" applyBorder="1" applyAlignment="1" applyProtection="1">
      <alignment horizontal="left" vertical="top"/>
    </xf>
    <xf numFmtId="0" fontId="5" fillId="5" borderId="47" xfId="7" applyFont="1" applyFill="1" applyBorder="1" applyAlignment="1" applyProtection="1">
      <alignment horizontal="left" vertical="top"/>
    </xf>
    <xf numFmtId="0" fontId="5" fillId="5" borderId="26" xfId="7" applyFont="1" applyFill="1" applyBorder="1" applyAlignment="1" applyProtection="1">
      <alignment horizontal="left" vertical="top"/>
    </xf>
    <xf numFmtId="0" fontId="5" fillId="5" borderId="11" xfId="7" applyFont="1" applyFill="1" applyBorder="1" applyAlignment="1" applyProtection="1">
      <alignment horizontal="left" vertical="top"/>
    </xf>
    <xf numFmtId="0" fontId="5" fillId="5" borderId="7" xfId="7" applyFont="1" applyFill="1" applyBorder="1" applyAlignment="1" applyProtection="1">
      <alignment horizontal="left" vertical="top" wrapText="1"/>
    </xf>
    <xf numFmtId="0" fontId="5" fillId="5" borderId="48" xfId="7" applyFont="1" applyFill="1" applyBorder="1" applyAlignment="1" applyProtection="1">
      <alignment horizontal="left" vertical="top" wrapText="1"/>
    </xf>
    <xf numFmtId="0" fontId="5" fillId="5" borderId="23" xfId="7" applyFont="1" applyFill="1" applyBorder="1" applyAlignment="1" applyProtection="1">
      <alignment horizontal="left" vertical="top" wrapText="1"/>
    </xf>
    <xf numFmtId="0" fontId="5" fillId="5" borderId="0" xfId="7" applyFont="1" applyFill="1" applyBorder="1" applyAlignment="1" applyProtection="1">
      <alignment horizontal="left" vertical="top" wrapText="1"/>
    </xf>
    <xf numFmtId="0" fontId="5" fillId="5" borderId="45" xfId="7" applyFont="1" applyFill="1" applyBorder="1" applyAlignment="1" applyProtection="1">
      <alignment horizontal="left" vertical="top" wrapText="1"/>
    </xf>
    <xf numFmtId="0" fontId="5" fillId="5" borderId="49" xfId="7" applyFont="1" applyFill="1" applyBorder="1" applyAlignment="1" applyProtection="1">
      <alignment horizontal="left" vertical="top" wrapText="1"/>
    </xf>
    <xf numFmtId="0" fontId="5" fillId="5" borderId="50" xfId="7" applyFont="1" applyFill="1" applyBorder="1" applyAlignment="1" applyProtection="1">
      <alignment horizontal="left" vertical="top" wrapText="1"/>
    </xf>
    <xf numFmtId="0" fontId="5" fillId="5" borderId="31" xfId="7" applyFont="1" applyFill="1" applyBorder="1" applyAlignment="1" applyProtection="1">
      <alignment horizontal="left" vertical="top"/>
    </xf>
    <xf numFmtId="0" fontId="5" fillId="5" borderId="32" xfId="7" applyFont="1" applyFill="1" applyBorder="1" applyAlignment="1" applyProtection="1">
      <alignment horizontal="left" vertical="top"/>
    </xf>
    <xf numFmtId="0" fontId="5" fillId="5" borderId="51" xfId="7" applyFont="1" applyFill="1" applyBorder="1" applyAlignment="1" applyProtection="1">
      <alignment horizontal="left" vertical="top"/>
    </xf>
    <xf numFmtId="0" fontId="5" fillId="5" borderId="39" xfId="7" applyFont="1" applyFill="1" applyBorder="1" applyAlignment="1" applyProtection="1">
      <alignment horizontal="left" vertical="top"/>
    </xf>
    <xf numFmtId="0" fontId="5" fillId="5" borderId="52" xfId="7" applyFont="1" applyFill="1" applyBorder="1" applyAlignment="1" applyProtection="1">
      <alignment horizontal="left" vertical="top"/>
    </xf>
    <xf numFmtId="0" fontId="5" fillId="5" borderId="40" xfId="7" applyFont="1" applyFill="1" applyBorder="1" applyAlignment="1" applyProtection="1">
      <alignment horizontal="left" vertical="top"/>
    </xf>
  </cellXfs>
  <cellStyles count="13">
    <cellStyle name="Normal" xfId="0" builtinId="0"/>
    <cellStyle name="Normal 2" xfId="2" xr:uid="{156CADEE-B0C9-4203-AFE5-F92A8783DCE7}"/>
    <cellStyle name="Normal 2 2" xfId="11" xr:uid="{A9707CF3-3246-4210-BC43-A1EA86F8DD03}"/>
    <cellStyle name="Normal 257" xfId="5" xr:uid="{899D6789-6361-48E1-A2E6-660B393F8A86}"/>
    <cellStyle name="Normal 257 2" xfId="6" xr:uid="{FA7D2917-A3A9-414E-A30F-39851C7B1637}"/>
    <cellStyle name="Normal 257 2 2" xfId="9" xr:uid="{F1BA9FC5-FBF9-4558-86CB-B8D38C53C713}"/>
    <cellStyle name="Normal 257 2 3" xfId="10" xr:uid="{59E8BDF1-F25B-4D92-BC30-B893BA479066}"/>
    <cellStyle name="Normal 257 3" xfId="8" xr:uid="{C9CCF924-4585-4661-8060-0E3FE4D470F9}"/>
    <cellStyle name="Normal 3" xfId="3" xr:uid="{AC8AAD46-76A2-4FCF-8123-85A9BDDC711C}"/>
    <cellStyle name="Normal 4" xfId="4" xr:uid="{E9CB0DAC-7FC5-4855-8A16-525B790632AC}"/>
    <cellStyle name="Normal 5" xfId="7" xr:uid="{B74F34BF-D3DD-4986-9E13-A815CC810E31}"/>
    <cellStyle name="Normal 6 2" xfId="1" xr:uid="{E365955A-E1DF-43A9-B348-0B56D58D7CF7}"/>
    <cellStyle name="Normal 7" xfId="12" xr:uid="{9C57C620-70D9-4FD8-B2F2-37269674AEEC}"/>
  </cellStyles>
  <dxfs count="10">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58057</xdr:rowOff>
    </xdr:from>
    <xdr:ext cx="0" cy="1142638"/>
    <xdr:pic>
      <xdr:nvPicPr>
        <xdr:cNvPr id="2" name="Picture 1" descr="The official logo of the IRS" title="IRS Logo">
          <a:extLst>
            <a:ext uri="{FF2B5EF4-FFF2-40B4-BE49-F238E27FC236}">
              <a16:creationId xmlns:a16="http://schemas.microsoft.com/office/drawing/2014/main" id="{347CB974-237A-409B-89CE-04F9C3CB0392}"/>
            </a:ext>
          </a:extLst>
        </xdr:cNvPr>
        <xdr:cNvPicPr>
          <a:picLocks noChangeAspect="1"/>
        </xdr:cNvPicPr>
      </xdr:nvPicPr>
      <xdr:blipFill>
        <a:blip xmlns:r="http://schemas.openxmlformats.org/officeDocument/2006/relationships" r:embed="rId1"/>
        <a:srcRect/>
        <a:stretch>
          <a:fillRect/>
        </a:stretch>
      </xdr:blipFill>
      <xdr:spPr bwMode="auto">
        <a:xfrm>
          <a:off x="9156700" y="58057"/>
          <a:ext cx="0" cy="1142638"/>
        </a:xfrm>
        <a:prstGeom prst="rect">
          <a:avLst/>
        </a:prstGeom>
        <a:noFill/>
        <a:ln>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267F-B412-4BEF-A442-B4A5031066D0}">
  <dimension ref="A1:Q54"/>
  <sheetViews>
    <sheetView zoomScaleNormal="100" workbookViewId="0"/>
  </sheetViews>
  <sheetFormatPr defaultColWidth="0" defaultRowHeight="12.75" customHeight="1" zeroHeight="1" x14ac:dyDescent="0.35"/>
  <cols>
    <col min="1" max="2" width="11.453125" style="24" customWidth="1"/>
    <col min="3" max="3" width="108.1796875" style="24" customWidth="1"/>
    <col min="4" max="17" width="0" style="24" hidden="1" customWidth="1"/>
    <col min="18" max="16384" width="11.453125" style="24" hidden="1"/>
  </cols>
  <sheetData>
    <row r="1" spans="1:3" ht="15.5" x14ac:dyDescent="0.35">
      <c r="A1" s="68" t="s">
        <v>379</v>
      </c>
      <c r="B1" s="67"/>
      <c r="C1" s="66"/>
    </row>
    <row r="2" spans="1:3" ht="15.5" x14ac:dyDescent="0.35">
      <c r="A2" s="65" t="s">
        <v>380</v>
      </c>
      <c r="B2" s="64"/>
      <c r="C2" s="63"/>
    </row>
    <row r="3" spans="1:3" ht="14.5" x14ac:dyDescent="0.35">
      <c r="A3" s="62"/>
      <c r="B3" s="60"/>
      <c r="C3" s="59"/>
    </row>
    <row r="4" spans="1:3" ht="14.5" x14ac:dyDescent="0.35">
      <c r="A4" s="61" t="s">
        <v>381</v>
      </c>
      <c r="B4" s="60"/>
      <c r="C4" s="59"/>
    </row>
    <row r="5" spans="1:3" ht="14.5" x14ac:dyDescent="0.35">
      <c r="A5" s="61" t="s">
        <v>2426</v>
      </c>
      <c r="B5" s="60"/>
      <c r="C5" s="59"/>
    </row>
    <row r="6" spans="1:3" ht="14.5" x14ac:dyDescent="0.35">
      <c r="A6" s="61" t="s">
        <v>2434</v>
      </c>
      <c r="B6" s="60"/>
      <c r="C6" s="59"/>
    </row>
    <row r="7" spans="1:3" ht="14.5" x14ac:dyDescent="0.35">
      <c r="A7" s="58"/>
      <c r="B7" s="57"/>
      <c r="C7" s="56"/>
    </row>
    <row r="8" spans="1:3" ht="18" customHeight="1" x14ac:dyDescent="0.35">
      <c r="A8" s="55" t="s">
        <v>382</v>
      </c>
      <c r="B8" s="54"/>
      <c r="C8" s="53"/>
    </row>
    <row r="9" spans="1:3" ht="12.75" customHeight="1" x14ac:dyDescent="0.35">
      <c r="A9" s="52" t="s">
        <v>383</v>
      </c>
      <c r="B9" s="51"/>
      <c r="C9" s="50"/>
    </row>
    <row r="10" spans="1:3" ht="14.5" x14ac:dyDescent="0.35">
      <c r="A10" s="52" t="s">
        <v>384</v>
      </c>
      <c r="B10" s="51"/>
      <c r="C10" s="50"/>
    </row>
    <row r="11" spans="1:3" ht="14.5" x14ac:dyDescent="0.35">
      <c r="A11" s="52" t="s">
        <v>385</v>
      </c>
      <c r="B11" s="51"/>
      <c r="C11" s="50"/>
    </row>
    <row r="12" spans="1:3" ht="14.5" x14ac:dyDescent="0.35">
      <c r="A12" s="52" t="s">
        <v>386</v>
      </c>
      <c r="B12" s="51"/>
      <c r="C12" s="50"/>
    </row>
    <row r="13" spans="1:3" ht="14.5" x14ac:dyDescent="0.35">
      <c r="A13" s="52" t="s">
        <v>387</v>
      </c>
      <c r="B13" s="51"/>
      <c r="C13" s="50"/>
    </row>
    <row r="14" spans="1:3" ht="14.5" x14ac:dyDescent="0.35">
      <c r="A14" s="25"/>
      <c r="B14" s="25"/>
      <c r="C14" s="42"/>
    </row>
    <row r="15" spans="1:3" ht="14.5" x14ac:dyDescent="0.35">
      <c r="A15" s="41" t="s">
        <v>388</v>
      </c>
      <c r="B15" s="40"/>
      <c r="C15" s="39"/>
    </row>
    <row r="16" spans="1:3" ht="14.5" x14ac:dyDescent="0.35">
      <c r="A16" s="29" t="s">
        <v>389</v>
      </c>
      <c r="B16" s="45"/>
      <c r="C16" s="44"/>
    </row>
    <row r="17" spans="1:3" ht="14.5" x14ac:dyDescent="0.35">
      <c r="A17" s="29" t="s">
        <v>390</v>
      </c>
      <c r="B17" s="45"/>
      <c r="C17" s="49"/>
    </row>
    <row r="18" spans="1:3" ht="14.5" x14ac:dyDescent="0.35">
      <c r="A18" s="29" t="s">
        <v>391</v>
      </c>
      <c r="B18" s="45"/>
      <c r="C18" s="44"/>
    </row>
    <row r="19" spans="1:3" ht="14.5" x14ac:dyDescent="0.35">
      <c r="A19" s="29" t="s">
        <v>392</v>
      </c>
      <c r="B19" s="45"/>
      <c r="C19" s="48"/>
    </row>
    <row r="20" spans="1:3" ht="14.5" x14ac:dyDescent="0.35">
      <c r="A20" s="29" t="s">
        <v>393</v>
      </c>
      <c r="B20" s="45"/>
      <c r="C20" s="47"/>
    </row>
    <row r="21" spans="1:3" ht="14.5" x14ac:dyDescent="0.35">
      <c r="A21" s="29" t="s">
        <v>394</v>
      </c>
      <c r="B21" s="45"/>
      <c r="C21" s="44"/>
    </row>
    <row r="22" spans="1:3" ht="14.5" x14ac:dyDescent="0.35">
      <c r="A22" s="29" t="s">
        <v>395</v>
      </c>
      <c r="B22" s="45"/>
      <c r="C22" s="44"/>
    </row>
    <row r="23" spans="1:3" ht="14.5" x14ac:dyDescent="0.35">
      <c r="A23" s="29" t="s">
        <v>396</v>
      </c>
      <c r="B23" s="45"/>
      <c r="C23" s="44"/>
    </row>
    <row r="24" spans="1:3" ht="14.5" x14ac:dyDescent="0.35">
      <c r="A24" s="29" t="s">
        <v>397</v>
      </c>
      <c r="B24" s="45"/>
      <c r="C24" s="44"/>
    </row>
    <row r="25" spans="1:3" ht="14.5" x14ac:dyDescent="0.35">
      <c r="A25" s="46" t="s">
        <v>398</v>
      </c>
      <c r="B25" s="45"/>
      <c r="C25" s="44"/>
    </row>
    <row r="26" spans="1:3" ht="14.5" x14ac:dyDescent="0.35">
      <c r="A26" s="46" t="s">
        <v>399</v>
      </c>
      <c r="B26" s="45"/>
      <c r="C26" s="44"/>
    </row>
    <row r="27" spans="1:3" ht="14.5" x14ac:dyDescent="0.35">
      <c r="A27" s="43"/>
      <c r="B27" s="25"/>
      <c r="C27" s="42"/>
    </row>
    <row r="28" spans="1:3" ht="14.5" x14ac:dyDescent="0.35">
      <c r="A28" s="41" t="s">
        <v>400</v>
      </c>
      <c r="B28" s="40"/>
      <c r="C28" s="39"/>
    </row>
    <row r="29" spans="1:3" ht="14.5" x14ac:dyDescent="0.35">
      <c r="A29" s="38"/>
      <c r="B29" s="33"/>
      <c r="C29" s="37"/>
    </row>
    <row r="30" spans="1:3" ht="14.5" x14ac:dyDescent="0.35">
      <c r="A30" s="29" t="s">
        <v>401</v>
      </c>
      <c r="B30" s="28"/>
      <c r="C30" s="35"/>
    </row>
    <row r="31" spans="1:3" ht="14.5" x14ac:dyDescent="0.35">
      <c r="A31" s="29" t="s">
        <v>402</v>
      </c>
      <c r="B31" s="28"/>
      <c r="C31" s="35"/>
    </row>
    <row r="32" spans="1:3" ht="12.75" customHeight="1" x14ac:dyDescent="0.35">
      <c r="A32" s="29" t="s">
        <v>403</v>
      </c>
      <c r="B32" s="28"/>
      <c r="C32" s="35"/>
    </row>
    <row r="33" spans="1:3" ht="12.75" customHeight="1" x14ac:dyDescent="0.35">
      <c r="A33" s="29" t="s">
        <v>404</v>
      </c>
      <c r="B33" s="31"/>
      <c r="C33" s="36"/>
    </row>
    <row r="34" spans="1:3" ht="14.5" x14ac:dyDescent="0.35">
      <c r="A34" s="29" t="s">
        <v>405</v>
      </c>
      <c r="B34" s="28"/>
      <c r="C34" s="35"/>
    </row>
    <row r="35" spans="1:3" ht="14.5" x14ac:dyDescent="0.35">
      <c r="A35" s="34"/>
      <c r="B35" s="33"/>
      <c r="C35" s="32"/>
    </row>
    <row r="36" spans="1:3" ht="14.5" x14ac:dyDescent="0.35">
      <c r="A36" s="29" t="s">
        <v>401</v>
      </c>
      <c r="B36" s="28"/>
      <c r="C36" s="27"/>
    </row>
    <row r="37" spans="1:3" ht="14.5" x14ac:dyDescent="0.35">
      <c r="A37" s="29" t="s">
        <v>402</v>
      </c>
      <c r="B37" s="28"/>
      <c r="C37" s="27"/>
    </row>
    <row r="38" spans="1:3" ht="14.5" x14ac:dyDescent="0.35">
      <c r="A38" s="29" t="s">
        <v>403</v>
      </c>
      <c r="B38" s="28"/>
      <c r="C38" s="27"/>
    </row>
    <row r="39" spans="1:3" ht="14.5" x14ac:dyDescent="0.35">
      <c r="A39" s="29" t="s">
        <v>404</v>
      </c>
      <c r="B39" s="31"/>
      <c r="C39" s="30"/>
    </row>
    <row r="40" spans="1:3" ht="14.5" x14ac:dyDescent="0.35">
      <c r="A40" s="29" t="s">
        <v>405</v>
      </c>
      <c r="B40" s="28"/>
      <c r="C40" s="27"/>
    </row>
    <row r="41" spans="1:3" ht="14.5" x14ac:dyDescent="0.35">
      <c r="A41" s="25"/>
      <c r="B41" s="25"/>
      <c r="C41" s="25"/>
    </row>
    <row r="42" spans="1:3" ht="14.5" x14ac:dyDescent="0.35">
      <c r="A42" s="26" t="s">
        <v>406</v>
      </c>
      <c r="B42" s="25"/>
      <c r="C42" s="25"/>
    </row>
    <row r="43" spans="1:3" ht="14.5" x14ac:dyDescent="0.35">
      <c r="A43" s="26" t="s">
        <v>407</v>
      </c>
      <c r="B43" s="25"/>
      <c r="C43" s="25"/>
    </row>
    <row r="44" spans="1:3" ht="14.5" x14ac:dyDescent="0.35">
      <c r="A44" s="26" t="s">
        <v>408</v>
      </c>
      <c r="B44" s="25"/>
      <c r="C44" s="25"/>
    </row>
    <row r="45" spans="1:3" ht="14.5" x14ac:dyDescent="0.35">
      <c r="A45" s="25"/>
      <c r="B45" s="25"/>
      <c r="C45" s="25"/>
    </row>
    <row r="46" spans="1:3" ht="12.75" hidden="1" customHeight="1" x14ac:dyDescent="0.35">
      <c r="A46" s="25" t="s">
        <v>409</v>
      </c>
      <c r="B46" s="25"/>
      <c r="C46" s="25"/>
    </row>
    <row r="47" spans="1:3" ht="12.75" hidden="1" customHeight="1" x14ac:dyDescent="0.35">
      <c r="A47" s="25" t="s">
        <v>410</v>
      </c>
      <c r="B47" s="25"/>
      <c r="C47" s="25"/>
    </row>
    <row r="48" spans="1:3" ht="12.75" hidden="1" customHeight="1" x14ac:dyDescent="0.35">
      <c r="A48" s="25" t="s">
        <v>411</v>
      </c>
      <c r="B48" s="25"/>
      <c r="C48" s="25"/>
    </row>
    <row r="49" spans="1:3" ht="12.75" hidden="1" customHeight="1" x14ac:dyDescent="0.35">
      <c r="A49" s="25"/>
      <c r="B49" s="25"/>
      <c r="C49" s="25"/>
    </row>
    <row r="50" spans="1:3" ht="12.75" hidden="1" customHeight="1" x14ac:dyDescent="0.35">
      <c r="A50" s="25"/>
      <c r="B50" s="25"/>
      <c r="C50" s="25"/>
    </row>
    <row r="51" spans="1:3" ht="12.75" hidden="1" customHeight="1" x14ac:dyDescent="0.35">
      <c r="A51" s="25"/>
      <c r="B51" s="25"/>
      <c r="C51" s="25"/>
    </row>
    <row r="52" spans="1:3" ht="12.75" hidden="1" customHeight="1" x14ac:dyDescent="0.35">
      <c r="A52" s="25"/>
      <c r="B52" s="25"/>
      <c r="C52" s="25"/>
    </row>
    <row r="53" spans="1:3" ht="12.75" hidden="1" customHeight="1" x14ac:dyDescent="0.35">
      <c r="A53" s="25"/>
      <c r="B53" s="25"/>
      <c r="C53" s="25"/>
    </row>
    <row r="54" spans="1:3" ht="12.75" customHeight="1" x14ac:dyDescent="0.35"/>
  </sheetData>
  <dataValidations count="10">
    <dataValidation allowBlank="1" showInputMessage="1" showErrorMessage="1" prompt="Insert complete agency name" sqref="C16" xr:uid="{00000000-0002-0000-0000-00000A000000}"/>
    <dataValidation allowBlank="1" showInputMessage="1" showErrorMessage="1" prompt="Insert city, state and address or building number" sqref="C18" xr:uid="{00000000-0002-0000-0000-000008000000}"/>
    <dataValidation allowBlank="1" showInputMessage="1" showErrorMessage="1" prompt="Insert date testing occurred" sqref="C19" xr:uid="{00000000-0002-0000-0000-000007000000}"/>
    <dataValidation allowBlank="1" showInputMessage="1" showErrorMessage="1" prompt="Insert date of closing conference" sqref="C20" xr:uid="{00000000-0002-0000-0000-000006000000}"/>
    <dataValidation allowBlank="1" showInputMessage="1" showErrorMessage="1" prompt="Insert agency code(s) for all shared agencies" sqref="C21" xr:uid="{00000000-0002-0000-0000-000005000000}"/>
    <dataValidation allowBlank="1" showInputMessage="1" showErrorMessage="1" prompt="Insert device/host name" sqref="C23" xr:uid="{00000000-0002-0000-0000-000004000000}"/>
    <dataValidation allowBlank="1" showInputMessage="1" showErrorMessage="1" prompt="Insert operating system version (major and minor release/version)" sqref="C24" xr:uid="{00000000-0002-0000-0000-000003000000}"/>
    <dataValidation type="list" allowBlank="1" showInputMessage="1" showErrorMessage="1" prompt="Select logical network location of device" sqref="C25" xr:uid="{00000000-0002-0000-0000-000002000000}">
      <formula1>$A$46:$A$48</formula1>
    </dataValidation>
    <dataValidation allowBlank="1" showInputMessage="1" showErrorMessage="1" prompt="Insert device function" sqref="C26" xr:uid="{00000000-0002-0000-0000-000001000000}"/>
    <dataValidation allowBlank="1" showInputMessage="1" showErrorMessage="1" prompt="Insert tester name and organization" sqref="C22" xr:uid="{00000000-0002-0000-0000-00000000000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5AD3-4364-4280-86B9-48F9AD284BC1}">
  <dimension ref="A1:Q25"/>
  <sheetViews>
    <sheetView workbookViewId="0"/>
  </sheetViews>
  <sheetFormatPr defaultColWidth="0" defaultRowHeight="14.5" zeroHeight="1" x14ac:dyDescent="0.35"/>
  <cols>
    <col min="1" max="1" width="9.453125" customWidth="1"/>
    <col min="2" max="7" width="8.81640625" customWidth="1"/>
    <col min="8" max="9" width="0" hidden="1" customWidth="1"/>
    <col min="10" max="16" width="8.81640625" customWidth="1"/>
    <col min="17" max="17" width="9.1796875" hidden="1" customWidth="1"/>
    <col min="18" max="16384" width="8.81640625" hidden="1"/>
  </cols>
  <sheetData>
    <row r="1" spans="1:16" x14ac:dyDescent="0.35">
      <c r="A1" s="69" t="s">
        <v>412</v>
      </c>
      <c r="B1" s="70"/>
      <c r="C1" s="70"/>
      <c r="D1" s="70"/>
      <c r="E1" s="70"/>
      <c r="F1" s="70"/>
      <c r="G1" s="70"/>
      <c r="H1" s="70"/>
      <c r="I1" s="70"/>
      <c r="J1" s="70"/>
      <c r="K1" s="70"/>
      <c r="L1" s="70"/>
      <c r="M1" s="70"/>
      <c r="N1" s="70"/>
      <c r="O1" s="70"/>
      <c r="P1" s="71"/>
    </row>
    <row r="2" spans="1:16" x14ac:dyDescent="0.35">
      <c r="A2" s="72" t="s">
        <v>413</v>
      </c>
      <c r="B2" s="73"/>
      <c r="C2" s="73"/>
      <c r="D2" s="73"/>
      <c r="E2" s="73"/>
      <c r="F2" s="73"/>
      <c r="G2" s="73"/>
      <c r="H2" s="73"/>
      <c r="I2" s="73"/>
      <c r="J2" s="73"/>
      <c r="K2" s="73"/>
      <c r="L2" s="73"/>
      <c r="M2" s="73"/>
      <c r="N2" s="73"/>
      <c r="O2" s="73"/>
      <c r="P2" s="74"/>
    </row>
    <row r="3" spans="1:16" x14ac:dyDescent="0.35">
      <c r="A3" s="75" t="s">
        <v>414</v>
      </c>
      <c r="B3" s="76"/>
      <c r="C3" s="76"/>
      <c r="D3" s="76"/>
      <c r="E3" s="76"/>
      <c r="F3" s="76"/>
      <c r="G3" s="76"/>
      <c r="H3" s="76"/>
      <c r="I3" s="76"/>
      <c r="J3" s="76"/>
      <c r="K3" s="76"/>
      <c r="L3" s="76"/>
      <c r="M3" s="76"/>
      <c r="N3" s="76"/>
      <c r="O3" s="76"/>
      <c r="P3" s="77"/>
    </row>
    <row r="4" spans="1:16" x14ac:dyDescent="0.35">
      <c r="A4" s="75"/>
      <c r="B4" s="76"/>
      <c r="C4" s="76"/>
      <c r="D4" s="76"/>
      <c r="E4" s="76"/>
      <c r="F4" s="76"/>
      <c r="G4" s="76"/>
      <c r="H4" s="76"/>
      <c r="I4" s="76"/>
      <c r="J4" s="76"/>
      <c r="K4" s="76"/>
      <c r="L4" s="76"/>
      <c r="M4" s="76"/>
      <c r="N4" s="76"/>
      <c r="O4" s="76"/>
      <c r="P4" s="77"/>
    </row>
    <row r="5" spans="1:16" x14ac:dyDescent="0.35">
      <c r="A5" s="75" t="s">
        <v>415</v>
      </c>
      <c r="B5" s="76"/>
      <c r="C5" s="76"/>
      <c r="D5" s="76"/>
      <c r="E5" s="76"/>
      <c r="F5" s="76"/>
      <c r="G5" s="76"/>
      <c r="H5" s="76"/>
      <c r="I5" s="76"/>
      <c r="J5" s="76"/>
      <c r="K5" s="76"/>
      <c r="L5" s="76"/>
      <c r="M5" s="76"/>
      <c r="N5" s="76"/>
      <c r="O5" s="76"/>
      <c r="P5" s="77"/>
    </row>
    <row r="6" spans="1:16" x14ac:dyDescent="0.35">
      <c r="A6" s="75" t="s">
        <v>416</v>
      </c>
      <c r="B6" s="76"/>
      <c r="C6" s="76"/>
      <c r="D6" s="76"/>
      <c r="E6" s="76"/>
      <c r="F6" s="76"/>
      <c r="G6" s="76"/>
      <c r="H6" s="76"/>
      <c r="I6" s="76"/>
      <c r="J6" s="76"/>
      <c r="K6" s="76"/>
      <c r="L6" s="76"/>
      <c r="M6" s="76"/>
      <c r="N6" s="76"/>
      <c r="O6" s="76"/>
      <c r="P6" s="77"/>
    </row>
    <row r="7" spans="1:16" x14ac:dyDescent="0.35">
      <c r="A7" s="78"/>
      <c r="B7" s="79"/>
      <c r="C7" s="79"/>
      <c r="D7" s="79"/>
      <c r="E7" s="79"/>
      <c r="F7" s="79"/>
      <c r="G7" s="79"/>
      <c r="H7" s="79"/>
      <c r="I7" s="79"/>
      <c r="J7" s="79"/>
      <c r="K7" s="79"/>
      <c r="L7" s="79"/>
      <c r="M7" s="79"/>
      <c r="N7" s="79"/>
      <c r="O7" s="79"/>
      <c r="P7" s="80"/>
    </row>
    <row r="8" spans="1:16" x14ac:dyDescent="0.35">
      <c r="A8" s="81"/>
      <c r="B8" s="82"/>
      <c r="C8" s="82"/>
      <c r="D8" s="82"/>
      <c r="E8" s="82"/>
      <c r="F8" s="82"/>
      <c r="G8" s="82"/>
      <c r="H8" s="82"/>
      <c r="I8" s="82"/>
      <c r="J8" s="82"/>
      <c r="K8" s="82"/>
      <c r="L8" s="82"/>
      <c r="M8" s="82"/>
      <c r="N8" s="82"/>
      <c r="O8" s="82"/>
      <c r="P8" s="117"/>
    </row>
    <row r="9" spans="1:16" x14ac:dyDescent="0.35">
      <c r="A9" s="83"/>
      <c r="B9" s="84" t="s">
        <v>417</v>
      </c>
      <c r="C9" s="85"/>
      <c r="D9" s="85"/>
      <c r="E9" s="85"/>
      <c r="F9" s="85"/>
      <c r="G9" s="86"/>
      <c r="H9" s="87"/>
      <c r="I9" s="87"/>
      <c r="J9" s="87"/>
      <c r="K9" s="87"/>
      <c r="L9" s="87"/>
      <c r="M9" s="87"/>
      <c r="N9" s="87"/>
      <c r="O9" s="87"/>
      <c r="P9" s="117"/>
    </row>
    <row r="10" spans="1:16" x14ac:dyDescent="0.35">
      <c r="A10" s="88"/>
      <c r="B10" s="89" t="s">
        <v>418</v>
      </c>
      <c r="C10" s="90"/>
      <c r="D10" s="91"/>
      <c r="E10" s="91"/>
      <c r="F10" s="91"/>
      <c r="G10" s="92"/>
      <c r="H10" s="87"/>
      <c r="I10" s="87"/>
      <c r="J10" s="87"/>
      <c r="K10" s="93" t="s">
        <v>419</v>
      </c>
      <c r="L10" s="94"/>
      <c r="M10" s="94"/>
      <c r="N10" s="94"/>
      <c r="O10" s="95"/>
      <c r="P10" s="117"/>
    </row>
    <row r="11" spans="1:16" ht="59.15" customHeight="1" x14ac:dyDescent="0.35">
      <c r="A11" s="236"/>
      <c r="B11" s="96" t="s">
        <v>420</v>
      </c>
      <c r="C11" s="97" t="s">
        <v>421</v>
      </c>
      <c r="D11" s="97" t="s">
        <v>422</v>
      </c>
      <c r="E11" s="97" t="s">
        <v>375</v>
      </c>
      <c r="F11" s="97" t="s">
        <v>423</v>
      </c>
      <c r="G11" s="98" t="s">
        <v>424</v>
      </c>
      <c r="H11" s="87"/>
      <c r="I11" s="87"/>
      <c r="J11" s="87"/>
      <c r="K11" s="99" t="s">
        <v>425</v>
      </c>
      <c r="L11" s="100"/>
      <c r="M11" s="101" t="s">
        <v>426</v>
      </c>
      <c r="N11" s="101" t="s">
        <v>427</v>
      </c>
      <c r="O11" s="102" t="s">
        <v>428</v>
      </c>
      <c r="P11" s="117"/>
    </row>
    <row r="12" spans="1:16" ht="14.5" customHeight="1" x14ac:dyDescent="0.35">
      <c r="A12" s="236"/>
      <c r="B12" s="103">
        <f>COUNTIF('ASA Test Cases'!J:J,"Pass")</f>
        <v>0</v>
      </c>
      <c r="C12" s="103">
        <f>COUNTIF('ASA Test Cases'!J:J,"Fail")</f>
        <v>0</v>
      </c>
      <c r="D12" s="103">
        <f>COUNTIF('ASA Test Cases'!J:J,"Info")</f>
        <v>0</v>
      </c>
      <c r="E12" s="103">
        <f>COUNTIF('ASA Test Cases'!J:J,"N/A")</f>
        <v>0</v>
      </c>
      <c r="F12" s="103">
        <f>B12+C12</f>
        <v>0</v>
      </c>
      <c r="G12" s="104">
        <f>D24/100</f>
        <v>0</v>
      </c>
      <c r="H12" s="87"/>
      <c r="I12" s="87"/>
      <c r="J12" s="87"/>
      <c r="K12" s="105" t="s">
        <v>429</v>
      </c>
      <c r="L12" s="106"/>
      <c r="M12" s="107">
        <f>COUNTA('ASA Test Cases'!J4:J117)</f>
        <v>0</v>
      </c>
      <c r="N12" s="107">
        <f>O12-M12</f>
        <v>113</v>
      </c>
      <c r="O12" s="108">
        <f>COUNTA('ASA Test Cases'!A4:A117)</f>
        <v>113</v>
      </c>
      <c r="P12" s="117"/>
    </row>
    <row r="13" spans="1:16" x14ac:dyDescent="0.35">
      <c r="A13" s="236"/>
      <c r="B13" s="87"/>
      <c r="C13" s="87"/>
      <c r="D13" s="87"/>
      <c r="E13" s="87"/>
      <c r="F13" s="87"/>
      <c r="G13" s="87"/>
      <c r="H13" s="87"/>
      <c r="I13" s="87"/>
      <c r="J13" s="87"/>
      <c r="K13" s="87"/>
      <c r="L13" s="87"/>
      <c r="M13" s="87"/>
      <c r="N13" s="87"/>
      <c r="O13" s="87"/>
      <c r="P13" s="117"/>
    </row>
    <row r="14" spans="1:16" x14ac:dyDescent="0.35">
      <c r="A14" s="236"/>
      <c r="B14" s="89" t="s">
        <v>430</v>
      </c>
      <c r="C14" s="91"/>
      <c r="D14" s="91"/>
      <c r="E14" s="91"/>
      <c r="F14" s="91"/>
      <c r="G14" s="109"/>
      <c r="H14" s="87"/>
      <c r="I14" s="87"/>
      <c r="J14" s="87"/>
      <c r="K14" s="87"/>
      <c r="L14" s="87"/>
      <c r="M14" s="87"/>
      <c r="N14" s="87"/>
      <c r="O14" s="110"/>
      <c r="P14" s="117"/>
    </row>
    <row r="15" spans="1:16" ht="24" x14ac:dyDescent="0.35">
      <c r="A15" s="111"/>
      <c r="B15" s="96" t="s">
        <v>431</v>
      </c>
      <c r="C15" s="112" t="s">
        <v>0</v>
      </c>
      <c r="D15" s="112" t="s">
        <v>373</v>
      </c>
      <c r="E15" s="112" t="s">
        <v>374</v>
      </c>
      <c r="F15" s="112" t="s">
        <v>375</v>
      </c>
      <c r="G15" s="112" t="s">
        <v>432</v>
      </c>
      <c r="H15" s="113" t="s">
        <v>433</v>
      </c>
      <c r="I15" s="113" t="s">
        <v>434</v>
      </c>
      <c r="J15" s="87"/>
      <c r="K15" s="87"/>
      <c r="L15" s="87"/>
      <c r="M15" s="87"/>
      <c r="N15" s="87"/>
      <c r="O15" s="114"/>
      <c r="P15" s="117"/>
    </row>
    <row r="16" spans="1:16" x14ac:dyDescent="0.35">
      <c r="A16" s="111"/>
      <c r="B16" s="115">
        <v>8</v>
      </c>
      <c r="C16" s="115">
        <f>COUNTIF('ASA Test Cases'!AB:AB,B16)</f>
        <v>0</v>
      </c>
      <c r="D16" s="115">
        <f>COUNTIFS('ASA Test Cases'!AB:AB,B16,'ASA Test Cases'!J:J,$D$15)</f>
        <v>0</v>
      </c>
      <c r="E16" s="115">
        <f>COUNTIFS('ASA Test Cases'!AC:AC,B16,'ASA Test Cases'!K:K,$E$15)</f>
        <v>0</v>
      </c>
      <c r="F16" s="115">
        <f>COUNTIFS('ASA Test Cases'!AD:AD,B16,'ASA Test Cases'!L:L,$F$15)</f>
        <v>0</v>
      </c>
      <c r="G16" s="116">
        <v>1500</v>
      </c>
      <c r="H16" s="87">
        <f>(C16-F16)*(G16)</f>
        <v>0</v>
      </c>
      <c r="I16" s="87">
        <f t="shared" ref="I16:I23" si="0">D16*G16</f>
        <v>0</v>
      </c>
      <c r="J16" s="87"/>
      <c r="K16" s="87"/>
      <c r="L16" s="87"/>
      <c r="M16" s="87"/>
      <c r="N16" s="87"/>
      <c r="O16" s="114"/>
      <c r="P16" s="117"/>
    </row>
    <row r="17" spans="1:16" x14ac:dyDescent="0.35">
      <c r="A17" s="83"/>
      <c r="B17" s="115">
        <v>7</v>
      </c>
      <c r="C17" s="115">
        <f>COUNTIF('ASA Test Cases'!AB:AB,B17)</f>
        <v>1</v>
      </c>
      <c r="D17" s="115">
        <f>COUNTIFS('ASA Test Cases'!AB:AB,B17,'ASA Test Cases'!J:J,$D$15)</f>
        <v>0</v>
      </c>
      <c r="E17" s="115">
        <f>COUNTIFS('ASA Test Cases'!AC:AC,B17,'ASA Test Cases'!K:K,$E$15)</f>
        <v>0</v>
      </c>
      <c r="F17" s="115">
        <f>COUNTIFS('ASA Test Cases'!AD:AD,B17,'ASA Test Cases'!L:L,$F$15)</f>
        <v>0</v>
      </c>
      <c r="G17" s="116">
        <v>750</v>
      </c>
      <c r="H17" s="87">
        <f t="shared" ref="H17:H23" si="1">(C17-F17)*(G17)</f>
        <v>750</v>
      </c>
      <c r="I17" s="87">
        <f t="shared" si="0"/>
        <v>0</v>
      </c>
      <c r="J17" s="87"/>
      <c r="K17" s="87"/>
      <c r="L17" s="87"/>
      <c r="M17" s="87"/>
      <c r="N17" s="87"/>
      <c r="O17" s="114"/>
      <c r="P17" s="117"/>
    </row>
    <row r="18" spans="1:16" x14ac:dyDescent="0.35">
      <c r="A18" s="83"/>
      <c r="B18" s="115">
        <v>6</v>
      </c>
      <c r="C18" s="115">
        <f>COUNTIF('ASA Test Cases'!AB:AB,B18)</f>
        <v>31</v>
      </c>
      <c r="D18" s="115">
        <f>COUNTIFS('ASA Test Cases'!AB:AB,B18,'ASA Test Cases'!J:J,$D$15)</f>
        <v>0</v>
      </c>
      <c r="E18" s="115">
        <f>COUNTIFS('ASA Test Cases'!AC:AC,B18,'ASA Test Cases'!K:K,$E$15)</f>
        <v>0</v>
      </c>
      <c r="F18" s="115">
        <f>COUNTIFS('ASA Test Cases'!AD:AD,B18,'ASA Test Cases'!L:L,$F$15)</f>
        <v>0</v>
      </c>
      <c r="G18" s="116">
        <v>100</v>
      </c>
      <c r="H18" s="87">
        <f t="shared" si="1"/>
        <v>3100</v>
      </c>
      <c r="I18" s="87">
        <f t="shared" si="0"/>
        <v>0</v>
      </c>
      <c r="J18" s="87"/>
      <c r="K18" s="87"/>
      <c r="L18" s="87"/>
      <c r="M18" s="87"/>
      <c r="N18" s="87"/>
      <c r="O18" s="114"/>
      <c r="P18" s="117"/>
    </row>
    <row r="19" spans="1:16" x14ac:dyDescent="0.35">
      <c r="A19" s="83"/>
      <c r="B19" s="115">
        <v>5</v>
      </c>
      <c r="C19" s="115">
        <f>COUNTIF('ASA Test Cases'!AB:AB,B19)</f>
        <v>27</v>
      </c>
      <c r="D19" s="115">
        <f>COUNTIFS('ASA Test Cases'!AB:AB,B19,'ASA Test Cases'!J:J,$D$15)</f>
        <v>0</v>
      </c>
      <c r="E19" s="115">
        <f>COUNTIFS('ASA Test Cases'!AC:AC,B19,'ASA Test Cases'!K:K,$E$15)</f>
        <v>0</v>
      </c>
      <c r="F19" s="115">
        <f>COUNTIFS('ASA Test Cases'!AD:AD,B19,'ASA Test Cases'!L:L,$F$15)</f>
        <v>0</v>
      </c>
      <c r="G19" s="116">
        <v>50</v>
      </c>
      <c r="H19" s="87">
        <f t="shared" si="1"/>
        <v>1350</v>
      </c>
      <c r="I19" s="87">
        <f t="shared" si="0"/>
        <v>0</v>
      </c>
      <c r="J19" s="87"/>
      <c r="K19" s="87"/>
      <c r="L19" s="87"/>
      <c r="M19" s="87"/>
      <c r="N19" s="87"/>
      <c r="O19" s="114"/>
      <c r="P19" s="117"/>
    </row>
    <row r="20" spans="1:16" x14ac:dyDescent="0.35">
      <c r="A20" s="83"/>
      <c r="B20" s="115">
        <v>4</v>
      </c>
      <c r="C20" s="115">
        <f>COUNTIF('ASA Test Cases'!AB:AB,B20)</f>
        <v>33</v>
      </c>
      <c r="D20" s="115">
        <f>COUNTIFS('ASA Test Cases'!AB:AB,B20,'ASA Test Cases'!J:J,$D$15)</f>
        <v>0</v>
      </c>
      <c r="E20" s="115">
        <f>COUNTIFS('ASA Test Cases'!AC:AC,B20,'ASA Test Cases'!K:K,$E$15)</f>
        <v>0</v>
      </c>
      <c r="F20" s="115">
        <f>COUNTIFS('ASA Test Cases'!AD:AD,B20,'ASA Test Cases'!L:L,$F$15)</f>
        <v>0</v>
      </c>
      <c r="G20" s="116">
        <v>10</v>
      </c>
      <c r="H20" s="87">
        <f t="shared" si="1"/>
        <v>330</v>
      </c>
      <c r="I20" s="87">
        <f t="shared" si="0"/>
        <v>0</v>
      </c>
      <c r="J20" s="87"/>
      <c r="K20" s="87"/>
      <c r="L20" s="87"/>
      <c r="M20" s="87"/>
      <c r="N20" s="87"/>
      <c r="O20" s="114"/>
      <c r="P20" s="117"/>
    </row>
    <row r="21" spans="1:16" x14ac:dyDescent="0.35">
      <c r="A21" s="83"/>
      <c r="B21" s="115">
        <v>3</v>
      </c>
      <c r="C21" s="115">
        <f>COUNTIF('ASA Test Cases'!AB:AB,B21)</f>
        <v>7</v>
      </c>
      <c r="D21" s="115">
        <f>COUNTIFS('ASA Test Cases'!AB:AB,B21,'ASA Test Cases'!J:J,$D$15)</f>
        <v>0</v>
      </c>
      <c r="E21" s="115">
        <f>COUNTIFS('ASA Test Cases'!AC:AC,B21,'ASA Test Cases'!K:K,$E$15)</f>
        <v>0</v>
      </c>
      <c r="F21" s="115">
        <f>COUNTIFS('ASA Test Cases'!AD:AD,B21,'ASA Test Cases'!L:L,$F$15)</f>
        <v>0</v>
      </c>
      <c r="G21" s="116">
        <v>5</v>
      </c>
      <c r="H21" s="87">
        <f t="shared" si="1"/>
        <v>35</v>
      </c>
      <c r="I21" s="87">
        <f t="shared" si="0"/>
        <v>0</v>
      </c>
      <c r="J21" s="87"/>
      <c r="K21" s="87"/>
      <c r="L21" s="87"/>
      <c r="M21" s="87"/>
      <c r="N21" s="87"/>
      <c r="O21" s="87"/>
      <c r="P21" s="117"/>
    </row>
    <row r="22" spans="1:16" x14ac:dyDescent="0.35">
      <c r="A22" s="83"/>
      <c r="B22" s="115">
        <v>2</v>
      </c>
      <c r="C22" s="115">
        <f>COUNTIF('ASA Test Cases'!AB:AB,B22)</f>
        <v>2</v>
      </c>
      <c r="D22" s="115">
        <f>COUNTIFS('ASA Test Cases'!AB:AB,B22,'ASA Test Cases'!J:J,$D$15)</f>
        <v>0</v>
      </c>
      <c r="E22" s="115">
        <f>COUNTIFS('ASA Test Cases'!AC:AC,B22,'ASA Test Cases'!K:K,$E$15)</f>
        <v>0</v>
      </c>
      <c r="F22" s="115">
        <f>COUNTIFS('ASA Test Cases'!AD:AD,B22,'ASA Test Cases'!L:L,$F$15)</f>
        <v>0</v>
      </c>
      <c r="G22" s="116">
        <v>2</v>
      </c>
      <c r="H22" s="87">
        <f t="shared" si="1"/>
        <v>4</v>
      </c>
      <c r="I22" s="87">
        <f t="shared" si="0"/>
        <v>0</v>
      </c>
      <c r="J22" s="87"/>
      <c r="K22" s="87"/>
      <c r="L22" s="87"/>
      <c r="M22" s="87"/>
      <c r="N22" s="87"/>
      <c r="O22" s="87"/>
      <c r="P22" s="117"/>
    </row>
    <row r="23" spans="1:16" x14ac:dyDescent="0.35">
      <c r="A23" s="83"/>
      <c r="B23" s="115">
        <v>1</v>
      </c>
      <c r="C23" s="115">
        <f>COUNTIF('ASA Test Cases'!AB:AB,B23)</f>
        <v>0</v>
      </c>
      <c r="D23" s="115">
        <f>COUNTIFS('ASA Test Cases'!AB:AB,B23,'ASA Test Cases'!J:J,$D$15)</f>
        <v>0</v>
      </c>
      <c r="E23" s="115">
        <f>COUNTIFS('ASA Test Cases'!AC:AC,B23,'ASA Test Cases'!K:K,$E$15)</f>
        <v>0</v>
      </c>
      <c r="F23" s="115">
        <f>COUNTIFS('ASA Test Cases'!AD:AD,B23,'ASA Test Cases'!L:L,$F$15)</f>
        <v>0</v>
      </c>
      <c r="G23" s="116">
        <v>1</v>
      </c>
      <c r="H23" s="87">
        <f t="shared" si="1"/>
        <v>0</v>
      </c>
      <c r="I23" s="87">
        <f t="shared" si="0"/>
        <v>0</v>
      </c>
      <c r="J23" s="87"/>
      <c r="K23" s="87"/>
      <c r="L23" s="87"/>
      <c r="M23" s="87"/>
      <c r="N23" s="87"/>
      <c r="O23" s="87"/>
      <c r="P23" s="117"/>
    </row>
    <row r="24" spans="1:16" hidden="1" x14ac:dyDescent="0.35">
      <c r="A24" s="83"/>
      <c r="B24" s="118" t="s">
        <v>435</v>
      </c>
      <c r="C24" s="119"/>
      <c r="D24" s="120">
        <f>SUM(I16:I23)/SUM(H16:H23)*100</f>
        <v>0</v>
      </c>
      <c r="E24" s="115"/>
      <c r="F24" s="121"/>
      <c r="G24" s="121"/>
      <c r="H24" s="121"/>
      <c r="I24" s="121"/>
      <c r="J24" s="121"/>
      <c r="K24" s="121"/>
      <c r="L24" s="121"/>
      <c r="M24" s="121"/>
      <c r="N24" s="121"/>
      <c r="O24" s="121"/>
      <c r="P24" s="117"/>
    </row>
    <row r="25" spans="1:16" x14ac:dyDescent="0.35">
      <c r="A25" s="121"/>
      <c r="B25" s="121"/>
      <c r="C25" s="121"/>
      <c r="D25" s="121"/>
      <c r="E25" s="121"/>
      <c r="F25" s="121"/>
      <c r="G25" s="121"/>
      <c r="H25" s="121"/>
      <c r="I25" s="121"/>
      <c r="J25" s="121"/>
      <c r="K25" s="121"/>
      <c r="L25" s="121"/>
      <c r="M25" s="121"/>
      <c r="N25" s="121"/>
      <c r="O25" s="121"/>
      <c r="P25" s="122"/>
    </row>
  </sheetData>
  <mergeCells count="1">
    <mergeCell ref="A11:A14"/>
  </mergeCells>
  <conditionalFormatting sqref="D12">
    <cfRule type="cellIs" dxfId="9" priority="1" stopIfTrue="1" operator="greaterThan">
      <formula>0</formula>
    </cfRule>
  </conditionalFormatting>
  <conditionalFormatting sqref="N12">
    <cfRule type="cellIs" dxfId="8" priority="2" stopIfTrue="1" operator="greaterThan">
      <formula>0</formula>
    </cfRule>
    <cfRule type="cellIs" dxfId="7" priority="3"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8097-1E00-497E-A3FB-B3E5F201F254}">
  <dimension ref="A1:Y54"/>
  <sheetViews>
    <sheetView zoomScale="80" zoomScaleNormal="80" workbookViewId="0"/>
  </sheetViews>
  <sheetFormatPr defaultColWidth="0" defaultRowHeight="12.75" customHeight="1" zeroHeight="1" x14ac:dyDescent="0.35"/>
  <cols>
    <col min="1" max="13" width="11.453125" style="24" customWidth="1"/>
    <col min="14" max="14" width="9.1796875" style="24" customWidth="1"/>
    <col min="15" max="15" width="2" style="126" customWidth="1"/>
    <col min="16" max="25" width="0" style="126" hidden="1" customWidth="1"/>
    <col min="26" max="16384" width="11.453125" style="126" hidden="1"/>
  </cols>
  <sheetData>
    <row r="1" spans="1:14" ht="14.5" x14ac:dyDescent="0.35">
      <c r="A1" s="123" t="s">
        <v>436</v>
      </c>
      <c r="B1" s="124"/>
      <c r="C1" s="124"/>
      <c r="D1" s="124"/>
      <c r="E1" s="124"/>
      <c r="F1" s="124"/>
      <c r="G1" s="124"/>
      <c r="H1" s="124"/>
      <c r="I1" s="124"/>
      <c r="J1" s="124"/>
      <c r="K1" s="124"/>
      <c r="L1" s="124"/>
      <c r="M1" s="124"/>
      <c r="N1" s="125"/>
    </row>
    <row r="2" spans="1:14" ht="12.75" customHeight="1" x14ac:dyDescent="0.35">
      <c r="A2" s="127" t="s">
        <v>437</v>
      </c>
      <c r="B2" s="128"/>
      <c r="C2" s="128"/>
      <c r="D2" s="128"/>
      <c r="E2" s="128"/>
      <c r="F2" s="128"/>
      <c r="G2" s="128"/>
      <c r="H2" s="128"/>
      <c r="I2" s="128"/>
      <c r="J2" s="128"/>
      <c r="K2" s="128"/>
      <c r="L2" s="128"/>
      <c r="M2" s="128"/>
      <c r="N2" s="129"/>
    </row>
    <row r="3" spans="1:14" s="130" customFormat="1" ht="193.5" customHeight="1" x14ac:dyDescent="0.25">
      <c r="A3" s="255" t="s">
        <v>438</v>
      </c>
      <c r="B3" s="256"/>
      <c r="C3" s="256"/>
      <c r="D3" s="256"/>
      <c r="E3" s="256"/>
      <c r="F3" s="256"/>
      <c r="G3" s="256"/>
      <c r="H3" s="256"/>
      <c r="I3" s="256"/>
      <c r="J3" s="256"/>
      <c r="K3" s="256"/>
      <c r="L3" s="256"/>
      <c r="M3" s="256"/>
      <c r="N3" s="257"/>
    </row>
    <row r="4" spans="1:14" s="130" customFormat="1" ht="12.5" x14ac:dyDescent="0.25">
      <c r="A4" s="131"/>
      <c r="B4" s="131"/>
      <c r="C4" s="131"/>
      <c r="D4" s="131"/>
      <c r="E4" s="131"/>
      <c r="F4" s="131"/>
      <c r="G4" s="131"/>
      <c r="H4" s="131"/>
      <c r="I4" s="131"/>
      <c r="J4" s="131"/>
      <c r="K4" s="131"/>
      <c r="L4" s="131"/>
      <c r="M4" s="131"/>
      <c r="N4" s="131"/>
    </row>
    <row r="5" spans="1:14" s="130" customFormat="1" ht="13" x14ac:dyDescent="0.25">
      <c r="A5" s="132" t="s">
        <v>439</v>
      </c>
      <c r="B5" s="133"/>
      <c r="C5" s="133"/>
      <c r="D5" s="133"/>
      <c r="E5" s="133"/>
      <c r="F5" s="133"/>
      <c r="G5" s="133"/>
      <c r="H5" s="133"/>
      <c r="I5" s="133"/>
      <c r="J5" s="133"/>
      <c r="K5" s="133"/>
      <c r="L5" s="133"/>
      <c r="M5" s="133"/>
      <c r="N5" s="134"/>
    </row>
    <row r="6" spans="1:14" s="130" customFormat="1" ht="13" x14ac:dyDescent="0.25">
      <c r="A6" s="135" t="s">
        <v>440</v>
      </c>
      <c r="B6" s="136"/>
      <c r="C6" s="137"/>
      <c r="D6" s="258" t="s">
        <v>441</v>
      </c>
      <c r="E6" s="267"/>
      <c r="F6" s="267"/>
      <c r="G6" s="267"/>
      <c r="H6" s="267"/>
      <c r="I6" s="267"/>
      <c r="J6" s="267"/>
      <c r="K6" s="267"/>
      <c r="L6" s="267"/>
      <c r="M6" s="267"/>
      <c r="N6" s="268"/>
    </row>
    <row r="7" spans="1:14" s="130" customFormat="1" ht="13" x14ac:dyDescent="0.25">
      <c r="A7" s="138"/>
      <c r="B7" s="139"/>
      <c r="C7" s="140"/>
      <c r="D7" s="269"/>
      <c r="E7" s="270"/>
      <c r="F7" s="270"/>
      <c r="G7" s="270"/>
      <c r="H7" s="270"/>
      <c r="I7" s="270"/>
      <c r="J7" s="270"/>
      <c r="K7" s="270"/>
      <c r="L7" s="270"/>
      <c r="M7" s="270"/>
      <c r="N7" s="271"/>
    </row>
    <row r="8" spans="1:14" s="130" customFormat="1" ht="13" x14ac:dyDescent="0.25">
      <c r="A8" s="141" t="s">
        <v>442</v>
      </c>
      <c r="B8" s="142"/>
      <c r="C8" s="143"/>
      <c r="D8" s="272" t="s">
        <v>443</v>
      </c>
      <c r="E8" s="273"/>
      <c r="F8" s="273"/>
      <c r="G8" s="273"/>
      <c r="H8" s="273"/>
      <c r="I8" s="273"/>
      <c r="J8" s="273"/>
      <c r="K8" s="273"/>
      <c r="L8" s="273"/>
      <c r="M8" s="273"/>
      <c r="N8" s="274"/>
    </row>
    <row r="9" spans="1:14" ht="14.5" x14ac:dyDescent="0.35">
      <c r="A9" s="135" t="s">
        <v>444</v>
      </c>
      <c r="B9" s="136"/>
      <c r="C9" s="137"/>
      <c r="D9" s="272" t="s">
        <v>445</v>
      </c>
      <c r="E9" s="273"/>
      <c r="F9" s="273"/>
      <c r="G9" s="273"/>
      <c r="H9" s="273"/>
      <c r="I9" s="273"/>
      <c r="J9" s="273"/>
      <c r="K9" s="273"/>
      <c r="L9" s="273"/>
      <c r="M9" s="273"/>
      <c r="N9" s="274"/>
    </row>
    <row r="10" spans="1:14" s="130" customFormat="1" ht="13" x14ac:dyDescent="0.25">
      <c r="A10" s="135" t="s">
        <v>446</v>
      </c>
      <c r="B10" s="136"/>
      <c r="C10" s="137"/>
      <c r="D10" s="258" t="s">
        <v>447</v>
      </c>
      <c r="E10" s="259"/>
      <c r="F10" s="259"/>
      <c r="G10" s="259"/>
      <c r="H10" s="259"/>
      <c r="I10" s="259"/>
      <c r="J10" s="259"/>
      <c r="K10" s="259"/>
      <c r="L10" s="259"/>
      <c r="M10" s="259"/>
      <c r="N10" s="260"/>
    </row>
    <row r="11" spans="1:14" s="130" customFormat="1" ht="13" x14ac:dyDescent="0.25">
      <c r="A11" s="144"/>
      <c r="B11" s="145"/>
      <c r="C11" s="146"/>
      <c r="D11" s="261"/>
      <c r="E11" s="262"/>
      <c r="F11" s="262"/>
      <c r="G11" s="262"/>
      <c r="H11" s="262"/>
      <c r="I11" s="262"/>
      <c r="J11" s="262"/>
      <c r="K11" s="262"/>
      <c r="L11" s="262"/>
      <c r="M11" s="262"/>
      <c r="N11" s="263"/>
    </row>
    <row r="12" spans="1:14" s="130" customFormat="1" ht="13" x14ac:dyDescent="0.25">
      <c r="A12" s="147" t="s">
        <v>448</v>
      </c>
      <c r="B12" s="148"/>
      <c r="C12" s="149"/>
      <c r="D12" s="275" t="s">
        <v>449</v>
      </c>
      <c r="E12" s="276"/>
      <c r="F12" s="276"/>
      <c r="G12" s="276"/>
      <c r="H12" s="276"/>
      <c r="I12" s="276"/>
      <c r="J12" s="276"/>
      <c r="K12" s="276"/>
      <c r="L12" s="276"/>
      <c r="M12" s="276"/>
      <c r="N12" s="277"/>
    </row>
    <row r="13" spans="1:14" ht="14.5" x14ac:dyDescent="0.35">
      <c r="A13" s="144" t="s">
        <v>450</v>
      </c>
      <c r="B13" s="145"/>
      <c r="C13" s="146"/>
      <c r="D13" s="278" t="s">
        <v>451</v>
      </c>
      <c r="E13" s="244"/>
      <c r="F13" s="244"/>
      <c r="G13" s="244"/>
      <c r="H13" s="244"/>
      <c r="I13" s="244"/>
      <c r="J13" s="244"/>
      <c r="K13" s="244"/>
      <c r="L13" s="244"/>
      <c r="M13" s="244"/>
      <c r="N13" s="279"/>
    </row>
    <row r="14" spans="1:14" ht="14.5" x14ac:dyDescent="0.35">
      <c r="A14" s="135" t="s">
        <v>452</v>
      </c>
      <c r="B14" s="136"/>
      <c r="C14" s="137"/>
      <c r="D14" s="258" t="s">
        <v>453</v>
      </c>
      <c r="E14" s="267"/>
      <c r="F14" s="267"/>
      <c r="G14" s="267"/>
      <c r="H14" s="267"/>
      <c r="I14" s="267"/>
      <c r="J14" s="267"/>
      <c r="K14" s="267"/>
      <c r="L14" s="267"/>
      <c r="M14" s="267"/>
      <c r="N14" s="268"/>
    </row>
    <row r="15" spans="1:14" ht="14.5" x14ac:dyDescent="0.35">
      <c r="A15" s="138"/>
      <c r="B15" s="139"/>
      <c r="C15" s="140"/>
      <c r="D15" s="269"/>
      <c r="E15" s="270"/>
      <c r="F15" s="270"/>
      <c r="G15" s="270"/>
      <c r="H15" s="270"/>
      <c r="I15" s="270"/>
      <c r="J15" s="270"/>
      <c r="K15" s="270"/>
      <c r="L15" s="270"/>
      <c r="M15" s="270"/>
      <c r="N15" s="271"/>
    </row>
    <row r="16" spans="1:14" ht="14.5" x14ac:dyDescent="0.35">
      <c r="A16" s="141" t="s">
        <v>454</v>
      </c>
      <c r="B16" s="142"/>
      <c r="C16" s="143"/>
      <c r="D16" s="272" t="s">
        <v>455</v>
      </c>
      <c r="E16" s="273"/>
      <c r="F16" s="273"/>
      <c r="G16" s="273"/>
      <c r="H16" s="273"/>
      <c r="I16" s="273"/>
      <c r="J16" s="273"/>
      <c r="K16" s="273"/>
      <c r="L16" s="273"/>
      <c r="M16" s="273"/>
      <c r="N16" s="274"/>
    </row>
    <row r="17" spans="1:14" ht="14.5" x14ac:dyDescent="0.35">
      <c r="A17" s="135" t="s">
        <v>456</v>
      </c>
      <c r="B17" s="136"/>
      <c r="C17" s="137"/>
      <c r="D17" s="258" t="s">
        <v>457</v>
      </c>
      <c r="E17" s="267"/>
      <c r="F17" s="267"/>
      <c r="G17" s="267"/>
      <c r="H17" s="267"/>
      <c r="I17" s="267"/>
      <c r="J17" s="267"/>
      <c r="K17" s="267"/>
      <c r="L17" s="267"/>
      <c r="M17" s="267"/>
      <c r="N17" s="268"/>
    </row>
    <row r="18" spans="1:14" ht="14.5" x14ac:dyDescent="0.35">
      <c r="A18" s="138"/>
      <c r="B18" s="139"/>
      <c r="C18" s="140"/>
      <c r="D18" s="269"/>
      <c r="E18" s="270"/>
      <c r="F18" s="270"/>
      <c r="G18" s="270"/>
      <c r="H18" s="270"/>
      <c r="I18" s="270"/>
      <c r="J18" s="270"/>
      <c r="K18" s="270"/>
      <c r="L18" s="270"/>
      <c r="M18" s="270"/>
      <c r="N18" s="271"/>
    </row>
    <row r="19" spans="1:14" ht="14.5" x14ac:dyDescent="0.35">
      <c r="A19" s="135" t="s">
        <v>458</v>
      </c>
      <c r="B19" s="136"/>
      <c r="C19" s="137"/>
      <c r="D19" s="258" t="s">
        <v>459</v>
      </c>
      <c r="E19" s="267"/>
      <c r="F19" s="267"/>
      <c r="G19" s="267"/>
      <c r="H19" s="267"/>
      <c r="I19" s="267"/>
      <c r="J19" s="267"/>
      <c r="K19" s="267"/>
      <c r="L19" s="267"/>
      <c r="M19" s="267"/>
      <c r="N19" s="268"/>
    </row>
    <row r="20" spans="1:14" ht="14.5" x14ac:dyDescent="0.35">
      <c r="A20" s="144"/>
      <c r="B20" s="145"/>
      <c r="C20" s="146"/>
      <c r="D20" s="280"/>
      <c r="E20" s="281"/>
      <c r="F20" s="281"/>
      <c r="G20" s="281"/>
      <c r="H20" s="281"/>
      <c r="I20" s="281"/>
      <c r="J20" s="281"/>
      <c r="K20" s="281"/>
      <c r="L20" s="281"/>
      <c r="M20" s="281"/>
      <c r="N20" s="282"/>
    </row>
    <row r="21" spans="1:14" ht="14.5" x14ac:dyDescent="0.35">
      <c r="A21" s="144"/>
      <c r="B21" s="145"/>
      <c r="C21" s="146"/>
      <c r="D21" s="280"/>
      <c r="E21" s="281"/>
      <c r="F21" s="281"/>
      <c r="G21" s="281"/>
      <c r="H21" s="281"/>
      <c r="I21" s="281"/>
      <c r="J21" s="281"/>
      <c r="K21" s="281"/>
      <c r="L21" s="281"/>
      <c r="M21" s="281"/>
      <c r="N21" s="282"/>
    </row>
    <row r="22" spans="1:14" ht="14.5" x14ac:dyDescent="0.35">
      <c r="A22" s="144"/>
      <c r="B22" s="145"/>
      <c r="C22" s="146"/>
      <c r="D22" s="280"/>
      <c r="E22" s="281"/>
      <c r="F22" s="281"/>
      <c r="G22" s="281"/>
      <c r="H22" s="281"/>
      <c r="I22" s="281"/>
      <c r="J22" s="281"/>
      <c r="K22" s="281"/>
      <c r="L22" s="281"/>
      <c r="M22" s="281"/>
      <c r="N22" s="282"/>
    </row>
    <row r="23" spans="1:14" ht="14.5" x14ac:dyDescent="0.35">
      <c r="A23" s="135" t="s">
        <v>460</v>
      </c>
      <c r="B23" s="136"/>
      <c r="C23" s="137"/>
      <c r="D23" s="258" t="s">
        <v>461</v>
      </c>
      <c r="E23" s="267"/>
      <c r="F23" s="267"/>
      <c r="G23" s="267"/>
      <c r="H23" s="267"/>
      <c r="I23" s="267"/>
      <c r="J23" s="267"/>
      <c r="K23" s="267"/>
      <c r="L23" s="267"/>
      <c r="M23" s="267"/>
      <c r="N23" s="268"/>
    </row>
    <row r="24" spans="1:14" ht="14.5" x14ac:dyDescent="0.35">
      <c r="A24" s="138"/>
      <c r="B24" s="139"/>
      <c r="C24" s="140"/>
      <c r="D24" s="283"/>
      <c r="E24" s="247"/>
      <c r="F24" s="247"/>
      <c r="G24" s="247"/>
      <c r="H24" s="247"/>
      <c r="I24" s="247"/>
      <c r="J24" s="247"/>
      <c r="K24" s="247"/>
      <c r="L24" s="247"/>
      <c r="M24" s="247"/>
      <c r="N24" s="284"/>
    </row>
    <row r="25" spans="1:14" ht="14.5" x14ac:dyDescent="0.35">
      <c r="A25" s="150" t="s">
        <v>462</v>
      </c>
      <c r="B25" s="151"/>
      <c r="C25" s="152"/>
      <c r="D25" s="243" t="s">
        <v>463</v>
      </c>
      <c r="E25" s="244"/>
      <c r="F25" s="244"/>
      <c r="G25" s="244"/>
      <c r="H25" s="244"/>
      <c r="I25" s="244"/>
      <c r="J25" s="244"/>
      <c r="K25" s="244"/>
      <c r="L25" s="244"/>
      <c r="M25" s="244"/>
      <c r="N25" s="245"/>
    </row>
    <row r="26" spans="1:14" ht="14.5" x14ac:dyDescent="0.35">
      <c r="A26" s="153"/>
      <c r="B26" s="145"/>
      <c r="C26" s="154"/>
      <c r="D26" s="264"/>
      <c r="E26" s="265"/>
      <c r="F26" s="265"/>
      <c r="G26" s="265"/>
      <c r="H26" s="265"/>
      <c r="I26" s="265"/>
      <c r="J26" s="265"/>
      <c r="K26" s="265"/>
      <c r="L26" s="265"/>
      <c r="M26" s="265"/>
      <c r="N26" s="266"/>
    </row>
    <row r="27" spans="1:14" ht="14.5" x14ac:dyDescent="0.35">
      <c r="A27" s="153"/>
      <c r="B27" s="145"/>
      <c r="C27" s="154"/>
      <c r="D27" s="264"/>
      <c r="E27" s="265"/>
      <c r="F27" s="265"/>
      <c r="G27" s="265"/>
      <c r="H27" s="265"/>
      <c r="I27" s="265"/>
      <c r="J27" s="265"/>
      <c r="K27" s="265"/>
      <c r="L27" s="265"/>
      <c r="M27" s="265"/>
      <c r="N27" s="266"/>
    </row>
    <row r="28" spans="1:14" ht="14.5" x14ac:dyDescent="0.35">
      <c r="A28" s="150" t="s">
        <v>464</v>
      </c>
      <c r="B28" s="151"/>
      <c r="C28" s="152"/>
      <c r="D28" s="249" t="s">
        <v>465</v>
      </c>
      <c r="E28" s="250"/>
      <c r="F28" s="250"/>
      <c r="G28" s="250"/>
      <c r="H28" s="250"/>
      <c r="I28" s="250"/>
      <c r="J28" s="250"/>
      <c r="K28" s="250"/>
      <c r="L28" s="250"/>
      <c r="M28" s="250"/>
      <c r="N28" s="251"/>
    </row>
    <row r="29" spans="1:14" ht="14.5" x14ac:dyDescent="0.35">
      <c r="A29" s="155"/>
      <c r="B29" s="156"/>
      <c r="C29" s="157"/>
      <c r="D29" s="252"/>
      <c r="E29" s="253"/>
      <c r="F29" s="253"/>
      <c r="G29" s="253"/>
      <c r="H29" s="253"/>
      <c r="I29" s="253"/>
      <c r="J29" s="253"/>
      <c r="K29" s="253"/>
      <c r="L29" s="253"/>
      <c r="M29" s="253"/>
      <c r="N29" s="254"/>
    </row>
    <row r="30" spans="1:14" ht="14.5" x14ac:dyDescent="0.35">
      <c r="A30" s="158" t="s">
        <v>466</v>
      </c>
      <c r="B30" s="148"/>
      <c r="C30" s="159"/>
      <c r="D30" s="285" t="s">
        <v>467</v>
      </c>
      <c r="E30" s="286"/>
      <c r="F30" s="286"/>
      <c r="G30" s="286"/>
      <c r="H30" s="286"/>
      <c r="I30" s="286"/>
      <c r="J30" s="286"/>
      <c r="K30" s="286"/>
      <c r="L30" s="286"/>
      <c r="M30" s="286"/>
      <c r="N30" s="287"/>
    </row>
    <row r="31" spans="1:14" ht="14.5" x14ac:dyDescent="0.35">
      <c r="A31" s="147" t="s">
        <v>468</v>
      </c>
      <c r="B31" s="148"/>
      <c r="C31" s="159"/>
      <c r="D31" s="288" t="s">
        <v>469</v>
      </c>
      <c r="E31" s="289"/>
      <c r="F31" s="289"/>
      <c r="G31" s="289"/>
      <c r="H31" s="289"/>
      <c r="I31" s="289"/>
      <c r="J31" s="289"/>
      <c r="K31" s="289"/>
      <c r="L31" s="289"/>
      <c r="M31" s="289"/>
      <c r="N31" s="290"/>
    </row>
    <row r="32" spans="1:14" ht="14.5" x14ac:dyDescent="0.35">
      <c r="A32" s="237" t="s">
        <v>470</v>
      </c>
      <c r="B32" s="238"/>
      <c r="C32" s="239"/>
      <c r="D32" s="243" t="s">
        <v>471</v>
      </c>
      <c r="E32" s="244"/>
      <c r="F32" s="244"/>
      <c r="G32" s="244"/>
      <c r="H32" s="244"/>
      <c r="I32" s="244"/>
      <c r="J32" s="244"/>
      <c r="K32" s="244"/>
      <c r="L32" s="244"/>
      <c r="M32" s="244"/>
      <c r="N32" s="245"/>
    </row>
    <row r="33" spans="1:14" ht="14.5" x14ac:dyDescent="0.35">
      <c r="A33" s="240"/>
      <c r="B33" s="241"/>
      <c r="C33" s="242"/>
      <c r="D33" s="246"/>
      <c r="E33" s="247"/>
      <c r="F33" s="247"/>
      <c r="G33" s="247"/>
      <c r="H33" s="247"/>
      <c r="I33" s="247"/>
      <c r="J33" s="247"/>
      <c r="K33" s="247"/>
      <c r="L33" s="247"/>
      <c r="M33" s="247"/>
      <c r="N33" s="248"/>
    </row>
    <row r="34" spans="1:14" ht="14.5" x14ac:dyDescent="0.35">
      <c r="A34" s="237" t="s">
        <v>472</v>
      </c>
      <c r="B34" s="238"/>
      <c r="C34" s="239"/>
      <c r="D34" s="243" t="s">
        <v>473</v>
      </c>
      <c r="E34" s="244"/>
      <c r="F34" s="244"/>
      <c r="G34" s="244"/>
      <c r="H34" s="244"/>
      <c r="I34" s="244"/>
      <c r="J34" s="244"/>
      <c r="K34" s="244"/>
      <c r="L34" s="244"/>
      <c r="M34" s="244"/>
      <c r="N34" s="245"/>
    </row>
    <row r="35" spans="1:14" ht="14.5" x14ac:dyDescent="0.35">
      <c r="A35" s="240"/>
      <c r="B35" s="241"/>
      <c r="C35" s="242"/>
      <c r="D35" s="246"/>
      <c r="E35" s="247"/>
      <c r="F35" s="247"/>
      <c r="G35" s="247"/>
      <c r="H35" s="247"/>
      <c r="I35" s="247"/>
      <c r="J35" s="247"/>
      <c r="K35" s="247"/>
      <c r="L35" s="247"/>
      <c r="M35" s="247"/>
      <c r="N35" s="248"/>
    </row>
    <row r="36" spans="1:14" ht="14.5" x14ac:dyDescent="0.35">
      <c r="A36" s="160" t="s">
        <v>464</v>
      </c>
      <c r="B36" s="151"/>
      <c r="C36" s="152"/>
      <c r="D36" s="249" t="s">
        <v>474</v>
      </c>
      <c r="E36" s="250"/>
      <c r="F36" s="250"/>
      <c r="G36" s="250"/>
      <c r="H36" s="250"/>
      <c r="I36" s="250"/>
      <c r="J36" s="250"/>
      <c r="K36" s="250"/>
      <c r="L36" s="250"/>
      <c r="M36" s="250"/>
      <c r="N36" s="251"/>
    </row>
    <row r="37" spans="1:14" ht="14.5" x14ac:dyDescent="0.35">
      <c r="A37" s="155"/>
      <c r="B37" s="156"/>
      <c r="C37" s="157"/>
      <c r="D37" s="252"/>
      <c r="E37" s="253"/>
      <c r="F37" s="253"/>
      <c r="G37" s="253"/>
      <c r="H37" s="253"/>
      <c r="I37" s="253"/>
      <c r="J37" s="253"/>
      <c r="K37" s="253"/>
      <c r="L37" s="253"/>
      <c r="M37" s="253"/>
      <c r="N37" s="254"/>
    </row>
    <row r="38" spans="1:14" ht="12.75" customHeight="1" x14ac:dyDescent="0.35">
      <c r="A38" s="25"/>
      <c r="B38" s="25"/>
      <c r="C38" s="25"/>
      <c r="D38" s="25"/>
      <c r="E38" s="25"/>
      <c r="F38" s="25"/>
      <c r="G38" s="25"/>
      <c r="H38" s="25"/>
      <c r="I38" s="25"/>
      <c r="J38" s="25"/>
      <c r="K38" s="25"/>
      <c r="L38" s="25"/>
      <c r="M38" s="25"/>
      <c r="N38" s="25"/>
    </row>
    <row r="39" spans="1:14" ht="12.75" hidden="1" customHeight="1" x14ac:dyDescent="0.35">
      <c r="A39" s="25"/>
      <c r="B39" s="25"/>
      <c r="C39" s="25"/>
      <c r="D39" s="25"/>
      <c r="E39" s="25"/>
      <c r="F39" s="25"/>
      <c r="G39" s="25"/>
      <c r="H39" s="25"/>
      <c r="I39" s="25"/>
      <c r="J39" s="25"/>
      <c r="K39" s="25"/>
      <c r="L39" s="25"/>
      <c r="M39" s="25"/>
      <c r="N39" s="25"/>
    </row>
    <row r="40" spans="1:14" ht="12.75" hidden="1" customHeight="1" x14ac:dyDescent="0.35">
      <c r="A40" s="25"/>
      <c r="B40" s="25"/>
      <c r="C40" s="25"/>
      <c r="D40" s="25"/>
      <c r="E40" s="25"/>
      <c r="F40" s="25"/>
      <c r="G40" s="25"/>
      <c r="H40" s="25"/>
      <c r="I40" s="25"/>
      <c r="J40" s="25"/>
      <c r="K40" s="25"/>
      <c r="L40" s="25"/>
      <c r="M40" s="25"/>
      <c r="N40" s="25"/>
    </row>
    <row r="41" spans="1:14" ht="12.75" hidden="1" customHeight="1" x14ac:dyDescent="0.35">
      <c r="A41" s="25"/>
      <c r="B41" s="25"/>
      <c r="C41" s="25"/>
      <c r="D41" s="25"/>
      <c r="E41" s="25"/>
      <c r="F41" s="25"/>
      <c r="G41" s="25"/>
      <c r="H41" s="25"/>
      <c r="I41" s="25"/>
      <c r="J41" s="25"/>
      <c r="K41" s="25"/>
      <c r="L41" s="25"/>
      <c r="M41" s="25"/>
      <c r="N41" s="25"/>
    </row>
    <row r="42" spans="1:14" ht="12.75" hidden="1" customHeight="1" x14ac:dyDescent="0.35">
      <c r="A42" s="25"/>
      <c r="B42" s="25"/>
      <c r="C42" s="25"/>
      <c r="D42" s="25"/>
      <c r="E42" s="25"/>
      <c r="F42" s="25"/>
      <c r="G42" s="25"/>
      <c r="H42" s="25"/>
      <c r="I42" s="25"/>
      <c r="J42" s="25"/>
      <c r="K42" s="25"/>
      <c r="L42" s="25"/>
      <c r="M42" s="25"/>
      <c r="N42" s="25"/>
    </row>
    <row r="43" spans="1:14" ht="12.75" hidden="1" customHeight="1" x14ac:dyDescent="0.35">
      <c r="A43" s="25"/>
      <c r="B43" s="25"/>
      <c r="C43" s="25"/>
      <c r="D43" s="25"/>
      <c r="E43" s="25"/>
      <c r="F43" s="25"/>
      <c r="G43" s="25"/>
      <c r="H43" s="25"/>
      <c r="I43" s="25"/>
      <c r="J43" s="25"/>
      <c r="K43" s="25"/>
      <c r="L43" s="25"/>
      <c r="M43" s="25"/>
      <c r="N43" s="25"/>
    </row>
    <row r="44" spans="1:14" ht="12.75" hidden="1" customHeight="1" x14ac:dyDescent="0.35">
      <c r="A44" s="25"/>
      <c r="B44" s="25"/>
      <c r="C44" s="25"/>
      <c r="D44" s="25"/>
      <c r="E44" s="25"/>
      <c r="F44" s="25"/>
      <c r="G44" s="25"/>
      <c r="H44" s="25"/>
      <c r="I44" s="25"/>
      <c r="J44" s="25"/>
      <c r="K44" s="25"/>
      <c r="L44" s="25"/>
      <c r="M44" s="25"/>
      <c r="N44" s="25"/>
    </row>
    <row r="45" spans="1:14" ht="12.75" hidden="1" customHeight="1" x14ac:dyDescent="0.35">
      <c r="A45" s="25"/>
      <c r="B45" s="25"/>
      <c r="C45" s="25"/>
      <c r="D45" s="25"/>
      <c r="E45" s="25"/>
      <c r="F45" s="25"/>
      <c r="G45" s="25"/>
      <c r="H45" s="25"/>
      <c r="I45" s="25"/>
      <c r="J45" s="25"/>
      <c r="K45" s="25"/>
      <c r="L45" s="25"/>
      <c r="M45" s="25"/>
      <c r="N45" s="25"/>
    </row>
    <row r="46" spans="1:14" ht="12.75" hidden="1" customHeight="1" x14ac:dyDescent="0.35">
      <c r="A46" s="25"/>
      <c r="B46" s="25"/>
      <c r="C46" s="25"/>
      <c r="D46" s="25"/>
      <c r="E46" s="25"/>
      <c r="F46" s="25"/>
      <c r="G46" s="25"/>
      <c r="H46" s="25"/>
      <c r="I46" s="25"/>
      <c r="J46" s="25"/>
      <c r="K46" s="25"/>
      <c r="L46" s="25"/>
      <c r="M46" s="25"/>
      <c r="N46" s="25"/>
    </row>
    <row r="47" spans="1:14" ht="12.75" hidden="1" customHeight="1" x14ac:dyDescent="0.35">
      <c r="A47" s="25"/>
      <c r="B47" s="25"/>
      <c r="C47" s="25"/>
      <c r="D47" s="25"/>
      <c r="E47" s="25"/>
      <c r="F47" s="25"/>
      <c r="G47" s="25"/>
      <c r="H47" s="25"/>
      <c r="I47" s="25"/>
      <c r="J47" s="25"/>
      <c r="K47" s="25"/>
      <c r="L47" s="25"/>
      <c r="M47" s="25"/>
      <c r="N47" s="25"/>
    </row>
    <row r="48" spans="1:14" ht="12.75" hidden="1" customHeight="1" x14ac:dyDescent="0.35">
      <c r="A48" s="25"/>
      <c r="B48" s="25"/>
      <c r="C48" s="25"/>
      <c r="D48" s="25"/>
      <c r="E48" s="25"/>
      <c r="F48" s="25"/>
      <c r="G48" s="25"/>
      <c r="H48" s="25"/>
      <c r="I48" s="25"/>
      <c r="J48" s="25"/>
      <c r="K48" s="25"/>
      <c r="L48" s="25"/>
      <c r="M48" s="25"/>
      <c r="N48" s="25"/>
    </row>
    <row r="49" spans="1:14" ht="12.75" hidden="1" customHeight="1" x14ac:dyDescent="0.35">
      <c r="A49" s="25"/>
      <c r="B49" s="25"/>
      <c r="C49" s="25"/>
      <c r="D49" s="25"/>
      <c r="E49" s="25"/>
      <c r="F49" s="25"/>
      <c r="G49" s="25"/>
      <c r="H49" s="25"/>
      <c r="I49" s="25"/>
      <c r="J49" s="25"/>
      <c r="K49" s="25"/>
      <c r="L49" s="25"/>
      <c r="M49" s="25"/>
      <c r="N49" s="25"/>
    </row>
    <row r="50" spans="1:14" ht="12.75" hidden="1" customHeight="1" x14ac:dyDescent="0.35">
      <c r="A50" s="25"/>
      <c r="B50" s="25"/>
      <c r="C50" s="25"/>
      <c r="D50" s="25"/>
      <c r="E50" s="25"/>
      <c r="F50" s="25"/>
      <c r="G50" s="25"/>
      <c r="H50" s="25"/>
      <c r="I50" s="25"/>
      <c r="J50" s="25"/>
      <c r="K50" s="25"/>
      <c r="L50" s="25"/>
      <c r="M50" s="25"/>
      <c r="N50" s="25"/>
    </row>
    <row r="51" spans="1:14" ht="12.75" hidden="1" customHeight="1" x14ac:dyDescent="0.35">
      <c r="A51" s="25"/>
      <c r="B51" s="25"/>
      <c r="C51" s="25"/>
      <c r="D51" s="25"/>
      <c r="E51" s="25"/>
      <c r="F51" s="25"/>
      <c r="G51" s="25"/>
      <c r="H51" s="25"/>
      <c r="I51" s="25"/>
      <c r="J51" s="25"/>
      <c r="K51" s="25"/>
      <c r="L51" s="25"/>
      <c r="M51" s="25"/>
      <c r="N51" s="25"/>
    </row>
    <row r="52" spans="1:14" ht="12.75" hidden="1" customHeight="1" x14ac:dyDescent="0.35">
      <c r="A52" s="25"/>
      <c r="B52" s="25"/>
      <c r="C52" s="25"/>
      <c r="D52" s="25"/>
      <c r="E52" s="25"/>
      <c r="F52" s="25"/>
      <c r="G52" s="25"/>
      <c r="H52" s="25"/>
      <c r="I52" s="25"/>
      <c r="J52" s="25"/>
      <c r="K52" s="25"/>
      <c r="L52" s="25"/>
      <c r="M52" s="25"/>
      <c r="N52" s="25"/>
    </row>
    <row r="53" spans="1:14" ht="12.75" customHeight="1" x14ac:dyDescent="0.35"/>
    <row r="54" spans="1:14" ht="12.75" customHeight="1" x14ac:dyDescent="0.35"/>
  </sheetData>
  <mergeCells count="21">
    <mergeCell ref="D17:N18"/>
    <mergeCell ref="D19:N22"/>
    <mergeCell ref="D23:N24"/>
    <mergeCell ref="D30:N30"/>
    <mergeCell ref="D31:N31"/>
    <mergeCell ref="A34:C35"/>
    <mergeCell ref="D34:N35"/>
    <mergeCell ref="D36:N37"/>
    <mergeCell ref="A3:N3"/>
    <mergeCell ref="D10:N11"/>
    <mergeCell ref="D25:N27"/>
    <mergeCell ref="D28:N29"/>
    <mergeCell ref="A32:C33"/>
    <mergeCell ref="D32:N33"/>
    <mergeCell ref="D6:N7"/>
    <mergeCell ref="D8:N8"/>
    <mergeCell ref="D9:N9"/>
    <mergeCell ref="D12:N12"/>
    <mergeCell ref="D13:N13"/>
    <mergeCell ref="D14:N15"/>
    <mergeCell ref="D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0D54-B1B8-4FA6-9DDD-47F9B4B56289}">
  <sheetPr codeName="Sheet2">
    <tabColor rgb="FFFF0000"/>
  </sheetPr>
  <dimension ref="A1:AB134"/>
  <sheetViews>
    <sheetView tabSelected="1" zoomScale="90" zoomScaleNormal="90" workbookViewId="0">
      <pane xSplit="1" ySplit="2" topLeftCell="B3" activePane="bottomRight" state="frozen"/>
      <selection pane="topRight" activeCell="B1" sqref="B1"/>
      <selection pane="bottomLeft" activeCell="A3" sqref="A3"/>
      <selection pane="bottomRight" activeCell="A2" sqref="A2"/>
    </sheetView>
  </sheetViews>
  <sheetFormatPr defaultColWidth="3.1796875" defaultRowHeight="14.5" zeroHeight="1" x14ac:dyDescent="0.35"/>
  <cols>
    <col min="1" max="1" width="8.81640625" style="3" customWidth="1"/>
    <col min="2" max="2" width="9" style="3" customWidth="1"/>
    <col min="3" max="3" width="19" style="11" customWidth="1"/>
    <col min="4" max="4" width="15" style="3" customWidth="1"/>
    <col min="5" max="5" width="29.453125" style="3" customWidth="1"/>
    <col min="6" max="6" width="32.81640625" style="3" customWidth="1"/>
    <col min="7" max="7" width="56" style="3" customWidth="1"/>
    <col min="8" max="8" width="27.453125" style="3" customWidth="1"/>
    <col min="9" max="9" width="21.1796875" style="3" customWidth="1"/>
    <col min="10" max="10" width="10.1796875" style="3" customWidth="1"/>
    <col min="11" max="11" width="34.54296875" style="12" customWidth="1"/>
    <col min="12" max="12" width="25.54296875" style="12" customWidth="1"/>
    <col min="13" max="13" width="11.81640625" style="3" customWidth="1"/>
    <col min="14" max="14" width="12.1796875" style="3" customWidth="1"/>
    <col min="15" max="15" width="48.81640625" style="3" customWidth="1"/>
    <col min="16" max="16" width="1.81640625" style="3" customWidth="1"/>
    <col min="17" max="17" width="24.1796875" style="3" customWidth="1"/>
    <col min="18" max="18" width="18.81640625" style="3" customWidth="1"/>
    <col min="19" max="19" width="31.54296875" style="3" customWidth="1"/>
    <col min="20" max="20" width="29.81640625" style="3" customWidth="1"/>
    <col min="21" max="21" width="55.1796875" style="3" customWidth="1"/>
    <col min="22" max="22" width="50.1796875" style="3" customWidth="1"/>
    <col min="23" max="23" width="48.1796875" style="3" customWidth="1"/>
    <col min="24" max="26" width="2.1796875" style="3" customWidth="1"/>
    <col min="27" max="27" width="2.1796875" style="4" customWidth="1"/>
    <col min="28" max="28" width="9.453125" style="225" customWidth="1"/>
    <col min="29" max="16384" width="3.1796875" style="3"/>
  </cols>
  <sheetData>
    <row r="1" spans="1:28" s="2" customFormat="1" x14ac:dyDescent="0.35">
      <c r="A1" s="17" t="s">
        <v>0</v>
      </c>
      <c r="B1" s="17"/>
      <c r="C1" s="17"/>
      <c r="D1" s="17"/>
      <c r="E1" s="17"/>
      <c r="F1" s="17"/>
      <c r="G1" s="17"/>
      <c r="H1" s="17"/>
      <c r="I1" s="17"/>
      <c r="J1" s="17"/>
      <c r="K1" s="17"/>
      <c r="L1" s="17"/>
      <c r="M1" s="17"/>
      <c r="N1" s="17"/>
      <c r="O1" s="17"/>
      <c r="P1" s="17"/>
      <c r="Q1" s="1"/>
      <c r="R1" s="1"/>
      <c r="S1" s="1"/>
      <c r="T1" s="1"/>
      <c r="U1" s="1"/>
      <c r="V1" s="1"/>
      <c r="W1" s="1"/>
      <c r="AB1" s="220"/>
    </row>
    <row r="2" spans="1:28" ht="32.15" customHeight="1" x14ac:dyDescent="0.35">
      <c r="A2" s="192" t="s">
        <v>1</v>
      </c>
      <c r="B2" s="192" t="s">
        <v>2</v>
      </c>
      <c r="C2" s="192" t="s">
        <v>3</v>
      </c>
      <c r="D2" s="192" t="s">
        <v>4</v>
      </c>
      <c r="E2" s="192" t="s">
        <v>5</v>
      </c>
      <c r="F2" s="192" t="s">
        <v>6</v>
      </c>
      <c r="G2" s="192" t="s">
        <v>7</v>
      </c>
      <c r="H2" s="192" t="s">
        <v>8</v>
      </c>
      <c r="I2" s="192" t="s">
        <v>9</v>
      </c>
      <c r="J2" s="192" t="s">
        <v>10</v>
      </c>
      <c r="K2" s="193" t="s">
        <v>11</v>
      </c>
      <c r="L2" s="192" t="s">
        <v>12</v>
      </c>
      <c r="M2" s="192" t="s">
        <v>13</v>
      </c>
      <c r="N2" s="192" t="s">
        <v>14</v>
      </c>
      <c r="O2" s="192" t="s">
        <v>475</v>
      </c>
      <c r="P2" s="194"/>
      <c r="Q2" s="192" t="s">
        <v>476</v>
      </c>
      <c r="R2" s="192" t="s">
        <v>477</v>
      </c>
      <c r="S2" s="192" t="s">
        <v>478</v>
      </c>
      <c r="T2" s="192" t="s">
        <v>479</v>
      </c>
      <c r="U2" s="192" t="s">
        <v>15</v>
      </c>
      <c r="V2" s="193" t="s">
        <v>480</v>
      </c>
      <c r="W2" s="193" t="s">
        <v>481</v>
      </c>
      <c r="X2" s="192"/>
      <c r="Y2" s="192"/>
      <c r="Z2" s="192"/>
      <c r="AA2" s="192"/>
      <c r="AB2" s="192" t="s">
        <v>16</v>
      </c>
    </row>
    <row r="3" spans="1:28" ht="200" x14ac:dyDescent="0.35">
      <c r="A3" s="14" t="s">
        <v>482</v>
      </c>
      <c r="B3" s="195" t="s">
        <v>17</v>
      </c>
      <c r="C3" s="196" t="s">
        <v>18</v>
      </c>
      <c r="D3" s="197" t="s">
        <v>51</v>
      </c>
      <c r="E3" s="198" t="s">
        <v>19</v>
      </c>
      <c r="F3" s="197" t="s">
        <v>20</v>
      </c>
      <c r="G3" s="199" t="s">
        <v>21</v>
      </c>
      <c r="H3" s="199" t="s">
        <v>22</v>
      </c>
      <c r="I3" s="14"/>
      <c r="J3" s="14"/>
      <c r="K3" s="14" t="s">
        <v>23</v>
      </c>
      <c r="L3" s="14" t="s">
        <v>483</v>
      </c>
      <c r="M3" s="14" t="s">
        <v>24</v>
      </c>
      <c r="N3" s="14" t="s">
        <v>25</v>
      </c>
      <c r="O3" s="200" t="s">
        <v>26</v>
      </c>
      <c r="P3" s="200"/>
      <c r="Q3" s="14"/>
      <c r="R3" s="195"/>
      <c r="S3" s="196"/>
      <c r="T3" s="197"/>
      <c r="U3" s="198" t="s">
        <v>27</v>
      </c>
      <c r="V3" s="14" t="s">
        <v>484</v>
      </c>
      <c r="W3" s="195" t="s">
        <v>485</v>
      </c>
      <c r="X3" s="188"/>
      <c r="Y3" s="197"/>
      <c r="Z3" s="198"/>
      <c r="AA3" s="197"/>
      <c r="AB3" s="221" t="e">
        <f>IF(OR(J3="Fail",ISBLANK(J3)),INDEX('Issue Code Table'!C:C,MATCH(N:N,'Issue Code Table'!A:A,0)),IF(M3="Critical",6,IF(M3="Significant",5,IF(M3="Moderate",3,2))))</f>
        <v>#N/A</v>
      </c>
    </row>
    <row r="4" spans="1:28" ht="312.5" x14ac:dyDescent="0.35">
      <c r="A4" s="15" t="s">
        <v>486</v>
      </c>
      <c r="B4" s="226" t="s">
        <v>85</v>
      </c>
      <c r="C4" s="23" t="s">
        <v>86</v>
      </c>
      <c r="D4" s="203" t="s">
        <v>51</v>
      </c>
      <c r="E4" s="204" t="s">
        <v>487</v>
      </c>
      <c r="F4" s="203" t="s">
        <v>488</v>
      </c>
      <c r="G4" s="205" t="s">
        <v>2427</v>
      </c>
      <c r="H4" s="205" t="s">
        <v>489</v>
      </c>
      <c r="I4" s="15"/>
      <c r="J4" s="15"/>
      <c r="K4" s="15" t="s">
        <v>490</v>
      </c>
      <c r="L4" s="15"/>
      <c r="M4" s="15" t="s">
        <v>24</v>
      </c>
      <c r="N4" s="15" t="s">
        <v>491</v>
      </c>
      <c r="O4" s="15" t="s">
        <v>492</v>
      </c>
      <c r="P4" s="15"/>
      <c r="Q4" s="15" t="s">
        <v>493</v>
      </c>
      <c r="R4" s="226" t="s">
        <v>494</v>
      </c>
      <c r="S4" s="23" t="s">
        <v>495</v>
      </c>
      <c r="T4" s="203"/>
      <c r="U4" s="204" t="s">
        <v>496</v>
      </c>
      <c r="V4" s="15" t="s">
        <v>497</v>
      </c>
      <c r="W4" s="226" t="s">
        <v>498</v>
      </c>
      <c r="X4" s="23"/>
      <c r="Y4" s="203"/>
      <c r="Z4" s="204"/>
      <c r="AA4" s="203"/>
      <c r="AB4" s="222">
        <f>IF(OR(J4="Fail",ISBLANK(J4)),INDEX('Issue Code Table'!C:C,MATCH(N:N,'Issue Code Table'!A:A,0)),IF(M4="Critical",6,IF(M4="Significant",5,IF(M4="Moderate",3,2))))</f>
        <v>7</v>
      </c>
    </row>
    <row r="5" spans="1:28" ht="409.5" x14ac:dyDescent="0.35">
      <c r="A5" s="14" t="s">
        <v>499</v>
      </c>
      <c r="B5" s="201" t="s">
        <v>194</v>
      </c>
      <c r="C5" s="188" t="s">
        <v>195</v>
      </c>
      <c r="D5" s="197" t="s">
        <v>51</v>
      </c>
      <c r="E5" s="198" t="s">
        <v>500</v>
      </c>
      <c r="F5" s="197" t="s">
        <v>501</v>
      </c>
      <c r="G5" s="199" t="s">
        <v>2435</v>
      </c>
      <c r="H5" s="199" t="s">
        <v>502</v>
      </c>
      <c r="I5" s="14"/>
      <c r="J5" s="14"/>
      <c r="K5" s="14" t="s">
        <v>503</v>
      </c>
      <c r="L5" s="14"/>
      <c r="M5" s="14" t="s">
        <v>35</v>
      </c>
      <c r="N5" s="14" t="s">
        <v>504</v>
      </c>
      <c r="O5" s="14" t="s">
        <v>505</v>
      </c>
      <c r="P5" s="14"/>
      <c r="Q5" s="14" t="s">
        <v>506</v>
      </c>
      <c r="R5" s="201" t="s">
        <v>507</v>
      </c>
      <c r="S5" s="188" t="s">
        <v>508</v>
      </c>
      <c r="T5" s="197"/>
      <c r="U5" s="198" t="s">
        <v>509</v>
      </c>
      <c r="V5" s="14" t="s">
        <v>510</v>
      </c>
      <c r="W5" s="201" t="s">
        <v>511</v>
      </c>
      <c r="X5" s="196"/>
      <c r="Y5" s="197"/>
      <c r="Z5" s="198"/>
      <c r="AA5" s="197"/>
      <c r="AB5" s="221">
        <f>IF(OR(J5="Fail",ISBLANK(J5)),INDEX('Issue Code Table'!C:C,MATCH(N:N,'Issue Code Table'!A:A,0)),IF(M5="Critical",6,IF(M5="Significant",5,IF(M5="Moderate",3,2))))</f>
        <v>5</v>
      </c>
    </row>
    <row r="6" spans="1:28" ht="362.5" x14ac:dyDescent="0.35">
      <c r="A6" s="15" t="s">
        <v>512</v>
      </c>
      <c r="B6" s="202" t="s">
        <v>513</v>
      </c>
      <c r="C6" s="202" t="s">
        <v>514</v>
      </c>
      <c r="D6" s="203" t="s">
        <v>51</v>
      </c>
      <c r="E6" s="204" t="s">
        <v>515</v>
      </c>
      <c r="F6" s="203" t="s">
        <v>516</v>
      </c>
      <c r="G6" s="205" t="s">
        <v>517</v>
      </c>
      <c r="H6" s="205" t="s">
        <v>518</v>
      </c>
      <c r="I6" s="15"/>
      <c r="J6" s="15"/>
      <c r="K6" s="15" t="s">
        <v>519</v>
      </c>
      <c r="L6" s="15"/>
      <c r="M6" s="15" t="s">
        <v>35</v>
      </c>
      <c r="N6" s="15" t="s">
        <v>520</v>
      </c>
      <c r="O6" s="206" t="s">
        <v>521</v>
      </c>
      <c r="P6" s="206"/>
      <c r="Q6" s="15" t="s">
        <v>522</v>
      </c>
      <c r="R6" s="202" t="s">
        <v>523</v>
      </c>
      <c r="S6" s="202" t="s">
        <v>524</v>
      </c>
      <c r="T6" s="203"/>
      <c r="U6" s="204" t="s">
        <v>525</v>
      </c>
      <c r="V6" s="15" t="s">
        <v>526</v>
      </c>
      <c r="W6" s="202" t="s">
        <v>527</v>
      </c>
      <c r="X6" s="23"/>
      <c r="Y6" s="203"/>
      <c r="Z6" s="204"/>
      <c r="AA6" s="203"/>
      <c r="AB6" s="222">
        <f>IF(OR(J6="Fail",ISBLANK(J6)),INDEX('Issue Code Table'!C:C,MATCH(N:N,'Issue Code Table'!A:A,0)),IF(M6="Critical",6,IF(M6="Significant",5,IF(M6="Moderate",3,2))))</f>
        <v>5</v>
      </c>
    </row>
    <row r="7" spans="1:28" ht="187.5" x14ac:dyDescent="0.35">
      <c r="A7" s="14" t="s">
        <v>528</v>
      </c>
      <c r="B7" s="195" t="s">
        <v>123</v>
      </c>
      <c r="C7" s="196" t="s">
        <v>124</v>
      </c>
      <c r="D7" s="197" t="s">
        <v>51</v>
      </c>
      <c r="E7" s="198" t="s">
        <v>131</v>
      </c>
      <c r="F7" s="197" t="s">
        <v>2405</v>
      </c>
      <c r="G7" s="199" t="s">
        <v>2406</v>
      </c>
      <c r="H7" s="199" t="s">
        <v>132</v>
      </c>
      <c r="I7" s="14"/>
      <c r="J7" s="14"/>
      <c r="K7" s="14" t="s">
        <v>133</v>
      </c>
      <c r="L7" s="14"/>
      <c r="M7" s="14" t="s">
        <v>35</v>
      </c>
      <c r="N7" s="14" t="s">
        <v>120</v>
      </c>
      <c r="O7" s="200" t="s">
        <v>121</v>
      </c>
      <c r="P7" s="200"/>
      <c r="Q7" s="14"/>
      <c r="R7" s="195"/>
      <c r="S7" s="196"/>
      <c r="T7" s="197"/>
      <c r="U7" s="198" t="s">
        <v>529</v>
      </c>
      <c r="V7" s="14" t="s">
        <v>529</v>
      </c>
      <c r="W7" s="195" t="s">
        <v>530</v>
      </c>
      <c r="X7" s="196"/>
      <c r="Y7" s="197"/>
      <c r="Z7" s="198"/>
      <c r="AA7" s="197"/>
      <c r="AB7" s="221">
        <f>IF(OR(J7="Fail",ISBLANK(J7)),INDEX('Issue Code Table'!C:C,MATCH(N:N,'Issue Code Table'!A:A,0)),IF(M7="Critical",6,IF(M7="Significant",5,IF(M7="Moderate",3,2))))</f>
        <v>6</v>
      </c>
    </row>
    <row r="8" spans="1:28" ht="175" x14ac:dyDescent="0.35">
      <c r="A8" s="15" t="s">
        <v>531</v>
      </c>
      <c r="B8" s="226" t="s">
        <v>134</v>
      </c>
      <c r="C8" s="23" t="s">
        <v>135</v>
      </c>
      <c r="D8" s="203" t="s">
        <v>51</v>
      </c>
      <c r="E8" s="204" t="s">
        <v>136</v>
      </c>
      <c r="F8" s="203" t="s">
        <v>137</v>
      </c>
      <c r="G8" s="205" t="s">
        <v>138</v>
      </c>
      <c r="H8" s="205" t="s">
        <v>139</v>
      </c>
      <c r="I8" s="15"/>
      <c r="J8" s="15"/>
      <c r="K8" s="15" t="s">
        <v>140</v>
      </c>
      <c r="L8" s="15"/>
      <c r="M8" s="15" t="s">
        <v>141</v>
      </c>
      <c r="N8" s="15" t="s">
        <v>142</v>
      </c>
      <c r="O8" s="15" t="s">
        <v>143</v>
      </c>
      <c r="P8" s="15"/>
      <c r="Q8" s="15"/>
      <c r="R8" s="226"/>
      <c r="S8" s="23"/>
      <c r="T8" s="203"/>
      <c r="U8" s="204" t="s">
        <v>144</v>
      </c>
      <c r="V8" s="204" t="s">
        <v>144</v>
      </c>
      <c r="W8" s="226"/>
      <c r="X8" s="23"/>
      <c r="Y8" s="203"/>
      <c r="Z8" s="204"/>
      <c r="AA8" s="203"/>
      <c r="AB8" s="222">
        <f>IF(OR(J8="Fail",ISBLANK(J8)),INDEX('Issue Code Table'!C:C,MATCH(N:N,'Issue Code Table'!A:A,0)),IF(M8="Critical",6,IF(M8="Significant",5,IF(M8="Moderate",3,2))))</f>
        <v>4</v>
      </c>
    </row>
    <row r="9" spans="1:28" ht="400" x14ac:dyDescent="0.35">
      <c r="A9" s="14" t="s">
        <v>532</v>
      </c>
      <c r="B9" s="195" t="s">
        <v>145</v>
      </c>
      <c r="C9" s="196" t="s">
        <v>146</v>
      </c>
      <c r="D9" s="197" t="s">
        <v>51</v>
      </c>
      <c r="E9" s="198" t="s">
        <v>533</v>
      </c>
      <c r="F9" s="197" t="s">
        <v>2401</v>
      </c>
      <c r="G9" s="199" t="s">
        <v>534</v>
      </c>
      <c r="H9" s="199" t="s">
        <v>147</v>
      </c>
      <c r="I9" s="14"/>
      <c r="J9" s="14"/>
      <c r="K9" s="14" t="s">
        <v>148</v>
      </c>
      <c r="L9" s="14"/>
      <c r="M9" s="14" t="s">
        <v>141</v>
      </c>
      <c r="N9" s="14" t="s">
        <v>149</v>
      </c>
      <c r="O9" s="200" t="s">
        <v>150</v>
      </c>
      <c r="P9" s="200"/>
      <c r="Q9" s="14"/>
      <c r="R9" s="195"/>
      <c r="S9" s="196"/>
      <c r="T9" s="197"/>
      <c r="U9" s="198" t="s">
        <v>151</v>
      </c>
      <c r="V9" s="198" t="s">
        <v>151</v>
      </c>
      <c r="W9" s="198"/>
      <c r="X9" s="196"/>
      <c r="Y9" s="197"/>
      <c r="Z9" s="198"/>
      <c r="AA9" s="197"/>
      <c r="AB9" s="221">
        <f>IF(OR(J9="Fail",ISBLANK(J9)),INDEX('Issue Code Table'!C:C,MATCH(N:N,'Issue Code Table'!A:A,0)),IF(M9="Critical",6,IF(M9="Significant",5,IF(M9="Moderate",3,2))))</f>
        <v>4</v>
      </c>
    </row>
    <row r="10" spans="1:28" ht="162.5" x14ac:dyDescent="0.35">
      <c r="A10" s="15" t="s">
        <v>535</v>
      </c>
      <c r="B10" s="226" t="s">
        <v>134</v>
      </c>
      <c r="C10" s="23" t="s">
        <v>135</v>
      </c>
      <c r="D10" s="203" t="s">
        <v>51</v>
      </c>
      <c r="E10" s="204" t="s">
        <v>152</v>
      </c>
      <c r="F10" s="203" t="s">
        <v>153</v>
      </c>
      <c r="G10" s="205" t="s">
        <v>154</v>
      </c>
      <c r="H10" s="205" t="s">
        <v>155</v>
      </c>
      <c r="I10" s="15"/>
      <c r="J10" s="15"/>
      <c r="K10" s="15" t="s">
        <v>156</v>
      </c>
      <c r="L10" s="15"/>
      <c r="M10" s="15" t="s">
        <v>141</v>
      </c>
      <c r="N10" s="15" t="s">
        <v>142</v>
      </c>
      <c r="O10" s="15" t="s">
        <v>143</v>
      </c>
      <c r="P10" s="15"/>
      <c r="Q10" s="15"/>
      <c r="R10" s="226"/>
      <c r="S10" s="23"/>
      <c r="T10" s="203"/>
      <c r="U10" s="204" t="s">
        <v>152</v>
      </c>
      <c r="V10" s="204" t="s">
        <v>536</v>
      </c>
      <c r="W10" s="226"/>
      <c r="X10" s="23"/>
      <c r="Y10" s="203"/>
      <c r="Z10" s="204"/>
      <c r="AA10" s="203"/>
      <c r="AB10" s="222">
        <f>IF(OR(J10="Fail",ISBLANK(J10)),INDEX('Issue Code Table'!C:C,MATCH(N:N,'Issue Code Table'!A:A,0)),IF(M10="Critical",6,IF(M10="Significant",5,IF(M10="Moderate",3,2))))</f>
        <v>4</v>
      </c>
    </row>
    <row r="11" spans="1:28" ht="337.5" x14ac:dyDescent="0.35">
      <c r="A11" s="14" t="s">
        <v>537</v>
      </c>
      <c r="B11" s="195" t="s">
        <v>157</v>
      </c>
      <c r="C11" s="196" t="s">
        <v>158</v>
      </c>
      <c r="D11" s="197" t="s">
        <v>51</v>
      </c>
      <c r="E11" s="198" t="s">
        <v>538</v>
      </c>
      <c r="F11" s="197" t="s">
        <v>539</v>
      </c>
      <c r="G11" s="199" t="s">
        <v>159</v>
      </c>
      <c r="H11" s="199" t="s">
        <v>160</v>
      </c>
      <c r="I11" s="14"/>
      <c r="J11" s="14"/>
      <c r="K11" s="14" t="s">
        <v>161</v>
      </c>
      <c r="L11" s="14"/>
      <c r="M11" s="14" t="s">
        <v>141</v>
      </c>
      <c r="N11" s="14" t="s">
        <v>162</v>
      </c>
      <c r="O11" s="200" t="s">
        <v>163</v>
      </c>
      <c r="P11" s="200"/>
      <c r="Q11" s="14"/>
      <c r="R11" s="195"/>
      <c r="S11" s="196"/>
      <c r="T11" s="197"/>
      <c r="U11" s="198" t="s">
        <v>164</v>
      </c>
      <c r="V11" s="14" t="s">
        <v>164</v>
      </c>
      <c r="W11" s="195"/>
      <c r="X11" s="196"/>
      <c r="Y11" s="197"/>
      <c r="Z11" s="198"/>
      <c r="AA11" s="197"/>
      <c r="AB11" s="221">
        <f>IF(OR(J11="Fail",ISBLANK(J11)),INDEX('Issue Code Table'!C:C,MATCH(N:N,'Issue Code Table'!A:A,0)),IF(M11="Critical",6,IF(M11="Significant",5,IF(M11="Moderate",3,2))))</f>
        <v>4</v>
      </c>
    </row>
    <row r="12" spans="1:28" ht="362.5" x14ac:dyDescent="0.35">
      <c r="A12" s="15" t="s">
        <v>540</v>
      </c>
      <c r="B12" s="226" t="s">
        <v>134</v>
      </c>
      <c r="C12" s="23" t="s">
        <v>135</v>
      </c>
      <c r="D12" s="203" t="s">
        <v>51</v>
      </c>
      <c r="E12" s="204" t="s">
        <v>165</v>
      </c>
      <c r="F12" s="203" t="s">
        <v>2402</v>
      </c>
      <c r="G12" s="205" t="s">
        <v>166</v>
      </c>
      <c r="H12" s="205" t="s">
        <v>167</v>
      </c>
      <c r="I12" s="15"/>
      <c r="J12" s="15"/>
      <c r="K12" s="15" t="s">
        <v>168</v>
      </c>
      <c r="L12" s="15"/>
      <c r="M12" s="15" t="s">
        <v>35</v>
      </c>
      <c r="N12" s="15" t="s">
        <v>169</v>
      </c>
      <c r="O12" s="15" t="s">
        <v>170</v>
      </c>
      <c r="P12" s="15"/>
      <c r="Q12" s="15"/>
      <c r="R12" s="226"/>
      <c r="S12" s="23"/>
      <c r="T12" s="203"/>
      <c r="U12" s="204" t="s">
        <v>171</v>
      </c>
      <c r="V12" s="15" t="s">
        <v>171</v>
      </c>
      <c r="W12" s="226" t="s">
        <v>2431</v>
      </c>
      <c r="X12" s="23"/>
      <c r="Y12" s="203"/>
      <c r="Z12" s="204"/>
      <c r="AA12" s="203"/>
      <c r="AB12" s="222">
        <f>IF(OR(J12="Fail",ISBLANK(J12)),INDEX('Issue Code Table'!C:C,MATCH(N:N,'Issue Code Table'!A:A,0)),IF(M12="Critical",6,IF(M12="Significant",5,IF(M12="Moderate",3,2))))</f>
        <v>5</v>
      </c>
    </row>
    <row r="13" spans="1:28" ht="212.5" x14ac:dyDescent="0.35">
      <c r="A13" s="14" t="s">
        <v>542</v>
      </c>
      <c r="B13" s="195" t="s">
        <v>172</v>
      </c>
      <c r="C13" s="196" t="s">
        <v>173</v>
      </c>
      <c r="D13" s="197" t="s">
        <v>51</v>
      </c>
      <c r="E13" s="198" t="s">
        <v>174</v>
      </c>
      <c r="F13" s="197" t="s">
        <v>2403</v>
      </c>
      <c r="G13" s="199" t="s">
        <v>175</v>
      </c>
      <c r="H13" s="199" t="s">
        <v>176</v>
      </c>
      <c r="I13" s="14"/>
      <c r="J13" s="14"/>
      <c r="K13" s="14" t="s">
        <v>177</v>
      </c>
      <c r="L13" s="14"/>
      <c r="M13" s="14" t="s">
        <v>141</v>
      </c>
      <c r="N13" s="14" t="s">
        <v>178</v>
      </c>
      <c r="O13" s="200" t="s">
        <v>179</v>
      </c>
      <c r="P13" s="200"/>
      <c r="Q13" s="14"/>
      <c r="R13" s="195"/>
      <c r="S13" s="196"/>
      <c r="T13" s="197"/>
      <c r="U13" s="198" t="s">
        <v>543</v>
      </c>
      <c r="V13" s="14" t="s">
        <v>544</v>
      </c>
      <c r="W13" s="195"/>
      <c r="X13" s="196"/>
      <c r="Y13" s="197"/>
      <c r="Z13" s="198"/>
      <c r="AA13" s="197"/>
      <c r="AB13" s="221">
        <f>IF(OR(J13="Fail",ISBLANK(J13)),INDEX('Issue Code Table'!C:C,MATCH(N:N,'Issue Code Table'!A:A,0)),IF(M13="Critical",6,IF(M13="Significant",5,IF(M13="Moderate",3,2))))</f>
        <v>3</v>
      </c>
    </row>
    <row r="14" spans="1:28" ht="275" x14ac:dyDescent="0.35">
      <c r="A14" s="15" t="s">
        <v>545</v>
      </c>
      <c r="B14" s="226" t="s">
        <v>123</v>
      </c>
      <c r="C14" s="23" t="s">
        <v>124</v>
      </c>
      <c r="D14" s="203" t="s">
        <v>51</v>
      </c>
      <c r="E14" s="204" t="s">
        <v>180</v>
      </c>
      <c r="F14" s="203" t="s">
        <v>181</v>
      </c>
      <c r="G14" s="205" t="s">
        <v>2432</v>
      </c>
      <c r="H14" s="205" t="s">
        <v>182</v>
      </c>
      <c r="I14" s="15"/>
      <c r="J14" s="15"/>
      <c r="K14" s="15" t="s">
        <v>183</v>
      </c>
      <c r="L14" s="15"/>
      <c r="M14" s="15" t="s">
        <v>141</v>
      </c>
      <c r="N14" s="15" t="s">
        <v>184</v>
      </c>
      <c r="O14" s="15" t="s">
        <v>185</v>
      </c>
      <c r="P14" s="15"/>
      <c r="Q14" s="15"/>
      <c r="R14" s="226"/>
      <c r="S14" s="23"/>
      <c r="T14" s="203"/>
      <c r="U14" s="204" t="s">
        <v>186</v>
      </c>
      <c r="V14" s="204" t="s">
        <v>544</v>
      </c>
      <c r="W14" s="226"/>
      <c r="X14" s="202"/>
      <c r="Y14" s="203"/>
      <c r="Z14" s="204"/>
      <c r="AA14" s="203"/>
      <c r="AB14" s="222">
        <f>IF(OR(J14="Fail",ISBLANK(J14)),INDEX('Issue Code Table'!C:C,MATCH(N:N,'Issue Code Table'!A:A,0)),IF(M14="Critical",6,IF(M14="Significant",5,IF(M14="Moderate",3,2))))</f>
        <v>4</v>
      </c>
    </row>
    <row r="15" spans="1:28" ht="125" x14ac:dyDescent="0.35">
      <c r="A15" s="14" t="s">
        <v>546</v>
      </c>
      <c r="B15" s="195" t="s">
        <v>115</v>
      </c>
      <c r="C15" s="196" t="s">
        <v>116</v>
      </c>
      <c r="D15" s="197" t="s">
        <v>51</v>
      </c>
      <c r="E15" s="198" t="s">
        <v>547</v>
      </c>
      <c r="F15" s="197" t="s">
        <v>2407</v>
      </c>
      <c r="G15" s="199" t="s">
        <v>548</v>
      </c>
      <c r="H15" s="199" t="s">
        <v>549</v>
      </c>
      <c r="I15" s="14"/>
      <c r="J15" s="14"/>
      <c r="K15" s="14" t="s">
        <v>550</v>
      </c>
      <c r="L15" s="14"/>
      <c r="M15" s="14" t="s">
        <v>35</v>
      </c>
      <c r="N15" s="14" t="s">
        <v>187</v>
      </c>
      <c r="O15" s="200" t="s">
        <v>188</v>
      </c>
      <c r="P15" s="200"/>
      <c r="Q15" s="14"/>
      <c r="R15" s="195"/>
      <c r="S15" s="196"/>
      <c r="T15" s="197"/>
      <c r="U15" s="198" t="s">
        <v>189</v>
      </c>
      <c r="V15" s="14" t="s">
        <v>551</v>
      </c>
      <c r="W15" s="195" t="s">
        <v>541</v>
      </c>
      <c r="X15" s="188"/>
      <c r="Y15" s="197"/>
      <c r="Z15" s="198"/>
      <c r="AA15" s="197"/>
      <c r="AB15" s="221">
        <f>IF(OR(J15="Fail",ISBLANK(J15)),INDEX('Issue Code Table'!C:C,MATCH(N:N,'Issue Code Table'!A:A,0)),IF(M15="Critical",6,IF(M15="Significant",5,IF(M15="Moderate",3,2))))</f>
        <v>6</v>
      </c>
    </row>
    <row r="16" spans="1:28" ht="200" x14ac:dyDescent="0.35">
      <c r="A16" s="15" t="s">
        <v>552</v>
      </c>
      <c r="B16" s="226" t="s">
        <v>123</v>
      </c>
      <c r="C16" s="23" t="s">
        <v>124</v>
      </c>
      <c r="D16" s="203" t="s">
        <v>51</v>
      </c>
      <c r="E16" s="204" t="s">
        <v>190</v>
      </c>
      <c r="F16" s="203" t="s">
        <v>553</v>
      </c>
      <c r="G16" s="205" t="s">
        <v>554</v>
      </c>
      <c r="H16" s="205" t="s">
        <v>191</v>
      </c>
      <c r="I16" s="15"/>
      <c r="J16" s="15"/>
      <c r="K16" s="15" t="s">
        <v>192</v>
      </c>
      <c r="L16" s="15"/>
      <c r="M16" s="15" t="s">
        <v>35</v>
      </c>
      <c r="N16" s="15" t="s">
        <v>120</v>
      </c>
      <c r="O16" s="15" t="s">
        <v>121</v>
      </c>
      <c r="P16" s="15"/>
      <c r="Q16" s="15"/>
      <c r="R16" s="226"/>
      <c r="S16" s="23"/>
      <c r="T16" s="203"/>
      <c r="U16" s="204" t="s">
        <v>193</v>
      </c>
      <c r="V16" s="15" t="s">
        <v>193</v>
      </c>
      <c r="W16" s="226" t="s">
        <v>541</v>
      </c>
      <c r="X16" s="204"/>
      <c r="Y16" s="204"/>
      <c r="Z16" s="204"/>
      <c r="AA16" s="204"/>
      <c r="AB16" s="222">
        <f>IF(OR(J16="Fail",ISBLANK(J16)),INDEX('Issue Code Table'!C:C,MATCH(N:N,'Issue Code Table'!A:A,0)),IF(M16="Critical",6,IF(M16="Significant",5,IF(M16="Moderate",3,2))))</f>
        <v>6</v>
      </c>
    </row>
    <row r="17" spans="1:28" ht="350" x14ac:dyDescent="0.35">
      <c r="A17" s="14" t="s">
        <v>555</v>
      </c>
      <c r="B17" s="201" t="s">
        <v>513</v>
      </c>
      <c r="C17" s="188" t="s">
        <v>514</v>
      </c>
      <c r="D17" s="197" t="s">
        <v>51</v>
      </c>
      <c r="E17" s="198" t="s">
        <v>556</v>
      </c>
      <c r="F17" s="197" t="s">
        <v>557</v>
      </c>
      <c r="G17" s="199" t="s">
        <v>558</v>
      </c>
      <c r="H17" s="199" t="s">
        <v>559</v>
      </c>
      <c r="I17" s="14"/>
      <c r="J17" s="14"/>
      <c r="K17" s="14" t="s">
        <v>560</v>
      </c>
      <c r="L17" s="14"/>
      <c r="M17" s="14" t="s">
        <v>35</v>
      </c>
      <c r="N17" s="14" t="s">
        <v>520</v>
      </c>
      <c r="O17" s="14" t="s">
        <v>521</v>
      </c>
      <c r="P17" s="14"/>
      <c r="Q17" s="14" t="s">
        <v>522</v>
      </c>
      <c r="R17" s="201" t="s">
        <v>561</v>
      </c>
      <c r="S17" s="188" t="s">
        <v>562</v>
      </c>
      <c r="T17" s="197"/>
      <c r="U17" s="198" t="s">
        <v>563</v>
      </c>
      <c r="V17" s="14" t="s">
        <v>564</v>
      </c>
      <c r="W17" s="201" t="s">
        <v>565</v>
      </c>
      <c r="X17" s="188"/>
      <c r="Y17" s="197"/>
      <c r="Z17" s="198"/>
      <c r="AA17" s="197"/>
      <c r="AB17" s="221">
        <f>IF(OR(J17="Fail",ISBLANK(J17)),INDEX('Issue Code Table'!C:C,MATCH(N:N,'Issue Code Table'!A:A,0)),IF(M17="Critical",6,IF(M17="Significant",5,IF(M17="Moderate",3,2))))</f>
        <v>5</v>
      </c>
    </row>
    <row r="18" spans="1:28" ht="409.5" x14ac:dyDescent="0.35">
      <c r="A18" s="15" t="s">
        <v>566</v>
      </c>
      <c r="B18" s="202" t="s">
        <v>194</v>
      </c>
      <c r="C18" s="202" t="s">
        <v>195</v>
      </c>
      <c r="D18" s="203" t="s">
        <v>51</v>
      </c>
      <c r="E18" s="204" t="s">
        <v>567</v>
      </c>
      <c r="F18" s="203" t="s">
        <v>568</v>
      </c>
      <c r="G18" s="205" t="s">
        <v>196</v>
      </c>
      <c r="H18" s="205" t="s">
        <v>197</v>
      </c>
      <c r="I18" s="15"/>
      <c r="J18" s="15"/>
      <c r="K18" s="15" t="s">
        <v>198</v>
      </c>
      <c r="L18" s="15"/>
      <c r="M18" s="15" t="s">
        <v>35</v>
      </c>
      <c r="N18" s="15" t="s">
        <v>187</v>
      </c>
      <c r="O18" s="206" t="s">
        <v>188</v>
      </c>
      <c r="P18" s="206"/>
      <c r="Q18" s="15"/>
      <c r="R18" s="202"/>
      <c r="S18" s="202"/>
      <c r="T18" s="203"/>
      <c r="U18" s="204" t="s">
        <v>569</v>
      </c>
      <c r="V18" s="15" t="s">
        <v>199</v>
      </c>
      <c r="W18" s="202" t="s">
        <v>570</v>
      </c>
      <c r="X18" s="202"/>
      <c r="Y18" s="203"/>
      <c r="Z18" s="204"/>
      <c r="AA18" s="203"/>
      <c r="AB18" s="222">
        <f>IF(OR(J18="Fail",ISBLANK(J18)),INDEX('Issue Code Table'!C:C,MATCH(N:N,'Issue Code Table'!A:A,0)),IF(M18="Critical",6,IF(M18="Significant",5,IF(M18="Moderate",3,2))))</f>
        <v>6</v>
      </c>
    </row>
    <row r="19" spans="1:28" ht="187.5" x14ac:dyDescent="0.35">
      <c r="A19" s="14" t="s">
        <v>571</v>
      </c>
      <c r="B19" s="201" t="s">
        <v>200</v>
      </c>
      <c r="C19" s="188" t="s">
        <v>201</v>
      </c>
      <c r="D19" s="197" t="s">
        <v>51</v>
      </c>
      <c r="E19" s="198" t="s">
        <v>202</v>
      </c>
      <c r="F19" s="197" t="s">
        <v>203</v>
      </c>
      <c r="G19" s="199" t="s">
        <v>204</v>
      </c>
      <c r="H19" s="199" t="s">
        <v>205</v>
      </c>
      <c r="I19" s="14"/>
      <c r="J19" s="14"/>
      <c r="K19" s="14" t="s">
        <v>206</v>
      </c>
      <c r="L19" s="14"/>
      <c r="M19" s="14" t="s">
        <v>141</v>
      </c>
      <c r="N19" s="14" t="s">
        <v>207</v>
      </c>
      <c r="O19" s="14" t="s">
        <v>208</v>
      </c>
      <c r="P19" s="14"/>
      <c r="Q19" s="14"/>
      <c r="R19" s="201"/>
      <c r="S19" s="188"/>
      <c r="T19" s="197"/>
      <c r="U19" s="198" t="s">
        <v>209</v>
      </c>
      <c r="V19" s="198" t="s">
        <v>536</v>
      </c>
      <c r="W19" s="201"/>
      <c r="X19" s="188"/>
      <c r="Y19" s="197"/>
      <c r="Z19" s="198"/>
      <c r="AA19" s="197"/>
      <c r="AB19" s="221">
        <f>IF(OR(J19="Fail",ISBLANK(J19)),INDEX('Issue Code Table'!C:C,MATCH(N:N,'Issue Code Table'!A:A,0)),IF(M19="Critical",6,IF(M19="Significant",5,IF(M19="Moderate",3,2))))</f>
        <v>4</v>
      </c>
    </row>
    <row r="20" spans="1:28" ht="325" x14ac:dyDescent="0.35">
      <c r="A20" s="15" t="s">
        <v>572</v>
      </c>
      <c r="B20" s="202" t="s">
        <v>200</v>
      </c>
      <c r="C20" s="202" t="s">
        <v>201</v>
      </c>
      <c r="D20" s="203" t="s">
        <v>51</v>
      </c>
      <c r="E20" s="204" t="s">
        <v>210</v>
      </c>
      <c r="F20" s="203" t="s">
        <v>211</v>
      </c>
      <c r="G20" s="205" t="s">
        <v>212</v>
      </c>
      <c r="H20" s="205" t="s">
        <v>213</v>
      </c>
      <c r="I20" s="15"/>
      <c r="J20" s="15"/>
      <c r="K20" s="15" t="s">
        <v>214</v>
      </c>
      <c r="L20" s="15"/>
      <c r="M20" s="15" t="s">
        <v>141</v>
      </c>
      <c r="N20" s="15" t="s">
        <v>207</v>
      </c>
      <c r="O20" s="206" t="s">
        <v>208</v>
      </c>
      <c r="P20" s="206"/>
      <c r="Q20" s="15"/>
      <c r="R20" s="202"/>
      <c r="S20" s="202"/>
      <c r="T20" s="203"/>
      <c r="U20" s="204" t="s">
        <v>215</v>
      </c>
      <c r="V20" s="204" t="s">
        <v>573</v>
      </c>
      <c r="W20" s="202"/>
      <c r="X20" s="202"/>
      <c r="Y20" s="203"/>
      <c r="Z20" s="204"/>
      <c r="AA20" s="203"/>
      <c r="AB20" s="222">
        <f>IF(OR(J20="Fail",ISBLANK(J20)),INDEX('Issue Code Table'!C:C,MATCH(N:N,'Issue Code Table'!A:A,0)),IF(M20="Critical",6,IF(M20="Significant",5,IF(M20="Moderate",3,2))))</f>
        <v>4</v>
      </c>
    </row>
    <row r="21" spans="1:28" ht="287.5" x14ac:dyDescent="0.35">
      <c r="A21" s="14" t="s">
        <v>574</v>
      </c>
      <c r="B21" s="201" t="s">
        <v>134</v>
      </c>
      <c r="C21" s="188" t="s">
        <v>135</v>
      </c>
      <c r="D21" s="197" t="s">
        <v>51</v>
      </c>
      <c r="E21" s="198" t="s">
        <v>216</v>
      </c>
      <c r="F21" s="197" t="s">
        <v>217</v>
      </c>
      <c r="G21" s="199" t="s">
        <v>218</v>
      </c>
      <c r="H21" s="199" t="s">
        <v>219</v>
      </c>
      <c r="I21" s="14"/>
      <c r="J21" s="14"/>
      <c r="K21" s="14" t="s">
        <v>220</v>
      </c>
      <c r="L21" s="14"/>
      <c r="M21" s="14" t="s">
        <v>35</v>
      </c>
      <c r="N21" s="14" t="s">
        <v>221</v>
      </c>
      <c r="O21" s="14" t="s">
        <v>222</v>
      </c>
      <c r="P21" s="14"/>
      <c r="Q21" s="14"/>
      <c r="R21" s="201"/>
      <c r="S21" s="188"/>
      <c r="T21" s="197"/>
      <c r="U21" s="198" t="s">
        <v>223</v>
      </c>
      <c r="V21" s="14" t="s">
        <v>223</v>
      </c>
      <c r="W21" s="201" t="s">
        <v>575</v>
      </c>
      <c r="X21" s="188"/>
      <c r="Y21" s="197"/>
      <c r="Z21" s="198"/>
      <c r="AA21" s="197"/>
      <c r="AB21" s="221">
        <f>IF(OR(J21="Fail",ISBLANK(J21)),INDEX('Issue Code Table'!C:C,MATCH(N:N,'Issue Code Table'!A:A,0)),IF(M21="Critical",6,IF(M21="Significant",5,IF(M21="Moderate",3,2))))</f>
        <v>5</v>
      </c>
    </row>
    <row r="22" spans="1:28" ht="350" x14ac:dyDescent="0.35">
      <c r="A22" s="15" t="s">
        <v>576</v>
      </c>
      <c r="B22" s="202" t="s">
        <v>224</v>
      </c>
      <c r="C22" s="202" t="s">
        <v>225</v>
      </c>
      <c r="D22" s="203" t="s">
        <v>51</v>
      </c>
      <c r="E22" s="204" t="s">
        <v>226</v>
      </c>
      <c r="F22" s="203" t="s">
        <v>227</v>
      </c>
      <c r="G22" s="205" t="s">
        <v>228</v>
      </c>
      <c r="H22" s="205" t="s">
        <v>229</v>
      </c>
      <c r="I22" s="15"/>
      <c r="J22" s="15"/>
      <c r="K22" s="15" t="s">
        <v>230</v>
      </c>
      <c r="L22" s="15"/>
      <c r="M22" s="15" t="s">
        <v>35</v>
      </c>
      <c r="N22" s="15" t="s">
        <v>221</v>
      </c>
      <c r="O22" s="206" t="s">
        <v>222</v>
      </c>
      <c r="P22" s="206"/>
      <c r="Q22" s="15"/>
      <c r="R22" s="202"/>
      <c r="S22" s="202"/>
      <c r="T22" s="203"/>
      <c r="U22" s="204" t="s">
        <v>231</v>
      </c>
      <c r="V22" s="15" t="s">
        <v>577</v>
      </c>
      <c r="W22" s="202" t="s">
        <v>578</v>
      </c>
      <c r="X22" s="202"/>
      <c r="Y22" s="203"/>
      <c r="Z22" s="204"/>
      <c r="AA22" s="203"/>
      <c r="AB22" s="222">
        <f>IF(OR(J22="Fail",ISBLANK(J22)),INDEX('Issue Code Table'!C:C,MATCH(N:N,'Issue Code Table'!A:A,0)),IF(M22="Critical",6,IF(M22="Significant",5,IF(M22="Moderate",3,2))))</f>
        <v>5</v>
      </c>
    </row>
    <row r="23" spans="1:28" ht="300" x14ac:dyDescent="0.35">
      <c r="A23" s="14" t="s">
        <v>579</v>
      </c>
      <c r="B23" s="201" t="s">
        <v>580</v>
      </c>
      <c r="C23" s="188" t="s">
        <v>581</v>
      </c>
      <c r="D23" s="197" t="s">
        <v>51</v>
      </c>
      <c r="E23" s="198" t="s">
        <v>582</v>
      </c>
      <c r="F23" s="197" t="s">
        <v>583</v>
      </c>
      <c r="G23" s="199" t="s">
        <v>584</v>
      </c>
      <c r="H23" s="199" t="s">
        <v>585</v>
      </c>
      <c r="I23" s="14"/>
      <c r="J23" s="14"/>
      <c r="K23" s="14" t="s">
        <v>586</v>
      </c>
      <c r="L23" s="14"/>
      <c r="M23" s="14" t="s">
        <v>141</v>
      </c>
      <c r="N23" s="14" t="s">
        <v>221</v>
      </c>
      <c r="O23" s="14" t="s">
        <v>222</v>
      </c>
      <c r="P23" s="14"/>
      <c r="Q23" s="14" t="s">
        <v>587</v>
      </c>
      <c r="R23" s="201" t="s">
        <v>588</v>
      </c>
      <c r="S23" s="188" t="s">
        <v>589</v>
      </c>
      <c r="T23" s="197"/>
      <c r="U23" s="198" t="s">
        <v>590</v>
      </c>
      <c r="V23" s="14" t="s">
        <v>591</v>
      </c>
      <c r="W23" s="201"/>
      <c r="X23" s="188"/>
      <c r="Y23" s="197"/>
      <c r="Z23" s="198"/>
      <c r="AA23" s="197"/>
      <c r="AB23" s="221">
        <f>IF(OR(J23="Fail",ISBLANK(J23)),INDEX('Issue Code Table'!C:C,MATCH(N:N,'Issue Code Table'!A:A,0)),IF(M23="Critical",6,IF(M23="Significant",5,IF(M23="Moderate",3,2))))</f>
        <v>5</v>
      </c>
    </row>
    <row r="24" spans="1:28" ht="287.5" x14ac:dyDescent="0.35">
      <c r="A24" s="15" t="s">
        <v>592</v>
      </c>
      <c r="B24" s="202" t="s">
        <v>593</v>
      </c>
      <c r="C24" s="202" t="s">
        <v>594</v>
      </c>
      <c r="D24" s="203" t="s">
        <v>51</v>
      </c>
      <c r="E24" s="204" t="s">
        <v>595</v>
      </c>
      <c r="F24" s="203" t="s">
        <v>596</v>
      </c>
      <c r="G24" s="205" t="s">
        <v>597</v>
      </c>
      <c r="H24" s="205" t="s">
        <v>598</v>
      </c>
      <c r="I24" s="15"/>
      <c r="J24" s="15"/>
      <c r="K24" s="15" t="s">
        <v>599</v>
      </c>
      <c r="L24" s="15" t="s">
        <v>600</v>
      </c>
      <c r="M24" s="15" t="s">
        <v>348</v>
      </c>
      <c r="N24" s="15" t="s">
        <v>601</v>
      </c>
      <c r="O24" s="206" t="s">
        <v>602</v>
      </c>
      <c r="P24" s="206"/>
      <c r="Q24" s="15" t="s">
        <v>603</v>
      </c>
      <c r="R24" s="202" t="s">
        <v>604</v>
      </c>
      <c r="S24" s="202" t="s">
        <v>605</v>
      </c>
      <c r="T24" s="203"/>
      <c r="U24" s="204" t="s">
        <v>606</v>
      </c>
      <c r="V24" s="15" t="s">
        <v>607</v>
      </c>
      <c r="W24" s="202"/>
      <c r="X24" s="23"/>
      <c r="Y24" s="203"/>
      <c r="Z24" s="204"/>
      <c r="AA24" s="203"/>
      <c r="AB24" s="222" t="e">
        <f>IF(OR(J24="Fail",ISBLANK(J24)),INDEX('Issue Code Table'!C:C,MATCH(N:N,'Issue Code Table'!A:A,0)),IF(M24="Critical",6,IF(M24="Significant",5,IF(M24="Moderate",3,2))))</f>
        <v>#N/A</v>
      </c>
    </row>
    <row r="25" spans="1:28" ht="287.5" x14ac:dyDescent="0.35">
      <c r="A25" s="14" t="s">
        <v>608</v>
      </c>
      <c r="B25" s="201" t="s">
        <v>593</v>
      </c>
      <c r="C25" s="188" t="s">
        <v>594</v>
      </c>
      <c r="D25" s="197" t="s">
        <v>51</v>
      </c>
      <c r="E25" s="198" t="s">
        <v>609</v>
      </c>
      <c r="F25" s="197" t="s">
        <v>610</v>
      </c>
      <c r="G25" s="199" t="s">
        <v>611</v>
      </c>
      <c r="H25" s="199" t="s">
        <v>612</v>
      </c>
      <c r="I25" s="14"/>
      <c r="J25" s="14"/>
      <c r="K25" s="14" t="s">
        <v>613</v>
      </c>
      <c r="L25" s="14" t="s">
        <v>600</v>
      </c>
      <c r="M25" s="14" t="s">
        <v>348</v>
      </c>
      <c r="N25" s="14" t="s">
        <v>601</v>
      </c>
      <c r="O25" s="14" t="s">
        <v>602</v>
      </c>
      <c r="P25" s="14"/>
      <c r="Q25" s="14" t="s">
        <v>603</v>
      </c>
      <c r="R25" s="201" t="s">
        <v>614</v>
      </c>
      <c r="S25" s="188" t="s">
        <v>605</v>
      </c>
      <c r="T25" s="197"/>
      <c r="U25" s="198" t="s">
        <v>615</v>
      </c>
      <c r="V25" s="14" t="s">
        <v>616</v>
      </c>
      <c r="W25" s="201"/>
      <c r="X25" s="196"/>
      <c r="Y25" s="197"/>
      <c r="Z25" s="198"/>
      <c r="AA25" s="197"/>
      <c r="AB25" s="221" t="e">
        <f>IF(OR(J25="Fail",ISBLANK(J25)),INDEX('Issue Code Table'!C:C,MATCH(N:N,'Issue Code Table'!A:A,0)),IF(M25="Critical",6,IF(M25="Significant",5,IF(M25="Moderate",3,2))))</f>
        <v>#N/A</v>
      </c>
    </row>
    <row r="26" spans="1:28" ht="287.5" x14ac:dyDescent="0.35">
      <c r="A26" s="15" t="s">
        <v>617</v>
      </c>
      <c r="B26" s="202" t="s">
        <v>593</v>
      </c>
      <c r="C26" s="202" t="s">
        <v>594</v>
      </c>
      <c r="D26" s="203" t="s">
        <v>51</v>
      </c>
      <c r="E26" s="204" t="s">
        <v>618</v>
      </c>
      <c r="F26" s="203" t="s">
        <v>619</v>
      </c>
      <c r="G26" s="205" t="s">
        <v>620</v>
      </c>
      <c r="H26" s="205" t="s">
        <v>621</v>
      </c>
      <c r="I26" s="15"/>
      <c r="J26" s="15"/>
      <c r="K26" s="15" t="s">
        <v>622</v>
      </c>
      <c r="L26" s="15" t="s">
        <v>600</v>
      </c>
      <c r="M26" s="15" t="s">
        <v>348</v>
      </c>
      <c r="N26" s="15" t="s">
        <v>601</v>
      </c>
      <c r="O26" s="206" t="s">
        <v>602</v>
      </c>
      <c r="P26" s="206"/>
      <c r="Q26" s="15" t="s">
        <v>603</v>
      </c>
      <c r="R26" s="202" t="s">
        <v>623</v>
      </c>
      <c r="S26" s="202" t="s">
        <v>605</v>
      </c>
      <c r="T26" s="203"/>
      <c r="U26" s="204" t="s">
        <v>624</v>
      </c>
      <c r="V26" s="15" t="s">
        <v>625</v>
      </c>
      <c r="W26" s="202"/>
      <c r="X26" s="23"/>
      <c r="Y26" s="203"/>
      <c r="Z26" s="204"/>
      <c r="AA26" s="203"/>
      <c r="AB26" s="222" t="e">
        <f>IF(OR(J26="Fail",ISBLANK(J26)),INDEX('Issue Code Table'!C:C,MATCH(N:N,'Issue Code Table'!A:A,0)),IF(M26="Critical",6,IF(M26="Significant",5,IF(M26="Moderate",3,2))))</f>
        <v>#N/A</v>
      </c>
    </row>
    <row r="27" spans="1:28" ht="287.5" x14ac:dyDescent="0.35">
      <c r="A27" s="14" t="s">
        <v>626</v>
      </c>
      <c r="B27" s="201" t="s">
        <v>593</v>
      </c>
      <c r="C27" s="188" t="s">
        <v>594</v>
      </c>
      <c r="D27" s="197" t="s">
        <v>51</v>
      </c>
      <c r="E27" s="198" t="s">
        <v>627</v>
      </c>
      <c r="F27" s="197" t="s">
        <v>628</v>
      </c>
      <c r="G27" s="199" t="s">
        <v>629</v>
      </c>
      <c r="H27" s="199" t="s">
        <v>630</v>
      </c>
      <c r="I27" s="14"/>
      <c r="J27" s="14"/>
      <c r="K27" s="14" t="s">
        <v>631</v>
      </c>
      <c r="L27" s="14"/>
      <c r="M27" s="14" t="s">
        <v>348</v>
      </c>
      <c r="N27" s="14" t="s">
        <v>632</v>
      </c>
      <c r="O27" s="14" t="s">
        <v>633</v>
      </c>
      <c r="P27" s="14"/>
      <c r="Q27" s="14" t="s">
        <v>603</v>
      </c>
      <c r="R27" s="201" t="s">
        <v>634</v>
      </c>
      <c r="S27" s="188" t="s">
        <v>605</v>
      </c>
      <c r="T27" s="197"/>
      <c r="U27" s="198" t="s">
        <v>635</v>
      </c>
      <c r="V27" s="14" t="s">
        <v>636</v>
      </c>
      <c r="W27" s="201"/>
      <c r="X27" s="196"/>
      <c r="Y27" s="197"/>
      <c r="Z27" s="198"/>
      <c r="AA27" s="197"/>
      <c r="AB27" s="221">
        <f>IF(OR(J27="Fail",ISBLANK(J27)),INDEX('Issue Code Table'!C:C,MATCH(N:N,'Issue Code Table'!A:A,0)),IF(M27="Critical",6,IF(M27="Significant",5,IF(M27="Moderate",3,2))))</f>
        <v>4</v>
      </c>
    </row>
    <row r="28" spans="1:28" ht="409.5" x14ac:dyDescent="0.35">
      <c r="A28" s="15" t="s">
        <v>637</v>
      </c>
      <c r="B28" s="226" t="s">
        <v>194</v>
      </c>
      <c r="C28" s="23" t="s">
        <v>195</v>
      </c>
      <c r="D28" s="203" t="s">
        <v>51</v>
      </c>
      <c r="E28" s="204" t="s">
        <v>638</v>
      </c>
      <c r="F28" s="203" t="s">
        <v>639</v>
      </c>
      <c r="G28" s="205" t="s">
        <v>640</v>
      </c>
      <c r="H28" s="205" t="s">
        <v>641</v>
      </c>
      <c r="I28" s="15"/>
      <c r="J28" s="15"/>
      <c r="K28" s="15" t="s">
        <v>642</v>
      </c>
      <c r="L28" s="15"/>
      <c r="M28" s="15" t="s">
        <v>35</v>
      </c>
      <c r="N28" s="15" t="s">
        <v>643</v>
      </c>
      <c r="O28" s="15" t="s">
        <v>644</v>
      </c>
      <c r="P28" s="15"/>
      <c r="Q28" s="15" t="s">
        <v>645</v>
      </c>
      <c r="R28" s="226" t="s">
        <v>646</v>
      </c>
      <c r="S28" s="23" t="s">
        <v>647</v>
      </c>
      <c r="T28" s="203"/>
      <c r="U28" s="204" t="s">
        <v>648</v>
      </c>
      <c r="V28" s="15" t="s">
        <v>649</v>
      </c>
      <c r="W28" s="226" t="s">
        <v>650</v>
      </c>
      <c r="X28" s="23"/>
      <c r="Y28" s="203"/>
      <c r="Z28" s="204"/>
      <c r="AA28" s="203"/>
      <c r="AB28" s="222">
        <f>IF(OR(J28="Fail",ISBLANK(J28)),INDEX('Issue Code Table'!C:C,MATCH(N:N,'Issue Code Table'!A:A,0)),IF(M28="Critical",6,IF(M28="Significant",5,IF(M28="Moderate",3,2))))</f>
        <v>6</v>
      </c>
    </row>
    <row r="29" spans="1:28" ht="250" x14ac:dyDescent="0.35">
      <c r="A29" s="14" t="s">
        <v>651</v>
      </c>
      <c r="B29" s="195" t="s">
        <v>123</v>
      </c>
      <c r="C29" s="196" t="s">
        <v>124</v>
      </c>
      <c r="D29" s="197" t="s">
        <v>51</v>
      </c>
      <c r="E29" s="198" t="s">
        <v>652</v>
      </c>
      <c r="F29" s="197" t="s">
        <v>653</v>
      </c>
      <c r="G29" s="199" t="s">
        <v>654</v>
      </c>
      <c r="H29" s="199" t="s">
        <v>655</v>
      </c>
      <c r="I29" s="14"/>
      <c r="J29" s="14"/>
      <c r="K29" s="14" t="s">
        <v>656</v>
      </c>
      <c r="L29" s="14"/>
      <c r="M29" s="14" t="s">
        <v>35</v>
      </c>
      <c r="N29" s="14" t="s">
        <v>520</v>
      </c>
      <c r="O29" s="200" t="s">
        <v>521</v>
      </c>
      <c r="P29" s="200"/>
      <c r="Q29" s="14" t="s">
        <v>645</v>
      </c>
      <c r="R29" s="195" t="s">
        <v>657</v>
      </c>
      <c r="S29" s="196" t="s">
        <v>658</v>
      </c>
      <c r="T29" s="197"/>
      <c r="U29" s="198" t="s">
        <v>659</v>
      </c>
      <c r="V29" s="14" t="s">
        <v>660</v>
      </c>
      <c r="W29" s="195" t="s">
        <v>661</v>
      </c>
      <c r="X29" s="196"/>
      <c r="Y29" s="197"/>
      <c r="Z29" s="198"/>
      <c r="AA29" s="197"/>
      <c r="AB29" s="221">
        <f>IF(OR(J29="Fail",ISBLANK(J29)),INDEX('Issue Code Table'!C:C,MATCH(N:N,'Issue Code Table'!A:A,0)),IF(M29="Critical",6,IF(M29="Significant",5,IF(M29="Moderate",3,2))))</f>
        <v>5</v>
      </c>
    </row>
    <row r="30" spans="1:28" ht="409.5" x14ac:dyDescent="0.35">
      <c r="A30" s="15" t="s">
        <v>662</v>
      </c>
      <c r="B30" s="202" t="s">
        <v>145</v>
      </c>
      <c r="C30" s="202" t="s">
        <v>663</v>
      </c>
      <c r="D30" s="203" t="s">
        <v>51</v>
      </c>
      <c r="E30" s="204" t="s">
        <v>664</v>
      </c>
      <c r="F30" s="203" t="s">
        <v>665</v>
      </c>
      <c r="G30" s="205" t="s">
        <v>666</v>
      </c>
      <c r="H30" s="205" t="s">
        <v>667</v>
      </c>
      <c r="I30" s="15"/>
      <c r="J30" s="15"/>
      <c r="K30" s="15" t="s">
        <v>668</v>
      </c>
      <c r="L30" s="15"/>
      <c r="M30" s="15" t="s">
        <v>35</v>
      </c>
      <c r="N30" s="15" t="s">
        <v>669</v>
      </c>
      <c r="O30" s="206" t="s">
        <v>670</v>
      </c>
      <c r="P30" s="206"/>
      <c r="Q30" s="15" t="s">
        <v>671</v>
      </c>
      <c r="R30" s="202" t="s">
        <v>672</v>
      </c>
      <c r="S30" s="202" t="s">
        <v>673</v>
      </c>
      <c r="T30" s="203"/>
      <c r="U30" s="204" t="s">
        <v>674</v>
      </c>
      <c r="V30" s="15" t="s">
        <v>675</v>
      </c>
      <c r="W30" s="202" t="s">
        <v>676</v>
      </c>
      <c r="X30" s="202"/>
      <c r="Y30" s="203"/>
      <c r="Z30" s="204"/>
      <c r="AA30" s="203"/>
      <c r="AB30" s="222">
        <f>IF(OR(J30="Fail",ISBLANK(J30)),INDEX('Issue Code Table'!C:C,MATCH(N:N,'Issue Code Table'!A:A,0)),IF(M30="Critical",6,IF(M30="Significant",5,IF(M30="Moderate",3,2))))</f>
        <v>5</v>
      </c>
    </row>
    <row r="31" spans="1:28" ht="237.5" x14ac:dyDescent="0.35">
      <c r="A31" s="14" t="s">
        <v>677</v>
      </c>
      <c r="B31" s="201" t="s">
        <v>145</v>
      </c>
      <c r="C31" s="188" t="s">
        <v>663</v>
      </c>
      <c r="D31" s="197" t="s">
        <v>51</v>
      </c>
      <c r="E31" s="198" t="s">
        <v>678</v>
      </c>
      <c r="F31" s="197" t="s">
        <v>679</v>
      </c>
      <c r="G31" s="199" t="s">
        <v>680</v>
      </c>
      <c r="H31" s="199" t="s">
        <v>681</v>
      </c>
      <c r="I31" s="14"/>
      <c r="J31" s="14"/>
      <c r="K31" s="14" t="s">
        <v>682</v>
      </c>
      <c r="L31" s="14"/>
      <c r="M31" s="14" t="s">
        <v>35</v>
      </c>
      <c r="N31" s="14" t="s">
        <v>120</v>
      </c>
      <c r="O31" s="14" t="s">
        <v>121</v>
      </c>
      <c r="P31" s="14"/>
      <c r="Q31" s="14" t="s">
        <v>671</v>
      </c>
      <c r="R31" s="201" t="s">
        <v>683</v>
      </c>
      <c r="S31" s="188" t="s">
        <v>684</v>
      </c>
      <c r="T31" s="197"/>
      <c r="U31" s="198" t="s">
        <v>685</v>
      </c>
      <c r="V31" s="14" t="s">
        <v>686</v>
      </c>
      <c r="W31" s="201" t="s">
        <v>687</v>
      </c>
      <c r="X31" s="188"/>
      <c r="Y31" s="197"/>
      <c r="Z31" s="198"/>
      <c r="AA31" s="197"/>
      <c r="AB31" s="221">
        <f>IF(OR(J31="Fail",ISBLANK(J31)),INDEX('Issue Code Table'!C:C,MATCH(N:N,'Issue Code Table'!A:A,0)),IF(M31="Critical",6,IF(M31="Significant",5,IF(M31="Moderate",3,2))))</f>
        <v>6</v>
      </c>
    </row>
    <row r="32" spans="1:28" ht="287.5" x14ac:dyDescent="0.35">
      <c r="A32" s="15" t="s">
        <v>688</v>
      </c>
      <c r="B32" s="202" t="s">
        <v>513</v>
      </c>
      <c r="C32" s="202" t="s">
        <v>689</v>
      </c>
      <c r="D32" s="203" t="s">
        <v>51</v>
      </c>
      <c r="E32" s="204" t="s">
        <v>690</v>
      </c>
      <c r="F32" s="203" t="s">
        <v>691</v>
      </c>
      <c r="G32" s="205" t="s">
        <v>692</v>
      </c>
      <c r="H32" s="205" t="s">
        <v>693</v>
      </c>
      <c r="I32" s="15"/>
      <c r="J32" s="15"/>
      <c r="K32" s="15" t="s">
        <v>694</v>
      </c>
      <c r="L32" s="15"/>
      <c r="M32" s="15" t="s">
        <v>35</v>
      </c>
      <c r="N32" s="15" t="s">
        <v>695</v>
      </c>
      <c r="O32" s="206" t="s">
        <v>696</v>
      </c>
      <c r="P32" s="206"/>
      <c r="Q32" s="15" t="s">
        <v>671</v>
      </c>
      <c r="R32" s="202" t="s">
        <v>697</v>
      </c>
      <c r="S32" s="202" t="s">
        <v>698</v>
      </c>
      <c r="T32" s="203"/>
      <c r="U32" s="204" t="s">
        <v>699</v>
      </c>
      <c r="V32" s="204" t="s">
        <v>700</v>
      </c>
      <c r="W32" s="202" t="s">
        <v>701</v>
      </c>
      <c r="X32" s="202"/>
      <c r="Y32" s="203"/>
      <c r="Z32" s="204"/>
      <c r="AA32" s="203"/>
      <c r="AB32" s="222">
        <f>IF(OR(J32="Fail",ISBLANK(J32)),INDEX('Issue Code Table'!C:C,MATCH(N:N,'Issue Code Table'!A:A,0)),IF(M32="Critical",6,IF(M32="Significant",5,IF(M32="Moderate",3,2))))</f>
        <v>5</v>
      </c>
    </row>
    <row r="33" spans="1:28" ht="409.5" x14ac:dyDescent="0.35">
      <c r="A33" s="14" t="s">
        <v>702</v>
      </c>
      <c r="B33" s="201" t="s">
        <v>145</v>
      </c>
      <c r="C33" s="188" t="s">
        <v>663</v>
      </c>
      <c r="D33" s="197" t="s">
        <v>51</v>
      </c>
      <c r="E33" s="198" t="s">
        <v>703</v>
      </c>
      <c r="F33" s="197" t="s">
        <v>704</v>
      </c>
      <c r="G33" s="199" t="s">
        <v>705</v>
      </c>
      <c r="H33" s="199" t="s">
        <v>706</v>
      </c>
      <c r="I33" s="14"/>
      <c r="J33" s="14"/>
      <c r="K33" s="14" t="s">
        <v>707</v>
      </c>
      <c r="L33" s="14"/>
      <c r="M33" s="14" t="s">
        <v>35</v>
      </c>
      <c r="N33" s="14" t="s">
        <v>520</v>
      </c>
      <c r="O33" s="14" t="s">
        <v>521</v>
      </c>
      <c r="P33" s="14"/>
      <c r="Q33" s="14" t="s">
        <v>671</v>
      </c>
      <c r="R33" s="201" t="s">
        <v>708</v>
      </c>
      <c r="S33" s="188" t="s">
        <v>709</v>
      </c>
      <c r="T33" s="197"/>
      <c r="U33" s="198" t="s">
        <v>710</v>
      </c>
      <c r="V33" s="198" t="s">
        <v>711</v>
      </c>
      <c r="W33" s="201" t="s">
        <v>712</v>
      </c>
      <c r="X33" s="188"/>
      <c r="Y33" s="197"/>
      <c r="Z33" s="198"/>
      <c r="AA33" s="197"/>
      <c r="AB33" s="221">
        <f>IF(OR(J33="Fail",ISBLANK(J33)),INDEX('Issue Code Table'!C:C,MATCH(N:N,'Issue Code Table'!A:A,0)),IF(M33="Critical",6,IF(M33="Significant",5,IF(M33="Moderate",3,2))))</f>
        <v>5</v>
      </c>
    </row>
    <row r="34" spans="1:28" ht="237.5" x14ac:dyDescent="0.35">
      <c r="A34" s="15" t="s">
        <v>713</v>
      </c>
      <c r="B34" s="226" t="s">
        <v>123</v>
      </c>
      <c r="C34" s="23" t="s">
        <v>124</v>
      </c>
      <c r="D34" s="203" t="s">
        <v>51</v>
      </c>
      <c r="E34" s="204" t="s">
        <v>714</v>
      </c>
      <c r="F34" s="203" t="s">
        <v>715</v>
      </c>
      <c r="G34" s="205" t="s">
        <v>716</v>
      </c>
      <c r="H34" s="205" t="s">
        <v>717</v>
      </c>
      <c r="I34" s="15"/>
      <c r="J34" s="15"/>
      <c r="K34" s="15" t="s">
        <v>718</v>
      </c>
      <c r="L34" s="15"/>
      <c r="M34" s="15" t="s">
        <v>35</v>
      </c>
      <c r="N34" s="15" t="s">
        <v>120</v>
      </c>
      <c r="O34" s="15" t="s">
        <v>121</v>
      </c>
      <c r="P34" s="15"/>
      <c r="Q34" s="15" t="s">
        <v>671</v>
      </c>
      <c r="R34" s="226" t="s">
        <v>719</v>
      </c>
      <c r="S34" s="23" t="s">
        <v>720</v>
      </c>
      <c r="T34" s="203"/>
      <c r="U34" s="204" t="s">
        <v>721</v>
      </c>
      <c r="V34" s="204" t="s">
        <v>722</v>
      </c>
      <c r="W34" s="226" t="s">
        <v>723</v>
      </c>
      <c r="X34" s="202"/>
      <c r="Y34" s="203"/>
      <c r="Z34" s="204"/>
      <c r="AA34" s="203"/>
      <c r="AB34" s="222">
        <f>IF(OR(J34="Fail",ISBLANK(J34)),INDEX('Issue Code Table'!C:C,MATCH(N:N,'Issue Code Table'!A:A,0)),IF(M34="Critical",6,IF(M34="Significant",5,IF(M34="Moderate",3,2))))</f>
        <v>6</v>
      </c>
    </row>
    <row r="35" spans="1:28" ht="275" x14ac:dyDescent="0.35">
      <c r="A35" s="14" t="s">
        <v>724</v>
      </c>
      <c r="B35" s="195" t="s">
        <v>123</v>
      </c>
      <c r="C35" s="196" t="s">
        <v>124</v>
      </c>
      <c r="D35" s="197" t="s">
        <v>51</v>
      </c>
      <c r="E35" s="198" t="s">
        <v>725</v>
      </c>
      <c r="F35" s="197" t="s">
        <v>726</v>
      </c>
      <c r="G35" s="199" t="s">
        <v>727</v>
      </c>
      <c r="H35" s="199" t="s">
        <v>728</v>
      </c>
      <c r="I35" s="14"/>
      <c r="J35" s="14"/>
      <c r="K35" s="14" t="s">
        <v>729</v>
      </c>
      <c r="L35" s="14"/>
      <c r="M35" s="14" t="s">
        <v>35</v>
      </c>
      <c r="N35" s="14" t="s">
        <v>120</v>
      </c>
      <c r="O35" s="200" t="s">
        <v>121</v>
      </c>
      <c r="P35" s="200"/>
      <c r="Q35" s="14" t="s">
        <v>671</v>
      </c>
      <c r="R35" s="195" t="s">
        <v>730</v>
      </c>
      <c r="S35" s="196" t="s">
        <v>731</v>
      </c>
      <c r="T35" s="197"/>
      <c r="U35" s="198" t="s">
        <v>732</v>
      </c>
      <c r="V35" s="198" t="s">
        <v>733</v>
      </c>
      <c r="W35" s="195" t="s">
        <v>734</v>
      </c>
      <c r="X35" s="188"/>
      <c r="Y35" s="197"/>
      <c r="Z35" s="198"/>
      <c r="AA35" s="197"/>
      <c r="AB35" s="221">
        <f>IF(OR(J35="Fail",ISBLANK(J35)),INDEX('Issue Code Table'!C:C,MATCH(N:N,'Issue Code Table'!A:A,0)),IF(M35="Critical",6,IF(M35="Significant",5,IF(M35="Moderate",3,2))))</f>
        <v>6</v>
      </c>
    </row>
    <row r="36" spans="1:28" ht="409.5" x14ac:dyDescent="0.35">
      <c r="A36" s="15" t="s">
        <v>735</v>
      </c>
      <c r="B36" s="226" t="s">
        <v>123</v>
      </c>
      <c r="C36" s="23" t="s">
        <v>124</v>
      </c>
      <c r="D36" s="203" t="s">
        <v>51</v>
      </c>
      <c r="E36" s="204" t="s">
        <v>736</v>
      </c>
      <c r="F36" s="203" t="s">
        <v>737</v>
      </c>
      <c r="G36" s="205" t="s">
        <v>738</v>
      </c>
      <c r="H36" s="205" t="s">
        <v>739</v>
      </c>
      <c r="I36" s="15"/>
      <c r="J36" s="15"/>
      <c r="K36" s="15" t="s">
        <v>740</v>
      </c>
      <c r="L36" s="15"/>
      <c r="M36" s="15" t="s">
        <v>35</v>
      </c>
      <c r="N36" s="15" t="s">
        <v>120</v>
      </c>
      <c r="O36" s="15" t="s">
        <v>121</v>
      </c>
      <c r="P36" s="15"/>
      <c r="Q36" s="15" t="s">
        <v>671</v>
      </c>
      <c r="R36" s="226" t="s">
        <v>741</v>
      </c>
      <c r="S36" s="23" t="s">
        <v>742</v>
      </c>
      <c r="T36" s="203"/>
      <c r="U36" s="204" t="s">
        <v>743</v>
      </c>
      <c r="V36" s="204" t="s">
        <v>744</v>
      </c>
      <c r="W36" s="226" t="s">
        <v>745</v>
      </c>
      <c r="X36" s="202"/>
      <c r="Y36" s="203"/>
      <c r="Z36" s="204"/>
      <c r="AA36" s="203"/>
      <c r="AB36" s="222">
        <f>IF(OR(J36="Fail",ISBLANK(J36)),INDEX('Issue Code Table'!C:C,MATCH(N:N,'Issue Code Table'!A:A,0)),IF(M36="Critical",6,IF(M36="Significant",5,IF(M36="Moderate",3,2))))</f>
        <v>6</v>
      </c>
    </row>
    <row r="37" spans="1:28" ht="343.4" customHeight="1" x14ac:dyDescent="0.25">
      <c r="A37" s="14" t="s">
        <v>746</v>
      </c>
      <c r="B37" s="195" t="s">
        <v>157</v>
      </c>
      <c r="C37" s="196" t="s">
        <v>158</v>
      </c>
      <c r="D37" s="197" t="s">
        <v>51</v>
      </c>
      <c r="E37" s="198" t="s">
        <v>232</v>
      </c>
      <c r="F37" s="197" t="s">
        <v>2404</v>
      </c>
      <c r="G37" s="199" t="s">
        <v>233</v>
      </c>
      <c r="H37" s="199" t="s">
        <v>234</v>
      </c>
      <c r="I37" s="14"/>
      <c r="J37" s="14"/>
      <c r="K37" s="14" t="s">
        <v>235</v>
      </c>
      <c r="L37" s="14"/>
      <c r="M37" s="14" t="s">
        <v>141</v>
      </c>
      <c r="N37" s="14" t="s">
        <v>162</v>
      </c>
      <c r="O37" s="200" t="s">
        <v>163</v>
      </c>
      <c r="P37" s="200"/>
      <c r="Q37" s="14"/>
      <c r="R37" s="195"/>
      <c r="S37" s="196"/>
      <c r="T37" s="197"/>
      <c r="U37" s="198" t="s">
        <v>747</v>
      </c>
      <c r="V37" s="198" t="s">
        <v>536</v>
      </c>
      <c r="W37" s="22"/>
      <c r="X37" s="188"/>
      <c r="Y37" s="197"/>
      <c r="Z37" s="198"/>
      <c r="AA37" s="197"/>
      <c r="AB37" s="221">
        <f>IF(OR(J37="Fail",ISBLANK(J37)),INDEX('Issue Code Table'!C:C,MATCH(N:N,'Issue Code Table'!A:A,0)),IF(M37="Critical",6,IF(M37="Significant",5,IF(M37="Moderate",3,2))))</f>
        <v>4</v>
      </c>
    </row>
    <row r="38" spans="1:28" ht="100" x14ac:dyDescent="0.35">
      <c r="A38" s="15" t="s">
        <v>748</v>
      </c>
      <c r="B38" s="226" t="s">
        <v>200</v>
      </c>
      <c r="C38" s="23" t="s">
        <v>201</v>
      </c>
      <c r="D38" s="203" t="s">
        <v>51</v>
      </c>
      <c r="E38" s="204" t="s">
        <v>236</v>
      </c>
      <c r="F38" s="203" t="s">
        <v>237</v>
      </c>
      <c r="G38" s="205" t="s">
        <v>238</v>
      </c>
      <c r="H38" s="205" t="s">
        <v>239</v>
      </c>
      <c r="I38" s="15"/>
      <c r="J38" s="15"/>
      <c r="K38" s="15" t="s">
        <v>240</v>
      </c>
      <c r="L38" s="15"/>
      <c r="M38" s="15" t="s">
        <v>35</v>
      </c>
      <c r="N38" s="15" t="s">
        <v>241</v>
      </c>
      <c r="O38" s="15" t="s">
        <v>242</v>
      </c>
      <c r="P38" s="15"/>
      <c r="Q38" s="15"/>
      <c r="R38" s="226"/>
      <c r="S38" s="23"/>
      <c r="T38" s="203"/>
      <c r="U38" s="204" t="s">
        <v>243</v>
      </c>
      <c r="V38" s="19" t="s">
        <v>243</v>
      </c>
      <c r="W38" s="19" t="s">
        <v>749</v>
      </c>
      <c r="X38" s="202"/>
      <c r="Y38" s="203"/>
      <c r="Z38" s="204"/>
      <c r="AA38" s="203"/>
      <c r="AB38" s="222">
        <f>IF(OR(J38="Fail",ISBLANK(J38)),INDEX('Issue Code Table'!C:C,MATCH(N:N,'Issue Code Table'!A:A,0)),IF(M38="Critical",6,IF(M38="Significant",5,IF(M38="Moderate",3,2))))</f>
        <v>5</v>
      </c>
    </row>
    <row r="39" spans="1:28" ht="317.14999999999998" customHeight="1" x14ac:dyDescent="0.25">
      <c r="A39" s="14" t="s">
        <v>750</v>
      </c>
      <c r="B39" s="195" t="s">
        <v>224</v>
      </c>
      <c r="C39" s="196" t="s">
        <v>225</v>
      </c>
      <c r="D39" s="197" t="s">
        <v>51</v>
      </c>
      <c r="E39" s="198" t="s">
        <v>244</v>
      </c>
      <c r="F39" s="197" t="s">
        <v>245</v>
      </c>
      <c r="G39" s="199" t="s">
        <v>246</v>
      </c>
      <c r="H39" s="199" t="s">
        <v>247</v>
      </c>
      <c r="I39" s="14"/>
      <c r="J39" s="14"/>
      <c r="K39" s="14" t="s">
        <v>248</v>
      </c>
      <c r="L39" s="14"/>
      <c r="M39" s="14" t="s">
        <v>141</v>
      </c>
      <c r="N39" s="14" t="s">
        <v>249</v>
      </c>
      <c r="O39" s="200" t="s">
        <v>250</v>
      </c>
      <c r="P39" s="200"/>
      <c r="Q39" s="14"/>
      <c r="R39" s="195"/>
      <c r="S39" s="196"/>
      <c r="T39" s="197"/>
      <c r="U39" s="198" t="s">
        <v>751</v>
      </c>
      <c r="V39" s="198" t="s">
        <v>751</v>
      </c>
      <c r="W39" s="22"/>
      <c r="X39" s="188"/>
      <c r="Y39" s="197"/>
      <c r="Z39" s="198"/>
      <c r="AA39" s="197"/>
      <c r="AB39" s="221">
        <f>IF(OR(J39="Fail",ISBLANK(J39)),INDEX('Issue Code Table'!C:C,MATCH(N:N,'Issue Code Table'!A:A,0)),IF(M39="Critical",6,IF(M39="Significant",5,IF(M39="Moderate",3,2))))</f>
        <v>4</v>
      </c>
    </row>
    <row r="40" spans="1:28" ht="237.5" x14ac:dyDescent="0.35">
      <c r="A40" s="15" t="s">
        <v>752</v>
      </c>
      <c r="B40" s="226" t="s">
        <v>251</v>
      </c>
      <c r="C40" s="23" t="s">
        <v>252</v>
      </c>
      <c r="D40" s="203" t="s">
        <v>51</v>
      </c>
      <c r="E40" s="204" t="s">
        <v>253</v>
      </c>
      <c r="F40" s="203" t="s">
        <v>254</v>
      </c>
      <c r="G40" s="205" t="s">
        <v>255</v>
      </c>
      <c r="H40" s="205" t="s">
        <v>256</v>
      </c>
      <c r="I40" s="15"/>
      <c r="J40" s="15"/>
      <c r="K40" s="15" t="s">
        <v>257</v>
      </c>
      <c r="L40" s="15"/>
      <c r="M40" s="15" t="s">
        <v>35</v>
      </c>
      <c r="N40" s="15" t="s">
        <v>258</v>
      </c>
      <c r="O40" s="15" t="s">
        <v>259</v>
      </c>
      <c r="P40" s="15"/>
      <c r="Q40" s="15"/>
      <c r="R40" s="226"/>
      <c r="S40" s="23"/>
      <c r="T40" s="203"/>
      <c r="U40" s="204" t="s">
        <v>260</v>
      </c>
      <c r="V40" s="19" t="s">
        <v>260</v>
      </c>
      <c r="W40" s="19" t="s">
        <v>753</v>
      </c>
      <c r="X40" s="202"/>
      <c r="Y40" s="203"/>
      <c r="Z40" s="204"/>
      <c r="AA40" s="203"/>
      <c r="AB40" s="222">
        <f>IF(OR(J40="Fail",ISBLANK(J40)),INDEX('Issue Code Table'!C:C,MATCH(N:N,'Issue Code Table'!A:A,0)),IF(M40="Critical",6,IF(M40="Significant",5,IF(M40="Moderate",3,2))))</f>
        <v>6</v>
      </c>
    </row>
    <row r="41" spans="1:28" ht="262.5" x14ac:dyDescent="0.35">
      <c r="A41" s="14" t="s">
        <v>754</v>
      </c>
      <c r="B41" s="195" t="s">
        <v>134</v>
      </c>
      <c r="C41" s="196" t="s">
        <v>135</v>
      </c>
      <c r="D41" s="197" t="s">
        <v>51</v>
      </c>
      <c r="E41" s="198" t="s">
        <v>261</v>
      </c>
      <c r="F41" s="197" t="s">
        <v>262</v>
      </c>
      <c r="G41" s="199" t="s">
        <v>263</v>
      </c>
      <c r="H41" s="199" t="s">
        <v>264</v>
      </c>
      <c r="I41" s="14"/>
      <c r="J41" s="14"/>
      <c r="K41" s="14" t="s">
        <v>265</v>
      </c>
      <c r="L41" s="14"/>
      <c r="M41" s="14" t="s">
        <v>141</v>
      </c>
      <c r="N41" s="14" t="s">
        <v>142</v>
      </c>
      <c r="O41" s="200" t="s">
        <v>143</v>
      </c>
      <c r="P41" s="200"/>
      <c r="Q41" s="14"/>
      <c r="R41" s="195"/>
      <c r="S41" s="196"/>
      <c r="T41" s="197"/>
      <c r="U41" s="198" t="s">
        <v>266</v>
      </c>
      <c r="V41" s="14" t="s">
        <v>536</v>
      </c>
      <c r="W41" s="195"/>
      <c r="X41" s="188"/>
      <c r="Y41" s="197"/>
      <c r="Z41" s="198"/>
      <c r="AA41" s="197"/>
      <c r="AB41" s="221">
        <f>IF(OR(J41="Fail",ISBLANK(J41)),INDEX('Issue Code Table'!C:C,MATCH(N:N,'Issue Code Table'!A:A,0)),IF(M41="Critical",6,IF(M41="Significant",5,IF(M41="Moderate",3,2))))</f>
        <v>4</v>
      </c>
    </row>
    <row r="42" spans="1:28" ht="287.5" x14ac:dyDescent="0.35">
      <c r="A42" s="15" t="s">
        <v>755</v>
      </c>
      <c r="B42" s="226" t="s">
        <v>267</v>
      </c>
      <c r="C42" s="23" t="s">
        <v>268</v>
      </c>
      <c r="D42" s="203" t="s">
        <v>51</v>
      </c>
      <c r="E42" s="204" t="s">
        <v>269</v>
      </c>
      <c r="F42" s="203" t="s">
        <v>270</v>
      </c>
      <c r="G42" s="205" t="s">
        <v>271</v>
      </c>
      <c r="H42" s="205" t="s">
        <v>272</v>
      </c>
      <c r="I42" s="15"/>
      <c r="J42" s="15"/>
      <c r="K42" s="15" t="s">
        <v>273</v>
      </c>
      <c r="L42" s="15"/>
      <c r="M42" s="15" t="s">
        <v>141</v>
      </c>
      <c r="N42" s="15" t="s">
        <v>142</v>
      </c>
      <c r="O42" s="15" t="s">
        <v>143</v>
      </c>
      <c r="P42" s="15"/>
      <c r="Q42" s="15"/>
      <c r="R42" s="226"/>
      <c r="S42" s="23"/>
      <c r="T42" s="203"/>
      <c r="U42" s="204" t="s">
        <v>274</v>
      </c>
      <c r="V42" s="204" t="s">
        <v>274</v>
      </c>
      <c r="W42" s="226"/>
      <c r="X42" s="202"/>
      <c r="Y42" s="203"/>
      <c r="Z42" s="204"/>
      <c r="AA42" s="203"/>
      <c r="AB42" s="222">
        <f>IF(OR(J42="Fail",ISBLANK(J42)),INDEX('Issue Code Table'!C:C,MATCH(N:N,'Issue Code Table'!A:A,0)),IF(M42="Critical",6,IF(M42="Significant",5,IF(M42="Moderate",3,2))))</f>
        <v>4</v>
      </c>
    </row>
    <row r="43" spans="1:28" ht="409.5" x14ac:dyDescent="0.35">
      <c r="A43" s="14" t="s">
        <v>756</v>
      </c>
      <c r="B43" s="195" t="s">
        <v>123</v>
      </c>
      <c r="C43" s="196" t="s">
        <v>124</v>
      </c>
      <c r="D43" s="197" t="s">
        <v>51</v>
      </c>
      <c r="E43" s="198" t="s">
        <v>275</v>
      </c>
      <c r="F43" s="197" t="s">
        <v>276</v>
      </c>
      <c r="G43" s="199" t="s">
        <v>277</v>
      </c>
      <c r="H43" s="199" t="s">
        <v>278</v>
      </c>
      <c r="I43" s="14"/>
      <c r="J43" s="14"/>
      <c r="K43" s="14" t="s">
        <v>279</v>
      </c>
      <c r="L43" s="14"/>
      <c r="M43" s="14" t="s">
        <v>35</v>
      </c>
      <c r="N43" s="14" t="s">
        <v>120</v>
      </c>
      <c r="O43" s="200" t="s">
        <v>121</v>
      </c>
      <c r="P43" s="200"/>
      <c r="Q43" s="14"/>
      <c r="R43" s="195"/>
      <c r="S43" s="196"/>
      <c r="T43" s="197"/>
      <c r="U43" s="198" t="s">
        <v>280</v>
      </c>
      <c r="V43" s="18" t="s">
        <v>757</v>
      </c>
      <c r="W43" s="18" t="s">
        <v>758</v>
      </c>
      <c r="X43" s="188"/>
      <c r="Y43" s="197"/>
      <c r="Z43" s="198"/>
      <c r="AA43" s="197"/>
      <c r="AB43" s="221">
        <f>IF(OR(J43="Fail",ISBLANK(J43)),INDEX('Issue Code Table'!C:C,MATCH(N:N,'Issue Code Table'!A:A,0)),IF(M43="Critical",6,IF(M43="Significant",5,IF(M43="Moderate",3,2))))</f>
        <v>6</v>
      </c>
    </row>
    <row r="44" spans="1:28" ht="262.5" x14ac:dyDescent="0.35">
      <c r="A44" s="15" t="s">
        <v>759</v>
      </c>
      <c r="B44" s="226" t="s">
        <v>200</v>
      </c>
      <c r="C44" s="23" t="s">
        <v>201</v>
      </c>
      <c r="D44" s="203" t="s">
        <v>51</v>
      </c>
      <c r="E44" s="204" t="s">
        <v>281</v>
      </c>
      <c r="F44" s="203" t="s">
        <v>282</v>
      </c>
      <c r="G44" s="205" t="s">
        <v>2428</v>
      </c>
      <c r="H44" s="205" t="s">
        <v>283</v>
      </c>
      <c r="I44" s="15"/>
      <c r="J44" s="15"/>
      <c r="K44" s="15" t="s">
        <v>284</v>
      </c>
      <c r="L44" s="15"/>
      <c r="M44" s="15" t="s">
        <v>141</v>
      </c>
      <c r="N44" s="15" t="s">
        <v>184</v>
      </c>
      <c r="O44" s="15" t="s">
        <v>185</v>
      </c>
      <c r="P44" s="15"/>
      <c r="Q44" s="15"/>
      <c r="R44" s="226"/>
      <c r="S44" s="23"/>
      <c r="T44" s="203"/>
      <c r="U44" s="204" t="s">
        <v>285</v>
      </c>
      <c r="V44" s="204" t="s">
        <v>243</v>
      </c>
      <c r="W44" s="226"/>
      <c r="X44" s="202"/>
      <c r="Y44" s="203"/>
      <c r="Z44" s="204"/>
      <c r="AA44" s="203"/>
      <c r="AB44" s="222">
        <f>IF(OR(J44="Fail",ISBLANK(J44)),INDEX('Issue Code Table'!C:C,MATCH(N:N,'Issue Code Table'!A:A,0)),IF(M44="Critical",6,IF(M44="Significant",5,IF(M44="Moderate",3,2))))</f>
        <v>4</v>
      </c>
    </row>
    <row r="45" spans="1:28" ht="303.75" customHeight="1" x14ac:dyDescent="0.25">
      <c r="A45" s="14" t="s">
        <v>760</v>
      </c>
      <c r="B45" s="195" t="s">
        <v>123</v>
      </c>
      <c r="C45" s="196" t="s">
        <v>124</v>
      </c>
      <c r="D45" s="197" t="s">
        <v>51</v>
      </c>
      <c r="E45" s="198" t="s">
        <v>286</v>
      </c>
      <c r="F45" s="197" t="s">
        <v>287</v>
      </c>
      <c r="G45" s="199" t="s">
        <v>2433</v>
      </c>
      <c r="H45" s="199" t="s">
        <v>288</v>
      </c>
      <c r="I45" s="14"/>
      <c r="J45" s="14"/>
      <c r="K45" s="14" t="s">
        <v>289</v>
      </c>
      <c r="L45" s="14"/>
      <c r="M45" s="14" t="s">
        <v>141</v>
      </c>
      <c r="N45" s="14" t="s">
        <v>184</v>
      </c>
      <c r="O45" s="200" t="s">
        <v>185</v>
      </c>
      <c r="P45" s="200"/>
      <c r="Q45" s="14"/>
      <c r="R45" s="195"/>
      <c r="S45" s="196"/>
      <c r="T45" s="197"/>
      <c r="U45" s="198" t="s">
        <v>290</v>
      </c>
      <c r="V45" s="198" t="s">
        <v>761</v>
      </c>
      <c r="W45" s="22"/>
      <c r="X45" s="188"/>
      <c r="Y45" s="197"/>
      <c r="Z45" s="198"/>
      <c r="AA45" s="197"/>
      <c r="AB45" s="221">
        <f>IF(OR(J45="Fail",ISBLANK(J45)),INDEX('Issue Code Table'!C:C,MATCH(N:N,'Issue Code Table'!A:A,0)),IF(M45="Critical",6,IF(M45="Significant",5,IF(M45="Moderate",3,2))))</f>
        <v>4</v>
      </c>
    </row>
    <row r="46" spans="1:28" ht="312.5" x14ac:dyDescent="0.35">
      <c r="A46" s="15" t="s">
        <v>762</v>
      </c>
      <c r="B46" s="226" t="s">
        <v>200</v>
      </c>
      <c r="C46" s="23" t="s">
        <v>201</v>
      </c>
      <c r="D46" s="203" t="s">
        <v>51</v>
      </c>
      <c r="E46" s="204" t="s">
        <v>291</v>
      </c>
      <c r="F46" s="203" t="s">
        <v>292</v>
      </c>
      <c r="G46" s="205" t="s">
        <v>293</v>
      </c>
      <c r="H46" s="205" t="s">
        <v>294</v>
      </c>
      <c r="I46" s="15"/>
      <c r="J46" s="15"/>
      <c r="K46" s="15" t="s">
        <v>295</v>
      </c>
      <c r="L46" s="15"/>
      <c r="M46" s="15" t="s">
        <v>141</v>
      </c>
      <c r="N46" s="15" t="s">
        <v>184</v>
      </c>
      <c r="O46" s="15" t="s">
        <v>185</v>
      </c>
      <c r="P46" s="15"/>
      <c r="Q46" s="15"/>
      <c r="R46" s="226"/>
      <c r="S46" s="23"/>
      <c r="T46" s="203"/>
      <c r="U46" s="204" t="s">
        <v>291</v>
      </c>
      <c r="V46" s="204" t="s">
        <v>536</v>
      </c>
      <c r="W46" s="226"/>
      <c r="X46" s="202"/>
      <c r="Y46" s="203"/>
      <c r="Z46" s="204"/>
      <c r="AA46" s="203"/>
      <c r="AB46" s="222">
        <f>IF(OR(J46="Fail",ISBLANK(J46)),INDEX('Issue Code Table'!C:C,MATCH(N:N,'Issue Code Table'!A:A,0)),IF(M46="Critical",6,IF(M46="Significant",5,IF(M46="Moderate",3,2))))</f>
        <v>4</v>
      </c>
    </row>
    <row r="47" spans="1:28" ht="250" x14ac:dyDescent="0.35">
      <c r="A47" s="14" t="s">
        <v>763</v>
      </c>
      <c r="B47" s="195" t="s">
        <v>123</v>
      </c>
      <c r="C47" s="196" t="s">
        <v>124</v>
      </c>
      <c r="D47" s="197" t="s">
        <v>51</v>
      </c>
      <c r="E47" s="198" t="s">
        <v>296</v>
      </c>
      <c r="F47" s="197" t="s">
        <v>297</v>
      </c>
      <c r="G47" s="199" t="s">
        <v>298</v>
      </c>
      <c r="H47" s="199" t="s">
        <v>299</v>
      </c>
      <c r="I47" s="14"/>
      <c r="J47" s="14"/>
      <c r="K47" s="14" t="s">
        <v>300</v>
      </c>
      <c r="L47" s="14"/>
      <c r="M47" s="14" t="s">
        <v>141</v>
      </c>
      <c r="N47" s="14" t="s">
        <v>184</v>
      </c>
      <c r="O47" s="200" t="s">
        <v>185</v>
      </c>
      <c r="P47" s="200"/>
      <c r="Q47" s="14"/>
      <c r="R47" s="195"/>
      <c r="S47" s="196"/>
      <c r="T47" s="197"/>
      <c r="U47" s="198" t="s">
        <v>301</v>
      </c>
      <c r="V47" s="198" t="s">
        <v>764</v>
      </c>
      <c r="W47" s="195"/>
      <c r="X47" s="188"/>
      <c r="Y47" s="197"/>
      <c r="Z47" s="198"/>
      <c r="AA47" s="197"/>
      <c r="AB47" s="221">
        <f>IF(OR(J47="Fail",ISBLANK(J47)),INDEX('Issue Code Table'!C:C,MATCH(N:N,'Issue Code Table'!A:A,0)),IF(M47="Critical",6,IF(M47="Significant",5,IF(M47="Moderate",3,2))))</f>
        <v>4</v>
      </c>
    </row>
    <row r="48" spans="1:28" ht="375" x14ac:dyDescent="0.35">
      <c r="A48" s="15" t="s">
        <v>765</v>
      </c>
      <c r="B48" s="226" t="s">
        <v>200</v>
      </c>
      <c r="C48" s="23" t="s">
        <v>201</v>
      </c>
      <c r="D48" s="203" t="s">
        <v>51</v>
      </c>
      <c r="E48" s="204" t="s">
        <v>302</v>
      </c>
      <c r="F48" s="203" t="s">
        <v>303</v>
      </c>
      <c r="G48" s="205" t="s">
        <v>304</v>
      </c>
      <c r="H48" s="205" t="s">
        <v>305</v>
      </c>
      <c r="I48" s="15"/>
      <c r="J48" s="15"/>
      <c r="K48" s="15" t="s">
        <v>305</v>
      </c>
      <c r="L48" s="15"/>
      <c r="M48" s="15" t="s">
        <v>141</v>
      </c>
      <c r="N48" s="15" t="s">
        <v>184</v>
      </c>
      <c r="O48" s="15" t="s">
        <v>185</v>
      </c>
      <c r="P48" s="15"/>
      <c r="Q48" s="15"/>
      <c r="R48" s="226"/>
      <c r="S48" s="23"/>
      <c r="T48" s="203"/>
      <c r="U48" s="204" t="s">
        <v>306</v>
      </c>
      <c r="V48" s="204" t="s">
        <v>536</v>
      </c>
      <c r="W48" s="226"/>
      <c r="X48" s="202"/>
      <c r="Y48" s="203"/>
      <c r="Z48" s="204"/>
      <c r="AA48" s="203"/>
      <c r="AB48" s="222">
        <f>IF(OR(J48="Fail",ISBLANK(J48)),INDEX('Issue Code Table'!C:C,MATCH(N:N,'Issue Code Table'!A:A,0)),IF(M48="Critical",6,IF(M48="Significant",5,IF(M48="Moderate",3,2))))</f>
        <v>4</v>
      </c>
    </row>
    <row r="49" spans="1:28" ht="250" x14ac:dyDescent="0.35">
      <c r="A49" s="14" t="s">
        <v>766</v>
      </c>
      <c r="B49" s="195" t="s">
        <v>134</v>
      </c>
      <c r="C49" s="196" t="s">
        <v>135</v>
      </c>
      <c r="D49" s="197" t="s">
        <v>51</v>
      </c>
      <c r="E49" s="198" t="s">
        <v>307</v>
      </c>
      <c r="F49" s="197" t="s">
        <v>308</v>
      </c>
      <c r="G49" s="199" t="s">
        <v>309</v>
      </c>
      <c r="H49" s="199" t="s">
        <v>310</v>
      </c>
      <c r="I49" s="14"/>
      <c r="J49" s="14"/>
      <c r="K49" s="14" t="s">
        <v>311</v>
      </c>
      <c r="L49" s="14"/>
      <c r="M49" s="14" t="s">
        <v>141</v>
      </c>
      <c r="N49" s="14" t="s">
        <v>142</v>
      </c>
      <c r="O49" s="200" t="s">
        <v>143</v>
      </c>
      <c r="P49" s="200"/>
      <c r="Q49" s="14"/>
      <c r="R49" s="195"/>
      <c r="S49" s="196"/>
      <c r="T49" s="197"/>
      <c r="U49" s="198" t="s">
        <v>312</v>
      </c>
      <c r="V49" s="14" t="s">
        <v>536</v>
      </c>
      <c r="W49" s="195"/>
      <c r="X49" s="188"/>
      <c r="Y49" s="197"/>
      <c r="Z49" s="198"/>
      <c r="AA49" s="197"/>
      <c r="AB49" s="221">
        <f>IF(OR(J49="Fail",ISBLANK(J49)),INDEX('Issue Code Table'!C:C,MATCH(N:N,'Issue Code Table'!A:A,0)),IF(M49="Critical",6,IF(M49="Significant",5,IF(M49="Moderate",3,2))))</f>
        <v>4</v>
      </c>
    </row>
    <row r="50" spans="1:28" ht="237.5" x14ac:dyDescent="0.35">
      <c r="A50" s="15" t="s">
        <v>767</v>
      </c>
      <c r="B50" s="226" t="s">
        <v>123</v>
      </c>
      <c r="C50" s="23" t="s">
        <v>124</v>
      </c>
      <c r="D50" s="203" t="s">
        <v>51</v>
      </c>
      <c r="E50" s="204" t="s">
        <v>313</v>
      </c>
      <c r="F50" s="203" t="s">
        <v>314</v>
      </c>
      <c r="G50" s="205" t="s">
        <v>315</v>
      </c>
      <c r="H50" s="205" t="s">
        <v>316</v>
      </c>
      <c r="I50" s="15"/>
      <c r="J50" s="15"/>
      <c r="K50" s="15" t="s">
        <v>317</v>
      </c>
      <c r="L50" s="15"/>
      <c r="M50" s="15" t="s">
        <v>141</v>
      </c>
      <c r="N50" s="15" t="s">
        <v>184</v>
      </c>
      <c r="O50" s="15" t="s">
        <v>185</v>
      </c>
      <c r="P50" s="15"/>
      <c r="Q50" s="15"/>
      <c r="R50" s="226"/>
      <c r="S50" s="23"/>
      <c r="T50" s="203"/>
      <c r="U50" s="204" t="s">
        <v>318</v>
      </c>
      <c r="V50" s="204" t="s">
        <v>768</v>
      </c>
      <c r="W50" s="226"/>
      <c r="X50" s="202"/>
      <c r="Y50" s="203"/>
      <c r="Z50" s="204"/>
      <c r="AA50" s="203"/>
      <c r="AB50" s="222">
        <f>IF(OR(J50="Fail",ISBLANK(J50)),INDEX('Issue Code Table'!C:C,MATCH(N:N,'Issue Code Table'!A:A,0)),IF(M50="Critical",6,IF(M50="Significant",5,IF(M50="Moderate",3,2))))</f>
        <v>4</v>
      </c>
    </row>
    <row r="51" spans="1:28" ht="409.5" x14ac:dyDescent="0.35">
      <c r="A51" s="14" t="s">
        <v>769</v>
      </c>
      <c r="B51" s="195" t="s">
        <v>123</v>
      </c>
      <c r="C51" s="196" t="s">
        <v>124</v>
      </c>
      <c r="D51" s="197" t="s">
        <v>51</v>
      </c>
      <c r="E51" s="198" t="s">
        <v>2408</v>
      </c>
      <c r="F51" s="197" t="s">
        <v>2410</v>
      </c>
      <c r="G51" s="199" t="s">
        <v>2411</v>
      </c>
      <c r="H51" s="199" t="s">
        <v>2412</v>
      </c>
      <c r="I51" s="14"/>
      <c r="J51" s="14"/>
      <c r="K51" s="14" t="s">
        <v>2409</v>
      </c>
      <c r="L51" s="14"/>
      <c r="M51" s="14" t="s">
        <v>141</v>
      </c>
      <c r="N51" s="14" t="s">
        <v>184</v>
      </c>
      <c r="O51" s="200" t="s">
        <v>185</v>
      </c>
      <c r="P51" s="200"/>
      <c r="Q51" s="14"/>
      <c r="R51" s="195"/>
      <c r="S51" s="196"/>
      <c r="T51" s="197"/>
      <c r="U51" s="198" t="s">
        <v>2413</v>
      </c>
      <c r="V51" s="14" t="s">
        <v>2413</v>
      </c>
      <c r="W51" s="195"/>
      <c r="X51" s="188"/>
      <c r="Y51" s="197"/>
      <c r="Z51" s="198"/>
      <c r="AA51" s="197"/>
      <c r="AB51" s="221">
        <f>IF(OR(J51="Fail",ISBLANK(J51)),INDEX('Issue Code Table'!C:C,MATCH(N:N,'Issue Code Table'!A:A,0)),IF(M51="Critical",6,IF(M51="Significant",5,IF(M51="Moderate",3,2))))</f>
        <v>4</v>
      </c>
    </row>
    <row r="52" spans="1:28" ht="125" x14ac:dyDescent="0.35">
      <c r="A52" s="15" t="s">
        <v>770</v>
      </c>
      <c r="B52" s="226" t="s">
        <v>134</v>
      </c>
      <c r="C52" s="23" t="s">
        <v>135</v>
      </c>
      <c r="D52" s="203" t="s">
        <v>51</v>
      </c>
      <c r="E52" s="204" t="s">
        <v>319</v>
      </c>
      <c r="F52" s="203" t="s">
        <v>320</v>
      </c>
      <c r="G52" s="205" t="s">
        <v>321</v>
      </c>
      <c r="H52" s="205" t="s">
        <v>322</v>
      </c>
      <c r="I52" s="15"/>
      <c r="J52" s="15"/>
      <c r="K52" s="15" t="s">
        <v>323</v>
      </c>
      <c r="L52" s="15"/>
      <c r="M52" s="15" t="s">
        <v>141</v>
      </c>
      <c r="N52" s="15" t="s">
        <v>142</v>
      </c>
      <c r="O52" s="15" t="s">
        <v>143</v>
      </c>
      <c r="P52" s="15"/>
      <c r="Q52" s="15"/>
      <c r="R52" s="226"/>
      <c r="S52" s="23"/>
      <c r="T52" s="203"/>
      <c r="U52" s="204" t="s">
        <v>324</v>
      </c>
      <c r="V52" s="204" t="s">
        <v>351</v>
      </c>
      <c r="W52" s="226"/>
      <c r="X52" s="202"/>
      <c r="Y52" s="203"/>
      <c r="Z52" s="204"/>
      <c r="AA52" s="203"/>
      <c r="AB52" s="222">
        <f>IF(OR(J52="Fail",ISBLANK(J52)),INDEX('Issue Code Table'!C:C,MATCH(N:N,'Issue Code Table'!A:A,0)),IF(M52="Critical",6,IF(M52="Significant",5,IF(M52="Moderate",3,2))))</f>
        <v>4</v>
      </c>
    </row>
    <row r="53" spans="1:28" ht="275" x14ac:dyDescent="0.35">
      <c r="A53" s="14" t="s">
        <v>771</v>
      </c>
      <c r="B53" s="195" t="s">
        <v>325</v>
      </c>
      <c r="C53" s="196" t="s">
        <v>326</v>
      </c>
      <c r="D53" s="197" t="s">
        <v>51</v>
      </c>
      <c r="E53" s="198" t="s">
        <v>327</v>
      </c>
      <c r="F53" s="197" t="s">
        <v>328</v>
      </c>
      <c r="G53" s="199" t="s">
        <v>329</v>
      </c>
      <c r="H53" s="199" t="s">
        <v>330</v>
      </c>
      <c r="I53" s="14"/>
      <c r="J53" s="14"/>
      <c r="K53" s="14" t="s">
        <v>331</v>
      </c>
      <c r="L53" s="14"/>
      <c r="M53" s="14" t="s">
        <v>141</v>
      </c>
      <c r="N53" s="14" t="s">
        <v>332</v>
      </c>
      <c r="O53" s="200" t="s">
        <v>333</v>
      </c>
      <c r="P53" s="200"/>
      <c r="Q53" s="14"/>
      <c r="R53" s="195"/>
      <c r="S53" s="196"/>
      <c r="T53" s="197"/>
      <c r="U53" s="198" t="s">
        <v>334</v>
      </c>
      <c r="V53" s="198" t="s">
        <v>334</v>
      </c>
      <c r="W53" s="195"/>
      <c r="X53" s="188"/>
      <c r="Y53" s="197"/>
      <c r="Z53" s="198"/>
      <c r="AA53" s="197"/>
      <c r="AB53" s="221" t="e">
        <f>IF(OR(J53="Fail",ISBLANK(J53)),INDEX('Issue Code Table'!C:C,MATCH(N:N,'Issue Code Table'!A:A,0)),IF(M53="Critical",6,IF(M53="Significant",5,IF(M53="Moderate",3,2))))</f>
        <v>#N/A</v>
      </c>
    </row>
    <row r="54" spans="1:28" ht="175" x14ac:dyDescent="0.35">
      <c r="A54" s="15" t="s">
        <v>772</v>
      </c>
      <c r="B54" s="226" t="s">
        <v>134</v>
      </c>
      <c r="C54" s="23" t="s">
        <v>135</v>
      </c>
      <c r="D54" s="203" t="s">
        <v>51</v>
      </c>
      <c r="E54" s="204" t="s">
        <v>335</v>
      </c>
      <c r="F54" s="203" t="s">
        <v>336</v>
      </c>
      <c r="G54" s="205" t="s">
        <v>337</v>
      </c>
      <c r="H54" s="205" t="s">
        <v>338</v>
      </c>
      <c r="I54" s="15"/>
      <c r="J54" s="15"/>
      <c r="K54" s="15" t="s">
        <v>339</v>
      </c>
      <c r="L54" s="15"/>
      <c r="M54" s="15" t="s">
        <v>141</v>
      </c>
      <c r="N54" s="15" t="s">
        <v>142</v>
      </c>
      <c r="O54" s="15" t="s">
        <v>143</v>
      </c>
      <c r="P54" s="15"/>
      <c r="Q54" s="15"/>
      <c r="R54" s="226"/>
      <c r="S54" s="23"/>
      <c r="T54" s="203"/>
      <c r="U54" s="204" t="s">
        <v>340</v>
      </c>
      <c r="V54" s="204" t="s">
        <v>340</v>
      </c>
      <c r="W54" s="226"/>
      <c r="X54" s="202"/>
      <c r="Y54" s="203"/>
      <c r="Z54" s="204"/>
      <c r="AA54" s="203"/>
      <c r="AB54" s="222">
        <f>IF(OR(J54="Fail",ISBLANK(J54)),INDEX('Issue Code Table'!C:C,MATCH(N:N,'Issue Code Table'!A:A,0)),IF(M54="Critical",6,IF(M54="Significant",5,IF(M54="Moderate",3,2))))</f>
        <v>4</v>
      </c>
    </row>
    <row r="55" spans="1:28" ht="100" x14ac:dyDescent="0.35">
      <c r="A55" s="14" t="s">
        <v>773</v>
      </c>
      <c r="B55" s="195" t="s">
        <v>341</v>
      </c>
      <c r="C55" s="196" t="s">
        <v>342</v>
      </c>
      <c r="D55" s="197" t="s">
        <v>51</v>
      </c>
      <c r="E55" s="198" t="s">
        <v>343</v>
      </c>
      <c r="F55" s="197" t="s">
        <v>344</v>
      </c>
      <c r="G55" s="199" t="s">
        <v>345</v>
      </c>
      <c r="H55" s="199" t="s">
        <v>346</v>
      </c>
      <c r="I55" s="14"/>
      <c r="J55" s="14"/>
      <c r="K55" s="14" t="s">
        <v>347</v>
      </c>
      <c r="L55" s="14"/>
      <c r="M55" s="14" t="s">
        <v>348</v>
      </c>
      <c r="N55" s="14" t="s">
        <v>349</v>
      </c>
      <c r="O55" s="200" t="s">
        <v>350</v>
      </c>
      <c r="P55" s="200"/>
      <c r="Q55" s="14"/>
      <c r="R55" s="195"/>
      <c r="S55" s="196"/>
      <c r="T55" s="197"/>
      <c r="U55" s="198" t="s">
        <v>351</v>
      </c>
      <c r="V55" s="14" t="s">
        <v>351</v>
      </c>
      <c r="W55" s="195"/>
      <c r="X55" s="188"/>
      <c r="Y55" s="197"/>
      <c r="Z55" s="198"/>
      <c r="AA55" s="197"/>
      <c r="AB55" s="221" t="e">
        <f>IF(OR(J55="Fail",ISBLANK(J55)),INDEX('Issue Code Table'!C:C,MATCH(N:N,'Issue Code Table'!A:A,0)),IF(M55="Critical",6,IF(M55="Significant",5,IF(M55="Moderate",3,2))))</f>
        <v>#N/A</v>
      </c>
    </row>
    <row r="56" spans="1:28" ht="325" x14ac:dyDescent="0.35">
      <c r="A56" s="15" t="s">
        <v>774</v>
      </c>
      <c r="B56" s="226" t="s">
        <v>352</v>
      </c>
      <c r="C56" s="23" t="s">
        <v>353</v>
      </c>
      <c r="D56" s="203" t="s">
        <v>51</v>
      </c>
      <c r="E56" s="204" t="s">
        <v>775</v>
      </c>
      <c r="F56" s="203" t="s">
        <v>354</v>
      </c>
      <c r="G56" s="205" t="s">
        <v>355</v>
      </c>
      <c r="H56" s="205" t="s">
        <v>356</v>
      </c>
      <c r="I56" s="15"/>
      <c r="J56" s="15"/>
      <c r="K56" s="15" t="s">
        <v>357</v>
      </c>
      <c r="L56" s="15"/>
      <c r="M56" s="15" t="s">
        <v>35</v>
      </c>
      <c r="N56" s="15" t="s">
        <v>358</v>
      </c>
      <c r="O56" s="15" t="s">
        <v>359</v>
      </c>
      <c r="P56" s="15"/>
      <c r="Q56" s="15"/>
      <c r="R56" s="226"/>
      <c r="S56" s="23"/>
      <c r="T56" s="203"/>
      <c r="U56" s="204" t="s">
        <v>360</v>
      </c>
      <c r="V56" s="19" t="s">
        <v>360</v>
      </c>
      <c r="W56" s="19" t="s">
        <v>776</v>
      </c>
      <c r="X56" s="202"/>
      <c r="Y56" s="203"/>
      <c r="Z56" s="204"/>
      <c r="AA56" s="203"/>
      <c r="AB56" s="222" t="e">
        <f>IF(OR(J56="Fail",ISBLANK(J56)),INDEX('Issue Code Table'!C:C,MATCH(N:N,'Issue Code Table'!A:A,0)),IF(M56="Critical",6,IF(M56="Significant",5,IF(M56="Moderate",3,2))))</f>
        <v>#N/A</v>
      </c>
    </row>
    <row r="57" spans="1:28" ht="187.5" x14ac:dyDescent="0.35">
      <c r="A57" s="14" t="s">
        <v>777</v>
      </c>
      <c r="B57" s="195" t="s">
        <v>251</v>
      </c>
      <c r="C57" s="196" t="s">
        <v>252</v>
      </c>
      <c r="D57" s="197" t="s">
        <v>51</v>
      </c>
      <c r="E57" s="198" t="s">
        <v>2429</v>
      </c>
      <c r="F57" s="197" t="s">
        <v>361</v>
      </c>
      <c r="G57" s="199" t="s">
        <v>778</v>
      </c>
      <c r="H57" s="199" t="s">
        <v>779</v>
      </c>
      <c r="I57" s="14"/>
      <c r="J57" s="14"/>
      <c r="K57" s="14" t="s">
        <v>362</v>
      </c>
      <c r="L57" s="14"/>
      <c r="M57" s="14" t="s">
        <v>141</v>
      </c>
      <c r="N57" s="14" t="s">
        <v>363</v>
      </c>
      <c r="O57" s="200" t="s">
        <v>364</v>
      </c>
      <c r="P57" s="200"/>
      <c r="Q57" s="14"/>
      <c r="R57" s="195"/>
      <c r="S57" s="196"/>
      <c r="T57" s="197"/>
      <c r="U57" s="197" t="s">
        <v>780</v>
      </c>
      <c r="V57" s="197" t="s">
        <v>780</v>
      </c>
      <c r="W57" s="195"/>
      <c r="X57" s="188"/>
      <c r="Y57" s="197"/>
      <c r="Z57" s="198"/>
      <c r="AA57" s="197"/>
      <c r="AB57" s="221">
        <f>IF(OR(J57="Fail",ISBLANK(J57)),INDEX('Issue Code Table'!C:C,MATCH(N:N,'Issue Code Table'!A:A,0)),IF(M57="Critical",6,IF(M57="Significant",5,IF(M57="Moderate",3,2))))</f>
        <v>3</v>
      </c>
    </row>
    <row r="58" spans="1:28" ht="125" x14ac:dyDescent="0.35">
      <c r="A58" s="15" t="s">
        <v>781</v>
      </c>
      <c r="B58" s="226" t="s">
        <v>365</v>
      </c>
      <c r="C58" s="23" t="s">
        <v>366</v>
      </c>
      <c r="D58" s="203" t="s">
        <v>51</v>
      </c>
      <c r="E58" s="204" t="s">
        <v>782</v>
      </c>
      <c r="F58" s="203" t="s">
        <v>367</v>
      </c>
      <c r="G58" s="205" t="s">
        <v>2430</v>
      </c>
      <c r="H58" s="205" t="s">
        <v>368</v>
      </c>
      <c r="I58" s="15"/>
      <c r="J58" s="15"/>
      <c r="K58" s="15" t="s">
        <v>369</v>
      </c>
      <c r="L58" s="15"/>
      <c r="M58" s="15" t="s">
        <v>141</v>
      </c>
      <c r="N58" s="15" t="s">
        <v>370</v>
      </c>
      <c r="O58" s="15" t="s">
        <v>371</v>
      </c>
      <c r="P58" s="15"/>
      <c r="Q58" s="15"/>
      <c r="R58" s="226"/>
      <c r="S58" s="23"/>
      <c r="T58" s="203"/>
      <c r="U58" s="204" t="s">
        <v>372</v>
      </c>
      <c r="V58" s="204" t="s">
        <v>783</v>
      </c>
      <c r="W58" s="226"/>
      <c r="X58" s="202"/>
      <c r="Y58" s="203"/>
      <c r="Z58" s="204"/>
      <c r="AA58" s="203"/>
      <c r="AB58" s="222">
        <f>IF(OR(J58="Fail",ISBLANK(J58)),INDEX('Issue Code Table'!C:C,MATCH(N:N,'Issue Code Table'!A:A,0)),IF(M58="Critical",6,IF(M58="Significant",5,IF(M58="Moderate",3,2))))</f>
        <v>2</v>
      </c>
    </row>
    <row r="59" spans="1:28" ht="137.5" x14ac:dyDescent="0.35">
      <c r="A59" s="14" t="s">
        <v>784</v>
      </c>
      <c r="B59" s="201" t="s">
        <v>28</v>
      </c>
      <c r="C59" s="16" t="s">
        <v>29</v>
      </c>
      <c r="D59" s="197" t="s">
        <v>51</v>
      </c>
      <c r="E59" s="198" t="s">
        <v>30</v>
      </c>
      <c r="F59" s="197" t="s">
        <v>31</v>
      </c>
      <c r="G59" s="199" t="s">
        <v>32</v>
      </c>
      <c r="H59" s="199" t="s">
        <v>33</v>
      </c>
      <c r="I59" s="14"/>
      <c r="J59" s="14"/>
      <c r="K59" s="14" t="s">
        <v>34</v>
      </c>
      <c r="L59" s="14"/>
      <c r="M59" s="14" t="s">
        <v>35</v>
      </c>
      <c r="N59" s="14" t="s">
        <v>36</v>
      </c>
      <c r="O59" s="14" t="s">
        <v>37</v>
      </c>
      <c r="P59" s="14"/>
      <c r="Q59" s="14"/>
      <c r="R59" s="201"/>
      <c r="S59" s="16"/>
      <c r="T59" s="197"/>
      <c r="U59" s="198" t="s">
        <v>38</v>
      </c>
      <c r="V59" s="14" t="s">
        <v>785</v>
      </c>
      <c r="W59" s="201" t="s">
        <v>786</v>
      </c>
      <c r="X59" s="195"/>
      <c r="Y59" s="197"/>
      <c r="Z59" s="198"/>
      <c r="AA59" s="197"/>
      <c r="AB59" s="221" t="e">
        <f>IF(OR(J59="Fail",ISBLANK(J59)),INDEX('Issue Code Table'!C:C,MATCH(N:N,'Issue Code Table'!A:A,0)),IF(M59="Critical",6,IF(M59="Significant",5,IF(M59="Moderate",3,2))))</f>
        <v>#N/A</v>
      </c>
    </row>
    <row r="60" spans="1:28" ht="226.5" x14ac:dyDescent="0.35">
      <c r="A60" s="15" t="s">
        <v>787</v>
      </c>
      <c r="B60" s="202" t="s">
        <v>39</v>
      </c>
      <c r="C60" s="207" t="s">
        <v>40</v>
      </c>
      <c r="D60" s="203" t="s">
        <v>51</v>
      </c>
      <c r="E60" s="204" t="s">
        <v>41</v>
      </c>
      <c r="F60" s="203" t="s">
        <v>42</v>
      </c>
      <c r="G60" s="205" t="s">
        <v>43</v>
      </c>
      <c r="H60" s="205" t="s">
        <v>44</v>
      </c>
      <c r="I60" s="15"/>
      <c r="J60" s="15"/>
      <c r="K60" s="15" t="s">
        <v>45</v>
      </c>
      <c r="L60" s="15" t="s">
        <v>46</v>
      </c>
      <c r="M60" s="15" t="s">
        <v>35</v>
      </c>
      <c r="N60" s="15" t="s">
        <v>47</v>
      </c>
      <c r="O60" s="206" t="s">
        <v>48</v>
      </c>
      <c r="P60" s="206"/>
      <c r="Q60" s="15"/>
      <c r="R60" s="202"/>
      <c r="S60" s="207"/>
      <c r="T60" s="203"/>
      <c r="U60" s="204" t="s">
        <v>788</v>
      </c>
      <c r="V60" s="15" t="s">
        <v>789</v>
      </c>
      <c r="W60" s="202" t="s">
        <v>790</v>
      </c>
      <c r="X60" s="227"/>
      <c r="Y60" s="203"/>
      <c r="Z60" s="204"/>
      <c r="AA60" s="203"/>
      <c r="AB60" s="222" t="e">
        <f>IF(OR(J60="Fail",ISBLANK(J60)),INDEX('Issue Code Table'!C:C,MATCH(N:N,'Issue Code Table'!A:A,0)),IF(M60="Critical",6,IF(M60="Significant",5,IF(M60="Moderate",3,2))))</f>
        <v>#N/A</v>
      </c>
    </row>
    <row r="61" spans="1:28" ht="362.5" x14ac:dyDescent="0.35">
      <c r="A61" s="14" t="s">
        <v>791</v>
      </c>
      <c r="B61" s="201" t="s">
        <v>49</v>
      </c>
      <c r="C61" s="16" t="s">
        <v>50</v>
      </c>
      <c r="D61" s="197" t="s">
        <v>51</v>
      </c>
      <c r="E61" s="198" t="s">
        <v>52</v>
      </c>
      <c r="F61" s="197" t="s">
        <v>53</v>
      </c>
      <c r="G61" s="199" t="s">
        <v>54</v>
      </c>
      <c r="H61" s="199" t="s">
        <v>55</v>
      </c>
      <c r="I61" s="14"/>
      <c r="J61" s="14"/>
      <c r="K61" s="14" t="s">
        <v>56</v>
      </c>
      <c r="L61" s="14" t="s">
        <v>57</v>
      </c>
      <c r="M61" s="14" t="s">
        <v>35</v>
      </c>
      <c r="N61" s="14" t="s">
        <v>58</v>
      </c>
      <c r="O61" s="14" t="s">
        <v>59</v>
      </c>
      <c r="P61" s="14"/>
      <c r="Q61" s="14"/>
      <c r="R61" s="201"/>
      <c r="S61" s="16"/>
      <c r="T61" s="197"/>
      <c r="U61" s="198" t="s">
        <v>60</v>
      </c>
      <c r="V61" s="14" t="s">
        <v>792</v>
      </c>
      <c r="W61" s="201" t="s">
        <v>793</v>
      </c>
      <c r="X61" s="195"/>
      <c r="Y61" s="197"/>
      <c r="Z61" s="198"/>
      <c r="AA61" s="197"/>
      <c r="AB61" s="221">
        <f>IF(OR(J61="Fail",ISBLANK(J61)),INDEX('Issue Code Table'!C:C,MATCH(N:N,'Issue Code Table'!A:A,0)),IF(M61="Critical",6,IF(M61="Significant",5,IF(M61="Moderate",3,2))))</f>
        <v>6</v>
      </c>
    </row>
    <row r="62" spans="1:28" ht="125" x14ac:dyDescent="0.35">
      <c r="A62" s="15" t="s">
        <v>794</v>
      </c>
      <c r="B62" s="202" t="s">
        <v>61</v>
      </c>
      <c r="C62" s="207" t="s">
        <v>62</v>
      </c>
      <c r="D62" s="203" t="s">
        <v>51</v>
      </c>
      <c r="E62" s="204" t="s">
        <v>63</v>
      </c>
      <c r="F62" s="203" t="s">
        <v>64</v>
      </c>
      <c r="G62" s="205" t="s">
        <v>65</v>
      </c>
      <c r="H62" s="205" t="s">
        <v>66</v>
      </c>
      <c r="I62" s="15"/>
      <c r="J62" s="15"/>
      <c r="K62" s="15" t="s">
        <v>67</v>
      </c>
      <c r="L62" s="15"/>
      <c r="M62" s="15" t="s">
        <v>35</v>
      </c>
      <c r="N62" s="15" t="s">
        <v>68</v>
      </c>
      <c r="O62" s="206" t="s">
        <v>69</v>
      </c>
      <c r="P62" s="206"/>
      <c r="Q62" s="15"/>
      <c r="R62" s="202"/>
      <c r="S62" s="207"/>
      <c r="T62" s="203"/>
      <c r="U62" s="204" t="s">
        <v>795</v>
      </c>
      <c r="V62" s="15" t="s">
        <v>795</v>
      </c>
      <c r="W62" s="202" t="s">
        <v>796</v>
      </c>
      <c r="X62" s="227"/>
      <c r="Y62" s="203"/>
      <c r="Z62" s="204"/>
      <c r="AA62" s="203"/>
      <c r="AB62" s="222">
        <f>IF(OR(J62="Fail",ISBLANK(J62)),INDEX('Issue Code Table'!C:C,MATCH(N:N,'Issue Code Table'!A:A,0)),IF(M62="Critical",6,IF(M62="Significant",5,IF(M62="Moderate",3,2))))</f>
        <v>5</v>
      </c>
    </row>
    <row r="63" spans="1:28" ht="150" x14ac:dyDescent="0.35">
      <c r="A63" s="14" t="s">
        <v>797</v>
      </c>
      <c r="B63" s="201" t="s">
        <v>61</v>
      </c>
      <c r="C63" s="16" t="s">
        <v>62</v>
      </c>
      <c r="D63" s="197" t="s">
        <v>51</v>
      </c>
      <c r="E63" s="198" t="s">
        <v>70</v>
      </c>
      <c r="F63" s="197" t="s">
        <v>71</v>
      </c>
      <c r="G63" s="199" t="s">
        <v>72</v>
      </c>
      <c r="H63" s="199" t="s">
        <v>73</v>
      </c>
      <c r="I63" s="14"/>
      <c r="J63" s="14"/>
      <c r="K63" s="14" t="s">
        <v>798</v>
      </c>
      <c r="L63" s="14"/>
      <c r="M63" s="14" t="s">
        <v>35</v>
      </c>
      <c r="N63" s="14" t="s">
        <v>74</v>
      </c>
      <c r="O63" s="14" t="s">
        <v>75</v>
      </c>
      <c r="P63" s="14"/>
      <c r="Q63" s="14"/>
      <c r="R63" s="201"/>
      <c r="S63" s="16"/>
      <c r="T63" s="197"/>
      <c r="U63" s="198" t="s">
        <v>76</v>
      </c>
      <c r="V63" s="14" t="s">
        <v>799</v>
      </c>
      <c r="W63" s="201" t="s">
        <v>800</v>
      </c>
      <c r="X63" s="195"/>
      <c r="Y63" s="197"/>
      <c r="Z63" s="198"/>
      <c r="AA63" s="197"/>
      <c r="AB63" s="221" t="e">
        <f>IF(OR(J63="Fail",ISBLANK(J63)),INDEX('Issue Code Table'!C:C,MATCH(N:N,'Issue Code Table'!A:A,0)),IF(M63="Critical",6,IF(M63="Significant",5,IF(M63="Moderate",3,2))))</f>
        <v>#N/A</v>
      </c>
    </row>
    <row r="64" spans="1:28" ht="137.5" x14ac:dyDescent="0.35">
      <c r="A64" s="15" t="s">
        <v>801</v>
      </c>
      <c r="B64" s="202" t="s">
        <v>39</v>
      </c>
      <c r="C64" s="207" t="s">
        <v>40</v>
      </c>
      <c r="D64" s="203" t="s">
        <v>51</v>
      </c>
      <c r="E64" s="204" t="s">
        <v>77</v>
      </c>
      <c r="F64" s="203" t="s">
        <v>78</v>
      </c>
      <c r="G64" s="205" t="s">
        <v>79</v>
      </c>
      <c r="H64" s="205" t="s">
        <v>80</v>
      </c>
      <c r="I64" s="15"/>
      <c r="J64" s="15"/>
      <c r="K64" s="15" t="s">
        <v>81</v>
      </c>
      <c r="L64" s="15"/>
      <c r="M64" s="15" t="s">
        <v>35</v>
      </c>
      <c r="N64" s="15" t="s">
        <v>82</v>
      </c>
      <c r="O64" s="206" t="s">
        <v>83</v>
      </c>
      <c r="P64" s="206"/>
      <c r="Q64" s="15"/>
      <c r="R64" s="202"/>
      <c r="S64" s="207"/>
      <c r="T64" s="203"/>
      <c r="U64" s="204" t="s">
        <v>84</v>
      </c>
      <c r="V64" s="15" t="s">
        <v>84</v>
      </c>
      <c r="W64" s="202" t="s">
        <v>802</v>
      </c>
      <c r="X64" s="227"/>
      <c r="Y64" s="203"/>
      <c r="Z64" s="204"/>
      <c r="AA64" s="203"/>
      <c r="AB64" s="222" t="e">
        <f>IF(OR(J64="Fail",ISBLANK(J64)),INDEX('Issue Code Table'!C:C,MATCH(N:N,'Issue Code Table'!A:A,0)),IF(M64="Critical",6,IF(M64="Significant",5,IF(M64="Moderate",3,2))))</f>
        <v>#N/A</v>
      </c>
    </row>
    <row r="65" spans="1:28" ht="50" x14ac:dyDescent="0.35">
      <c r="A65" s="14" t="s">
        <v>803</v>
      </c>
      <c r="B65" s="201" t="s">
        <v>49</v>
      </c>
      <c r="C65" s="16" t="s">
        <v>50</v>
      </c>
      <c r="D65" s="197" t="s">
        <v>51</v>
      </c>
      <c r="E65" s="198" t="s">
        <v>87</v>
      </c>
      <c r="F65" s="197" t="s">
        <v>88</v>
      </c>
      <c r="G65" s="199" t="s">
        <v>89</v>
      </c>
      <c r="H65" s="199" t="s">
        <v>90</v>
      </c>
      <c r="I65" s="14"/>
      <c r="J65" s="14"/>
      <c r="K65" s="14" t="s">
        <v>91</v>
      </c>
      <c r="L65" s="14"/>
      <c r="M65" s="14" t="s">
        <v>35</v>
      </c>
      <c r="N65" s="14" t="s">
        <v>92</v>
      </c>
      <c r="O65" s="14" t="s">
        <v>93</v>
      </c>
      <c r="P65" s="14"/>
      <c r="Q65" s="14"/>
      <c r="R65" s="201"/>
      <c r="S65" s="16"/>
      <c r="T65" s="197"/>
      <c r="U65" s="198" t="s">
        <v>94</v>
      </c>
      <c r="V65" s="14" t="s">
        <v>804</v>
      </c>
      <c r="W65" s="201" t="s">
        <v>805</v>
      </c>
      <c r="X65" s="195"/>
      <c r="Y65" s="197"/>
      <c r="Z65" s="198"/>
      <c r="AA65" s="197"/>
      <c r="AB65" s="221">
        <f>IF(OR(J65="Fail",ISBLANK(J65)),INDEX('Issue Code Table'!C:C,MATCH(N:N,'Issue Code Table'!A:A,0)),IF(M65="Critical",6,IF(M65="Significant",5,IF(M65="Moderate",3,2))))</f>
        <v>6</v>
      </c>
    </row>
    <row r="66" spans="1:28" ht="112.5" x14ac:dyDescent="0.35">
      <c r="A66" s="15" t="s">
        <v>806</v>
      </c>
      <c r="B66" s="202" t="s">
        <v>39</v>
      </c>
      <c r="C66" s="207" t="s">
        <v>40</v>
      </c>
      <c r="D66" s="203" t="s">
        <v>51</v>
      </c>
      <c r="E66" s="204" t="s">
        <v>97</v>
      </c>
      <c r="F66" s="203" t="s">
        <v>98</v>
      </c>
      <c r="G66" s="205" t="s">
        <v>99</v>
      </c>
      <c r="H66" s="205" t="s">
        <v>100</v>
      </c>
      <c r="I66" s="15"/>
      <c r="J66" s="15"/>
      <c r="K66" s="15" t="s">
        <v>101</v>
      </c>
      <c r="L66" s="15"/>
      <c r="M66" s="15" t="s">
        <v>35</v>
      </c>
      <c r="N66" s="15" t="s">
        <v>102</v>
      </c>
      <c r="O66" s="206" t="s">
        <v>103</v>
      </c>
      <c r="P66" s="206"/>
      <c r="Q66" s="15"/>
      <c r="R66" s="202"/>
      <c r="S66" s="207"/>
      <c r="T66" s="203"/>
      <c r="U66" s="204" t="s">
        <v>104</v>
      </c>
      <c r="V66" s="15" t="s">
        <v>104</v>
      </c>
      <c r="W66" s="202" t="s">
        <v>807</v>
      </c>
      <c r="X66" s="227"/>
      <c r="Y66" s="203"/>
      <c r="Z66" s="204"/>
      <c r="AA66" s="203"/>
      <c r="AB66" s="222" t="e">
        <f>IF(OR(J66="Fail",ISBLANK(J66)),INDEX('Issue Code Table'!C:C,MATCH(N:N,'Issue Code Table'!A:A,0)),IF(M66="Critical",6,IF(M66="Significant",5,IF(M66="Moderate",3,2))))</f>
        <v>#N/A</v>
      </c>
    </row>
    <row r="67" spans="1:28" ht="100" x14ac:dyDescent="0.35">
      <c r="A67" s="14" t="s">
        <v>808</v>
      </c>
      <c r="B67" s="201" t="s">
        <v>105</v>
      </c>
      <c r="C67" s="16" t="s">
        <v>106</v>
      </c>
      <c r="D67" s="197" t="s">
        <v>51</v>
      </c>
      <c r="E67" s="198" t="s">
        <v>107</v>
      </c>
      <c r="F67" s="197" t="s">
        <v>108</v>
      </c>
      <c r="G67" s="199" t="s">
        <v>109</v>
      </c>
      <c r="H67" s="199" t="s">
        <v>110</v>
      </c>
      <c r="I67" s="14"/>
      <c r="J67" s="14"/>
      <c r="K67" s="14" t="s">
        <v>111</v>
      </c>
      <c r="L67" s="14"/>
      <c r="M67" s="14" t="s">
        <v>35</v>
      </c>
      <c r="N67" s="14" t="s">
        <v>112</v>
      </c>
      <c r="O67" s="14" t="s">
        <v>113</v>
      </c>
      <c r="P67" s="14"/>
      <c r="Q67" s="14"/>
      <c r="R67" s="201"/>
      <c r="S67" s="16"/>
      <c r="T67" s="197"/>
      <c r="U67" s="198" t="s">
        <v>114</v>
      </c>
      <c r="V67" s="198" t="s">
        <v>351</v>
      </c>
      <c r="W67" s="201" t="s">
        <v>809</v>
      </c>
      <c r="X67" s="195"/>
      <c r="Y67" s="197"/>
      <c r="Z67" s="198"/>
      <c r="AA67" s="197"/>
      <c r="AB67" s="221">
        <f>IF(OR(J67="Fail",ISBLANK(J67)),INDEX('Issue Code Table'!C:C,MATCH(N:N,'Issue Code Table'!A:A,0)),IF(M67="Critical",6,IF(M67="Significant",5,IF(M67="Moderate",3,2))))</f>
        <v>5</v>
      </c>
    </row>
    <row r="68" spans="1:28" ht="409.5" x14ac:dyDescent="0.35">
      <c r="A68" s="15" t="s">
        <v>810</v>
      </c>
      <c r="B68" s="202" t="s">
        <v>115</v>
      </c>
      <c r="C68" s="207" t="s">
        <v>116</v>
      </c>
      <c r="D68" s="203" t="s">
        <v>51</v>
      </c>
      <c r="E68" s="204" t="s">
        <v>811</v>
      </c>
      <c r="F68" s="203" t="s">
        <v>117</v>
      </c>
      <c r="G68" s="205" t="s">
        <v>2414</v>
      </c>
      <c r="H68" s="205" t="s">
        <v>118</v>
      </c>
      <c r="I68" s="15"/>
      <c r="J68" s="15"/>
      <c r="K68" s="15" t="s">
        <v>119</v>
      </c>
      <c r="L68" s="15"/>
      <c r="M68" s="15" t="s">
        <v>35</v>
      </c>
      <c r="N68" s="15" t="s">
        <v>120</v>
      </c>
      <c r="O68" s="206" t="s">
        <v>121</v>
      </c>
      <c r="P68" s="206"/>
      <c r="Q68" s="15"/>
      <c r="R68" s="202"/>
      <c r="S68" s="207"/>
      <c r="T68" s="203"/>
      <c r="U68" s="204" t="s">
        <v>122</v>
      </c>
      <c r="V68" s="15" t="s">
        <v>122</v>
      </c>
      <c r="W68" s="202" t="s">
        <v>812</v>
      </c>
      <c r="X68" s="228"/>
      <c r="Y68" s="229"/>
      <c r="Z68" s="230"/>
      <c r="AA68" s="231"/>
      <c r="AB68" s="222">
        <f>IF(OR(J68="Fail",ISBLANK(J68)),INDEX('Issue Code Table'!C:C,MATCH(N:N,'Issue Code Table'!A:A,0)),IF(M68="Critical",6,IF(M68="Significant",5,IF(M68="Moderate",3,2))))</f>
        <v>6</v>
      </c>
    </row>
    <row r="69" spans="1:28" ht="409.5" x14ac:dyDescent="0.35">
      <c r="A69" s="14" t="s">
        <v>813</v>
      </c>
      <c r="B69" s="201" t="s">
        <v>123</v>
      </c>
      <c r="C69" s="16" t="s">
        <v>124</v>
      </c>
      <c r="D69" s="197" t="s">
        <v>51</v>
      </c>
      <c r="E69" s="198" t="s">
        <v>125</v>
      </c>
      <c r="F69" s="197" t="s">
        <v>126</v>
      </c>
      <c r="G69" s="199" t="s">
        <v>127</v>
      </c>
      <c r="H69" s="199" t="s">
        <v>128</v>
      </c>
      <c r="I69" s="14"/>
      <c r="J69" s="14"/>
      <c r="K69" s="14" t="s">
        <v>129</v>
      </c>
      <c r="L69" s="14"/>
      <c r="M69" s="14" t="s">
        <v>35</v>
      </c>
      <c r="N69" s="14" t="s">
        <v>120</v>
      </c>
      <c r="O69" s="14" t="s">
        <v>121</v>
      </c>
      <c r="P69" s="14"/>
      <c r="Q69" s="14"/>
      <c r="R69" s="201"/>
      <c r="S69" s="16"/>
      <c r="T69" s="197"/>
      <c r="U69" s="198" t="s">
        <v>130</v>
      </c>
      <c r="V69" s="14" t="s">
        <v>814</v>
      </c>
      <c r="W69" s="201" t="s">
        <v>815</v>
      </c>
      <c r="X69" s="195"/>
      <c r="Y69" s="197"/>
      <c r="Z69" s="198"/>
      <c r="AA69" s="197"/>
      <c r="AB69" s="221">
        <f>IF(OR(J69="Fail",ISBLANK(J69)),INDEX('Issue Code Table'!C:C,MATCH(N:N,'Issue Code Table'!A:A,0)),IF(M69="Critical",6,IF(M69="Significant",5,IF(M69="Moderate",3,2))))</f>
        <v>6</v>
      </c>
    </row>
    <row r="70" spans="1:28" ht="337.5" x14ac:dyDescent="0.35">
      <c r="A70" s="15" t="s">
        <v>816</v>
      </c>
      <c r="B70" s="202" t="s">
        <v>85</v>
      </c>
      <c r="C70" s="207" t="s">
        <v>86</v>
      </c>
      <c r="D70" s="203" t="s">
        <v>377</v>
      </c>
      <c r="E70" s="204" t="s">
        <v>817</v>
      </c>
      <c r="F70" s="203" t="s">
        <v>818</v>
      </c>
      <c r="G70" s="205" t="s">
        <v>819</v>
      </c>
      <c r="H70" s="205" t="s">
        <v>820</v>
      </c>
      <c r="I70" s="15"/>
      <c r="J70" s="15"/>
      <c r="K70" s="15" t="s">
        <v>821</v>
      </c>
      <c r="L70" s="15"/>
      <c r="M70" s="15" t="s">
        <v>35</v>
      </c>
      <c r="N70" s="15" t="s">
        <v>822</v>
      </c>
      <c r="O70" s="206" t="s">
        <v>823</v>
      </c>
      <c r="P70" s="206"/>
      <c r="Q70" s="15" t="s">
        <v>493</v>
      </c>
      <c r="R70" s="202" t="s">
        <v>824</v>
      </c>
      <c r="S70" s="207" t="s">
        <v>825</v>
      </c>
      <c r="T70" s="203"/>
      <c r="U70" s="204" t="s">
        <v>826</v>
      </c>
      <c r="V70" s="15" t="s">
        <v>827</v>
      </c>
      <c r="W70" s="202" t="s">
        <v>828</v>
      </c>
      <c r="X70" s="228"/>
      <c r="Y70" s="229"/>
      <c r="Z70" s="230"/>
      <c r="AA70" s="231"/>
      <c r="AB70" s="222">
        <f>IF(OR(J70="Fail",ISBLANK(J70)),INDEX('Issue Code Table'!C:C,MATCH(N:N,'Issue Code Table'!A:A,0)),IF(M70="Critical",6,IF(M70="Significant",5,IF(M70="Moderate",3,2))))</f>
        <v>6</v>
      </c>
    </row>
    <row r="71" spans="1:28" ht="409.5" x14ac:dyDescent="0.35">
      <c r="A71" s="14" t="s">
        <v>829</v>
      </c>
      <c r="B71" s="201" t="s">
        <v>830</v>
      </c>
      <c r="C71" s="16" t="s">
        <v>831</v>
      </c>
      <c r="D71" s="197" t="s">
        <v>377</v>
      </c>
      <c r="E71" s="198" t="s">
        <v>832</v>
      </c>
      <c r="F71" s="197" t="s">
        <v>833</v>
      </c>
      <c r="G71" s="199" t="s">
        <v>834</v>
      </c>
      <c r="H71" s="199" t="s">
        <v>835</v>
      </c>
      <c r="I71" s="14"/>
      <c r="J71" s="14"/>
      <c r="K71" s="14" t="s">
        <v>836</v>
      </c>
      <c r="L71" s="14"/>
      <c r="M71" s="14" t="s">
        <v>35</v>
      </c>
      <c r="N71" s="14" t="s">
        <v>837</v>
      </c>
      <c r="O71" s="14" t="s">
        <v>838</v>
      </c>
      <c r="P71" s="14"/>
      <c r="Q71" s="14" t="s">
        <v>493</v>
      </c>
      <c r="R71" s="201" t="s">
        <v>839</v>
      </c>
      <c r="S71" s="16" t="s">
        <v>840</v>
      </c>
      <c r="T71" s="197"/>
      <c r="U71" s="198" t="s">
        <v>841</v>
      </c>
      <c r="V71" s="14" t="s">
        <v>842</v>
      </c>
      <c r="W71" s="201" t="s">
        <v>843</v>
      </c>
      <c r="X71" s="211"/>
      <c r="Y71" s="208"/>
      <c r="Z71" s="209"/>
      <c r="AA71" s="210"/>
      <c r="AB71" s="221">
        <f>IF(OR(J71="Fail",ISBLANK(J71)),INDEX('Issue Code Table'!C:C,MATCH(N:N,'Issue Code Table'!A:A,0)),IF(M71="Critical",6,IF(M71="Significant",5,IF(M71="Moderate",3,2))))</f>
        <v>6</v>
      </c>
    </row>
    <row r="72" spans="1:28" ht="137.5" x14ac:dyDescent="0.35">
      <c r="A72" s="15" t="s">
        <v>844</v>
      </c>
      <c r="B72" s="202" t="s">
        <v>200</v>
      </c>
      <c r="C72" s="207" t="s">
        <v>201</v>
      </c>
      <c r="D72" s="203" t="s">
        <v>377</v>
      </c>
      <c r="E72" s="204" t="s">
        <v>845</v>
      </c>
      <c r="F72" s="203" t="s">
        <v>846</v>
      </c>
      <c r="G72" s="205" t="s">
        <v>847</v>
      </c>
      <c r="H72" s="205" t="s">
        <v>848</v>
      </c>
      <c r="I72" s="15"/>
      <c r="J72" s="15"/>
      <c r="K72" s="15" t="s">
        <v>849</v>
      </c>
      <c r="L72" s="15"/>
      <c r="M72" s="15" t="s">
        <v>35</v>
      </c>
      <c r="N72" s="15" t="s">
        <v>520</v>
      </c>
      <c r="O72" s="206" t="s">
        <v>521</v>
      </c>
      <c r="P72" s="206"/>
      <c r="Q72" s="15" t="s">
        <v>493</v>
      </c>
      <c r="R72" s="202" t="s">
        <v>850</v>
      </c>
      <c r="S72" s="207" t="s">
        <v>851</v>
      </c>
      <c r="T72" s="203"/>
      <c r="U72" s="204" t="s">
        <v>852</v>
      </c>
      <c r="V72" s="15" t="s">
        <v>853</v>
      </c>
      <c r="W72" s="202" t="s">
        <v>854</v>
      </c>
      <c r="X72" s="227"/>
      <c r="Y72" s="203"/>
      <c r="Z72" s="204"/>
      <c r="AA72" s="203"/>
      <c r="AB72" s="222">
        <f>IF(OR(J72="Fail",ISBLANK(J72)),INDEX('Issue Code Table'!C:C,MATCH(N:N,'Issue Code Table'!A:A,0)),IF(M72="Critical",6,IF(M72="Significant",5,IF(M72="Moderate",3,2))))</f>
        <v>5</v>
      </c>
    </row>
    <row r="73" spans="1:28" ht="409.5" x14ac:dyDescent="0.35">
      <c r="A73" s="14" t="s">
        <v>855</v>
      </c>
      <c r="B73" s="201" t="s">
        <v>85</v>
      </c>
      <c r="C73" s="16" t="s">
        <v>86</v>
      </c>
      <c r="D73" s="197" t="s">
        <v>51</v>
      </c>
      <c r="E73" s="198" t="s">
        <v>856</v>
      </c>
      <c r="F73" s="197" t="s">
        <v>857</v>
      </c>
      <c r="G73" s="199" t="s">
        <v>858</v>
      </c>
      <c r="H73" s="199" t="s">
        <v>859</v>
      </c>
      <c r="I73" s="14"/>
      <c r="J73" s="14"/>
      <c r="K73" s="14" t="s">
        <v>860</v>
      </c>
      <c r="L73" s="14" t="s">
        <v>2417</v>
      </c>
      <c r="M73" s="14" t="s">
        <v>35</v>
      </c>
      <c r="N73" s="14" t="s">
        <v>95</v>
      </c>
      <c r="O73" s="14" t="s">
        <v>96</v>
      </c>
      <c r="P73" s="14"/>
      <c r="Q73" s="14" t="s">
        <v>493</v>
      </c>
      <c r="R73" s="201" t="s">
        <v>861</v>
      </c>
      <c r="S73" s="16" t="s">
        <v>862</v>
      </c>
      <c r="T73" s="197" t="s">
        <v>863</v>
      </c>
      <c r="U73" s="14" t="s">
        <v>2418</v>
      </c>
      <c r="V73" s="14" t="s">
        <v>864</v>
      </c>
      <c r="W73" s="201" t="s">
        <v>865</v>
      </c>
      <c r="X73" s="195"/>
      <c r="Y73" s="197"/>
      <c r="Z73" s="198"/>
      <c r="AA73" s="197"/>
      <c r="AB73" s="221" t="e">
        <f>IF(OR(J73="Fail",ISBLANK(J73)),INDEX('Issue Code Table'!C:C,MATCH(N:N,'Issue Code Table'!A:A,0)),IF(M73="Critical",6,IF(M73="Significant",5,IF(M73="Moderate",3,2))))</f>
        <v>#N/A</v>
      </c>
    </row>
    <row r="74" spans="1:28" ht="250" x14ac:dyDescent="0.35">
      <c r="A74" s="15" t="s">
        <v>866</v>
      </c>
      <c r="B74" s="202" t="s">
        <v>200</v>
      </c>
      <c r="C74" s="207" t="s">
        <v>201</v>
      </c>
      <c r="D74" s="203" t="s">
        <v>377</v>
      </c>
      <c r="E74" s="204" t="s">
        <v>867</v>
      </c>
      <c r="F74" s="203" t="s">
        <v>868</v>
      </c>
      <c r="G74" s="205" t="s">
        <v>869</v>
      </c>
      <c r="H74" s="205" t="s">
        <v>870</v>
      </c>
      <c r="I74" s="15"/>
      <c r="J74" s="15"/>
      <c r="K74" s="15" t="s">
        <v>871</v>
      </c>
      <c r="L74" s="15"/>
      <c r="M74" s="15" t="s">
        <v>35</v>
      </c>
      <c r="N74" s="15" t="s">
        <v>872</v>
      </c>
      <c r="O74" s="206" t="s">
        <v>873</v>
      </c>
      <c r="P74" s="206"/>
      <c r="Q74" s="15" t="s">
        <v>506</v>
      </c>
      <c r="R74" s="202" t="s">
        <v>874</v>
      </c>
      <c r="S74" s="207" t="s">
        <v>875</v>
      </c>
      <c r="T74" s="203"/>
      <c r="U74" s="204" t="s">
        <v>876</v>
      </c>
      <c r="V74" s="15" t="s">
        <v>877</v>
      </c>
      <c r="W74" s="202" t="s">
        <v>878</v>
      </c>
      <c r="X74" s="227"/>
      <c r="Y74" s="203"/>
      <c r="Z74" s="204"/>
      <c r="AA74" s="203"/>
      <c r="AB74" s="222">
        <f>IF(OR(J74="Fail",ISBLANK(J74)),INDEX('Issue Code Table'!C:C,MATCH(N:N,'Issue Code Table'!A:A,0)),IF(M74="Critical",6,IF(M74="Significant",5,IF(M74="Moderate",3,2))))</f>
        <v>6</v>
      </c>
    </row>
    <row r="75" spans="1:28" ht="350" x14ac:dyDescent="0.35">
      <c r="A75" s="14" t="s">
        <v>879</v>
      </c>
      <c r="B75" s="201" t="s">
        <v>200</v>
      </c>
      <c r="C75" s="16" t="s">
        <v>201</v>
      </c>
      <c r="D75" s="197" t="s">
        <v>377</v>
      </c>
      <c r="E75" s="198" t="s">
        <v>880</v>
      </c>
      <c r="F75" s="197" t="s">
        <v>881</v>
      </c>
      <c r="G75" s="199" t="s">
        <v>882</v>
      </c>
      <c r="H75" s="199" t="s">
        <v>883</v>
      </c>
      <c r="I75" s="14"/>
      <c r="J75" s="14"/>
      <c r="K75" s="14" t="s">
        <v>884</v>
      </c>
      <c r="L75" s="14"/>
      <c r="M75" s="14" t="s">
        <v>35</v>
      </c>
      <c r="N75" s="14" t="s">
        <v>520</v>
      </c>
      <c r="O75" s="14" t="s">
        <v>521</v>
      </c>
      <c r="P75" s="14"/>
      <c r="Q75" s="14" t="s">
        <v>506</v>
      </c>
      <c r="R75" s="201" t="s">
        <v>885</v>
      </c>
      <c r="S75" s="16" t="s">
        <v>886</v>
      </c>
      <c r="T75" s="197"/>
      <c r="U75" s="198" t="s">
        <v>887</v>
      </c>
      <c r="V75" s="14" t="s">
        <v>888</v>
      </c>
      <c r="W75" s="201" t="s">
        <v>889</v>
      </c>
      <c r="X75" s="195"/>
      <c r="Y75" s="197"/>
      <c r="Z75" s="198"/>
      <c r="AA75" s="197"/>
      <c r="AB75" s="221">
        <f>IF(OR(J75="Fail",ISBLANK(J75)),INDEX('Issue Code Table'!C:C,MATCH(N:N,'Issue Code Table'!A:A,0)),IF(M75="Critical",6,IF(M75="Significant",5,IF(M75="Moderate",3,2))))</f>
        <v>5</v>
      </c>
    </row>
    <row r="76" spans="1:28" ht="409.5" x14ac:dyDescent="0.35">
      <c r="A76" s="15" t="s">
        <v>890</v>
      </c>
      <c r="B76" s="202" t="s">
        <v>200</v>
      </c>
      <c r="C76" s="207" t="s">
        <v>201</v>
      </c>
      <c r="D76" s="203" t="s">
        <v>377</v>
      </c>
      <c r="E76" s="204" t="s">
        <v>891</v>
      </c>
      <c r="F76" s="203" t="s">
        <v>892</v>
      </c>
      <c r="G76" s="205" t="s">
        <v>893</v>
      </c>
      <c r="H76" s="205" t="s">
        <v>894</v>
      </c>
      <c r="I76" s="15"/>
      <c r="J76" s="15"/>
      <c r="K76" s="15" t="s">
        <v>895</v>
      </c>
      <c r="L76" s="15"/>
      <c r="M76" s="15" t="s">
        <v>141</v>
      </c>
      <c r="N76" s="15" t="s">
        <v>207</v>
      </c>
      <c r="O76" s="206" t="s">
        <v>208</v>
      </c>
      <c r="P76" s="206"/>
      <c r="Q76" s="15" t="s">
        <v>506</v>
      </c>
      <c r="R76" s="202" t="s">
        <v>896</v>
      </c>
      <c r="S76" s="207" t="s">
        <v>897</v>
      </c>
      <c r="T76" s="203"/>
      <c r="U76" s="204" t="s">
        <v>898</v>
      </c>
      <c r="V76" s="15" t="s">
        <v>899</v>
      </c>
      <c r="W76" s="202"/>
      <c r="X76" s="228"/>
      <c r="Y76" s="231"/>
      <c r="Z76" s="230"/>
      <c r="AA76" s="231"/>
      <c r="AB76" s="222">
        <f>IF(OR(J76="Fail",ISBLANK(J76)),INDEX('Issue Code Table'!C:C,MATCH(N:N,'Issue Code Table'!A:A,0)),IF(M76="Critical",6,IF(M76="Significant",5,IF(M76="Moderate",3,2))))</f>
        <v>4</v>
      </c>
    </row>
    <row r="77" spans="1:28" ht="350" x14ac:dyDescent="0.35">
      <c r="A77" s="14" t="s">
        <v>900</v>
      </c>
      <c r="B77" s="195" t="s">
        <v>105</v>
      </c>
      <c r="C77" s="195" t="s">
        <v>106</v>
      </c>
      <c r="D77" s="197" t="s">
        <v>377</v>
      </c>
      <c r="E77" s="198" t="s">
        <v>901</v>
      </c>
      <c r="F77" s="197" t="s">
        <v>902</v>
      </c>
      <c r="G77" s="199" t="s">
        <v>903</v>
      </c>
      <c r="H77" s="199" t="s">
        <v>904</v>
      </c>
      <c r="I77" s="14"/>
      <c r="J77" s="14"/>
      <c r="K77" s="14" t="s">
        <v>905</v>
      </c>
      <c r="L77" s="14"/>
      <c r="M77" s="14" t="s">
        <v>35</v>
      </c>
      <c r="N77" s="14" t="s">
        <v>112</v>
      </c>
      <c r="O77" s="200" t="s">
        <v>113</v>
      </c>
      <c r="P77" s="200"/>
      <c r="Q77" s="14" t="s">
        <v>906</v>
      </c>
      <c r="R77" s="195" t="s">
        <v>907</v>
      </c>
      <c r="S77" s="195" t="s">
        <v>908</v>
      </c>
      <c r="T77" s="197"/>
      <c r="U77" s="198" t="s">
        <v>909</v>
      </c>
      <c r="V77" s="14" t="s">
        <v>910</v>
      </c>
      <c r="W77" s="195" t="s">
        <v>911</v>
      </c>
      <c r="X77" s="195"/>
      <c r="Y77" s="197"/>
      <c r="Z77" s="198"/>
      <c r="AA77" s="197"/>
      <c r="AB77" s="221">
        <f>IF(OR(J77="Fail",ISBLANK(J77)),INDEX('Issue Code Table'!C:C,MATCH(N:N,'Issue Code Table'!A:A,0)),IF(M77="Critical",6,IF(M77="Significant",5,IF(M77="Moderate",3,2))))</f>
        <v>5</v>
      </c>
    </row>
    <row r="78" spans="1:28" ht="350" x14ac:dyDescent="0.35">
      <c r="A78" s="15" t="s">
        <v>912</v>
      </c>
      <c r="B78" s="226" t="s">
        <v>39</v>
      </c>
      <c r="C78" s="227" t="s">
        <v>40</v>
      </c>
      <c r="D78" s="203" t="s">
        <v>377</v>
      </c>
      <c r="E78" s="204" t="s">
        <v>913</v>
      </c>
      <c r="F78" s="203" t="s">
        <v>914</v>
      </c>
      <c r="G78" s="205" t="s">
        <v>915</v>
      </c>
      <c r="H78" s="205" t="s">
        <v>916</v>
      </c>
      <c r="I78" s="15"/>
      <c r="J78" s="15"/>
      <c r="K78" s="15" t="s">
        <v>917</v>
      </c>
      <c r="L78" s="15"/>
      <c r="M78" s="15" t="s">
        <v>35</v>
      </c>
      <c r="N78" s="15" t="s">
        <v>918</v>
      </c>
      <c r="O78" s="15" t="s">
        <v>919</v>
      </c>
      <c r="P78" s="15"/>
      <c r="Q78" s="15" t="s">
        <v>906</v>
      </c>
      <c r="R78" s="226" t="s">
        <v>920</v>
      </c>
      <c r="S78" s="227" t="s">
        <v>921</v>
      </c>
      <c r="T78" s="203" t="s">
        <v>922</v>
      </c>
      <c r="U78" s="204" t="s">
        <v>923</v>
      </c>
      <c r="V78" s="15" t="s">
        <v>924</v>
      </c>
      <c r="W78" s="226" t="s">
        <v>925</v>
      </c>
      <c r="X78" s="227"/>
      <c r="Y78" s="203"/>
      <c r="Z78" s="204"/>
      <c r="AA78" s="203"/>
      <c r="AB78" s="222">
        <f>IF(OR(J78="Fail",ISBLANK(J78)),INDEX('Issue Code Table'!C:C,MATCH(N:N,'Issue Code Table'!A:A,0)),IF(M78="Critical",6,IF(M78="Significant",5,IF(M78="Moderate",3,2))))</f>
        <v>5</v>
      </c>
    </row>
    <row r="79" spans="1:28" ht="362.5" x14ac:dyDescent="0.35">
      <c r="A79" s="14" t="s">
        <v>926</v>
      </c>
      <c r="B79" s="195" t="s">
        <v>200</v>
      </c>
      <c r="C79" s="195" t="s">
        <v>201</v>
      </c>
      <c r="D79" s="197" t="s">
        <v>377</v>
      </c>
      <c r="E79" s="198" t="s">
        <v>927</v>
      </c>
      <c r="F79" s="197" t="s">
        <v>928</v>
      </c>
      <c r="G79" s="199" t="s">
        <v>929</v>
      </c>
      <c r="H79" s="199" t="s">
        <v>930</v>
      </c>
      <c r="I79" s="14"/>
      <c r="J79" s="14"/>
      <c r="K79" s="14" t="s">
        <v>931</v>
      </c>
      <c r="L79" s="14"/>
      <c r="M79" s="14" t="s">
        <v>35</v>
      </c>
      <c r="N79" s="14" t="s">
        <v>872</v>
      </c>
      <c r="O79" s="200" t="s">
        <v>873</v>
      </c>
      <c r="P79" s="200"/>
      <c r="Q79" s="14" t="s">
        <v>906</v>
      </c>
      <c r="R79" s="195" t="s">
        <v>932</v>
      </c>
      <c r="S79" s="195" t="s">
        <v>933</v>
      </c>
      <c r="T79" s="197"/>
      <c r="U79" s="198" t="s">
        <v>934</v>
      </c>
      <c r="V79" s="14" t="s">
        <v>935</v>
      </c>
      <c r="W79" s="195" t="s">
        <v>936</v>
      </c>
      <c r="X79" s="195"/>
      <c r="Y79" s="197"/>
      <c r="Z79" s="198"/>
      <c r="AA79" s="197"/>
      <c r="AB79" s="221">
        <f>IF(OR(J79="Fail",ISBLANK(J79)),INDEX('Issue Code Table'!C:C,MATCH(N:N,'Issue Code Table'!A:A,0)),IF(M79="Critical",6,IF(M79="Significant",5,IF(M79="Moderate",3,2))))</f>
        <v>6</v>
      </c>
    </row>
    <row r="80" spans="1:28" ht="337.5" x14ac:dyDescent="0.35">
      <c r="A80" s="15" t="s">
        <v>937</v>
      </c>
      <c r="B80" s="226" t="s">
        <v>39</v>
      </c>
      <c r="C80" s="227" t="s">
        <v>40</v>
      </c>
      <c r="D80" s="203" t="s">
        <v>377</v>
      </c>
      <c r="E80" s="204" t="s">
        <v>938</v>
      </c>
      <c r="F80" s="203" t="s">
        <v>939</v>
      </c>
      <c r="G80" s="205" t="s">
        <v>940</v>
      </c>
      <c r="H80" s="205" t="s">
        <v>941</v>
      </c>
      <c r="I80" s="15"/>
      <c r="J80" s="15"/>
      <c r="K80" s="15" t="s">
        <v>942</v>
      </c>
      <c r="L80" s="15"/>
      <c r="M80" s="15" t="s">
        <v>35</v>
      </c>
      <c r="N80" s="15" t="s">
        <v>943</v>
      </c>
      <c r="O80" s="15" t="s">
        <v>944</v>
      </c>
      <c r="P80" s="15"/>
      <c r="Q80" s="15" t="s">
        <v>945</v>
      </c>
      <c r="R80" s="226" t="s">
        <v>946</v>
      </c>
      <c r="S80" s="227" t="s">
        <v>947</v>
      </c>
      <c r="T80" s="203"/>
      <c r="U80" s="204" t="s">
        <v>948</v>
      </c>
      <c r="V80" s="15" t="s">
        <v>949</v>
      </c>
      <c r="W80" s="226" t="s">
        <v>950</v>
      </c>
      <c r="X80" s="227"/>
      <c r="Y80" s="203"/>
      <c r="Z80" s="204"/>
      <c r="AA80" s="203"/>
      <c r="AB80" s="222">
        <f>IF(OR(J80="Fail",ISBLANK(J80)),INDEX('Issue Code Table'!C:C,MATCH(N:N,'Issue Code Table'!A:A,0)),IF(M80="Critical",6,IF(M80="Significant",5,IF(M80="Moderate",3,2))))</f>
        <v>6</v>
      </c>
    </row>
    <row r="81" spans="1:28" ht="325" x14ac:dyDescent="0.35">
      <c r="A81" s="14" t="s">
        <v>951</v>
      </c>
      <c r="B81" s="195" t="s">
        <v>39</v>
      </c>
      <c r="C81" s="195" t="s">
        <v>40</v>
      </c>
      <c r="D81" s="197" t="s">
        <v>377</v>
      </c>
      <c r="E81" s="198" t="s">
        <v>952</v>
      </c>
      <c r="F81" s="197" t="s">
        <v>953</v>
      </c>
      <c r="G81" s="199" t="s">
        <v>954</v>
      </c>
      <c r="H81" s="199" t="s">
        <v>955</v>
      </c>
      <c r="I81" s="14"/>
      <c r="J81" s="14"/>
      <c r="K81" s="14" t="s">
        <v>956</v>
      </c>
      <c r="L81" s="14"/>
      <c r="M81" s="14" t="s">
        <v>35</v>
      </c>
      <c r="N81" s="14" t="s">
        <v>943</v>
      </c>
      <c r="O81" s="200" t="s">
        <v>944</v>
      </c>
      <c r="P81" s="200"/>
      <c r="Q81" s="14" t="s">
        <v>945</v>
      </c>
      <c r="R81" s="195" t="s">
        <v>957</v>
      </c>
      <c r="S81" s="195" t="s">
        <v>958</v>
      </c>
      <c r="T81" s="197"/>
      <c r="U81" s="198" t="s">
        <v>959</v>
      </c>
      <c r="V81" s="14" t="s">
        <v>960</v>
      </c>
      <c r="W81" s="195" t="s">
        <v>961</v>
      </c>
      <c r="X81" s="195"/>
      <c r="Y81" s="197"/>
      <c r="Z81" s="198"/>
      <c r="AA81" s="197"/>
      <c r="AB81" s="221">
        <f>IF(OR(J81="Fail",ISBLANK(J81)),INDEX('Issue Code Table'!C:C,MATCH(N:N,'Issue Code Table'!A:A,0)),IF(M81="Critical",6,IF(M81="Significant",5,IF(M81="Moderate",3,2))))</f>
        <v>6</v>
      </c>
    </row>
    <row r="82" spans="1:28" ht="300" x14ac:dyDescent="0.35">
      <c r="A82" s="15" t="s">
        <v>962</v>
      </c>
      <c r="B82" s="226" t="s">
        <v>963</v>
      </c>
      <c r="C82" s="227" t="s">
        <v>964</v>
      </c>
      <c r="D82" s="203" t="s">
        <v>377</v>
      </c>
      <c r="E82" s="204" t="s">
        <v>965</v>
      </c>
      <c r="F82" s="203" t="s">
        <v>966</v>
      </c>
      <c r="G82" s="205" t="s">
        <v>967</v>
      </c>
      <c r="H82" s="205" t="s">
        <v>968</v>
      </c>
      <c r="I82" s="15"/>
      <c r="J82" s="15"/>
      <c r="K82" s="15" t="s">
        <v>969</v>
      </c>
      <c r="L82" s="15"/>
      <c r="M82" s="15" t="s">
        <v>35</v>
      </c>
      <c r="N82" s="15" t="s">
        <v>970</v>
      </c>
      <c r="O82" s="15" t="s">
        <v>971</v>
      </c>
      <c r="P82" s="15"/>
      <c r="Q82" s="15" t="s">
        <v>945</v>
      </c>
      <c r="R82" s="226" t="s">
        <v>972</v>
      </c>
      <c r="S82" s="227" t="s">
        <v>973</v>
      </c>
      <c r="T82" s="203"/>
      <c r="U82" s="204" t="s">
        <v>974</v>
      </c>
      <c r="V82" s="15" t="s">
        <v>975</v>
      </c>
      <c r="W82" s="226" t="s">
        <v>976</v>
      </c>
      <c r="X82" s="227"/>
      <c r="Y82" s="203"/>
      <c r="Z82" s="204"/>
      <c r="AA82" s="203"/>
      <c r="AB82" s="222">
        <f>IF(OR(J82="Fail",ISBLANK(J82)),INDEX('Issue Code Table'!C:C,MATCH(N:N,'Issue Code Table'!A:A,0)),IF(M82="Critical",6,IF(M82="Significant",5,IF(M82="Moderate",3,2))))</f>
        <v>6</v>
      </c>
    </row>
    <row r="83" spans="1:28" ht="325" x14ac:dyDescent="0.3">
      <c r="A83" s="14" t="s">
        <v>977</v>
      </c>
      <c r="B83" s="195" t="s">
        <v>39</v>
      </c>
      <c r="C83" s="195" t="s">
        <v>40</v>
      </c>
      <c r="D83" s="197" t="s">
        <v>377</v>
      </c>
      <c r="E83" s="198" t="s">
        <v>978</v>
      </c>
      <c r="F83" s="197" t="s">
        <v>979</v>
      </c>
      <c r="G83" s="199" t="s">
        <v>980</v>
      </c>
      <c r="H83" s="199" t="s">
        <v>981</v>
      </c>
      <c r="I83" s="14"/>
      <c r="J83" s="14"/>
      <c r="K83" s="14" t="s">
        <v>982</v>
      </c>
      <c r="L83" s="14"/>
      <c r="M83" s="14" t="s">
        <v>35</v>
      </c>
      <c r="N83" s="14" t="s">
        <v>943</v>
      </c>
      <c r="O83" s="200" t="s">
        <v>944</v>
      </c>
      <c r="P83" s="200"/>
      <c r="Q83" s="14" t="s">
        <v>945</v>
      </c>
      <c r="R83" s="195" t="s">
        <v>983</v>
      </c>
      <c r="S83" s="195" t="s">
        <v>984</v>
      </c>
      <c r="T83" s="197"/>
      <c r="U83" s="198" t="s">
        <v>985</v>
      </c>
      <c r="V83" s="14" t="s">
        <v>986</v>
      </c>
      <c r="W83" s="195" t="s">
        <v>987</v>
      </c>
      <c r="X83" s="212"/>
      <c r="Y83" s="21"/>
      <c r="Z83" s="21"/>
      <c r="AA83" s="21"/>
      <c r="AB83" s="221">
        <f>IF(OR(J83="Fail",ISBLANK(J83)),INDEX('Issue Code Table'!C:C,MATCH(N:N,'Issue Code Table'!A:A,0)),IF(M83="Critical",6,IF(M83="Significant",5,IF(M83="Moderate",3,2))))</f>
        <v>6</v>
      </c>
    </row>
    <row r="84" spans="1:28" ht="325" x14ac:dyDescent="0.35">
      <c r="A84" s="15" t="s">
        <v>988</v>
      </c>
      <c r="B84" s="226" t="s">
        <v>989</v>
      </c>
      <c r="C84" s="227" t="s">
        <v>990</v>
      </c>
      <c r="D84" s="203" t="s">
        <v>377</v>
      </c>
      <c r="E84" s="204" t="s">
        <v>991</v>
      </c>
      <c r="F84" s="203" t="s">
        <v>992</v>
      </c>
      <c r="G84" s="205" t="s">
        <v>993</v>
      </c>
      <c r="H84" s="205" t="s">
        <v>994</v>
      </c>
      <c r="I84" s="15"/>
      <c r="J84" s="15"/>
      <c r="K84" s="15" t="s">
        <v>995</v>
      </c>
      <c r="L84" s="15"/>
      <c r="M84" s="15" t="s">
        <v>35</v>
      </c>
      <c r="N84" s="15" t="s">
        <v>996</v>
      </c>
      <c r="O84" s="15" t="s">
        <v>997</v>
      </c>
      <c r="P84" s="15"/>
      <c r="Q84" s="15" t="s">
        <v>998</v>
      </c>
      <c r="R84" s="226" t="s">
        <v>999</v>
      </c>
      <c r="S84" s="227" t="s">
        <v>1000</v>
      </c>
      <c r="T84" s="203"/>
      <c r="U84" s="204" t="s">
        <v>1001</v>
      </c>
      <c r="V84" s="15" t="s">
        <v>1002</v>
      </c>
      <c r="W84" s="226" t="s">
        <v>1003</v>
      </c>
      <c r="X84" s="227"/>
      <c r="Y84" s="203"/>
      <c r="Z84" s="204"/>
      <c r="AA84" s="203"/>
      <c r="AB84" s="222">
        <f>IF(OR(J84="Fail",ISBLANK(J84)),INDEX('Issue Code Table'!C:C,MATCH(N:N,'Issue Code Table'!A:A,0)),IF(M84="Critical",6,IF(M84="Significant",5,IF(M84="Moderate",3,2))))</f>
        <v>5</v>
      </c>
    </row>
    <row r="85" spans="1:28" ht="225" x14ac:dyDescent="0.3">
      <c r="A85" s="14" t="s">
        <v>1004</v>
      </c>
      <c r="B85" s="195" t="s">
        <v>989</v>
      </c>
      <c r="C85" s="195" t="s">
        <v>990</v>
      </c>
      <c r="D85" s="197" t="s">
        <v>377</v>
      </c>
      <c r="E85" s="198" t="s">
        <v>1005</v>
      </c>
      <c r="F85" s="197" t="s">
        <v>1006</v>
      </c>
      <c r="G85" s="199" t="s">
        <v>1007</v>
      </c>
      <c r="H85" s="199" t="s">
        <v>1008</v>
      </c>
      <c r="I85" s="14"/>
      <c r="J85" s="14"/>
      <c r="K85" s="14" t="s">
        <v>1009</v>
      </c>
      <c r="L85" s="14"/>
      <c r="M85" s="14" t="s">
        <v>141</v>
      </c>
      <c r="N85" s="14" t="s">
        <v>221</v>
      </c>
      <c r="O85" s="200" t="s">
        <v>222</v>
      </c>
      <c r="P85" s="200"/>
      <c r="Q85" s="14" t="s">
        <v>998</v>
      </c>
      <c r="R85" s="195" t="s">
        <v>1010</v>
      </c>
      <c r="S85" s="195" t="s">
        <v>1011</v>
      </c>
      <c r="T85" s="197"/>
      <c r="U85" s="198" t="s">
        <v>1012</v>
      </c>
      <c r="V85" s="14" t="s">
        <v>1013</v>
      </c>
      <c r="W85" s="195"/>
      <c r="X85" s="21"/>
      <c r="Y85" s="21"/>
      <c r="Z85" s="21"/>
      <c r="AA85" s="21"/>
      <c r="AB85" s="221">
        <f>IF(OR(J85="Fail",ISBLANK(J85)),INDEX('Issue Code Table'!C:C,MATCH(N:N,'Issue Code Table'!A:A,0)),IF(M85="Critical",6,IF(M85="Significant",5,IF(M85="Moderate",3,2))))</f>
        <v>5</v>
      </c>
    </row>
    <row r="86" spans="1:28" ht="325" x14ac:dyDescent="0.3">
      <c r="A86" s="15" t="s">
        <v>1014</v>
      </c>
      <c r="B86" s="202" t="s">
        <v>325</v>
      </c>
      <c r="C86" s="207" t="s">
        <v>326</v>
      </c>
      <c r="D86" s="203" t="s">
        <v>377</v>
      </c>
      <c r="E86" s="204" t="s">
        <v>1015</v>
      </c>
      <c r="F86" s="203" t="s">
        <v>1016</v>
      </c>
      <c r="G86" s="205" t="s">
        <v>1017</v>
      </c>
      <c r="H86" s="205" t="s">
        <v>1018</v>
      </c>
      <c r="I86" s="15"/>
      <c r="J86" s="15"/>
      <c r="K86" s="15" t="s">
        <v>1019</v>
      </c>
      <c r="L86" s="15"/>
      <c r="M86" s="15" t="s">
        <v>141</v>
      </c>
      <c r="N86" s="15" t="s">
        <v>221</v>
      </c>
      <c r="O86" s="206" t="s">
        <v>222</v>
      </c>
      <c r="P86" s="206"/>
      <c r="Q86" s="15" t="s">
        <v>587</v>
      </c>
      <c r="R86" s="202" t="s">
        <v>1020</v>
      </c>
      <c r="S86" s="207" t="s">
        <v>589</v>
      </c>
      <c r="T86" s="203"/>
      <c r="U86" s="204" t="s">
        <v>1021</v>
      </c>
      <c r="V86" s="15" t="s">
        <v>1022</v>
      </c>
      <c r="W86" s="202"/>
      <c r="X86" s="232"/>
      <c r="Y86" s="20"/>
      <c r="Z86" s="20"/>
      <c r="AA86" s="20"/>
      <c r="AB86" s="222">
        <f>IF(OR(J86="Fail",ISBLANK(J86)),INDEX('Issue Code Table'!C:C,MATCH(N:N,'Issue Code Table'!A:A,0)),IF(M86="Critical",6,IF(M86="Significant",5,IF(M86="Moderate",3,2))))</f>
        <v>5</v>
      </c>
    </row>
    <row r="87" spans="1:28" ht="325" x14ac:dyDescent="0.35">
      <c r="A87" s="14" t="s">
        <v>1023</v>
      </c>
      <c r="B87" s="201" t="s">
        <v>325</v>
      </c>
      <c r="C87" s="16" t="s">
        <v>326</v>
      </c>
      <c r="D87" s="197" t="s">
        <v>377</v>
      </c>
      <c r="E87" s="198" t="s">
        <v>1024</v>
      </c>
      <c r="F87" s="197" t="s">
        <v>1025</v>
      </c>
      <c r="G87" s="199" t="s">
        <v>1026</v>
      </c>
      <c r="H87" s="199" t="s">
        <v>1027</v>
      </c>
      <c r="I87" s="14"/>
      <c r="J87" s="14"/>
      <c r="K87" s="14" t="s">
        <v>1028</v>
      </c>
      <c r="L87" s="14"/>
      <c r="M87" s="14" t="s">
        <v>141</v>
      </c>
      <c r="N87" s="14" t="s">
        <v>221</v>
      </c>
      <c r="O87" s="14" t="s">
        <v>222</v>
      </c>
      <c r="P87" s="14"/>
      <c r="Q87" s="14" t="s">
        <v>587</v>
      </c>
      <c r="R87" s="201" t="s">
        <v>1029</v>
      </c>
      <c r="S87" s="16" t="s">
        <v>589</v>
      </c>
      <c r="T87" s="197"/>
      <c r="U87" s="198" t="s">
        <v>1030</v>
      </c>
      <c r="V87" s="14" t="s">
        <v>1031</v>
      </c>
      <c r="W87" s="201"/>
      <c r="X87" s="195"/>
      <c r="Y87" s="197"/>
      <c r="Z87" s="198"/>
      <c r="AA87" s="197"/>
      <c r="AB87" s="221">
        <f>IF(OR(J87="Fail",ISBLANK(J87)),INDEX('Issue Code Table'!C:C,MATCH(N:N,'Issue Code Table'!A:A,0)),IF(M87="Critical",6,IF(M87="Significant",5,IF(M87="Moderate",3,2))))</f>
        <v>5</v>
      </c>
    </row>
    <row r="88" spans="1:28" ht="337.5" x14ac:dyDescent="0.35">
      <c r="A88" s="15" t="s">
        <v>1032</v>
      </c>
      <c r="B88" s="202" t="s">
        <v>123</v>
      </c>
      <c r="C88" s="207" t="s">
        <v>124</v>
      </c>
      <c r="D88" s="203" t="s">
        <v>377</v>
      </c>
      <c r="E88" s="204" t="s">
        <v>1033</v>
      </c>
      <c r="F88" s="203" t="s">
        <v>1034</v>
      </c>
      <c r="G88" s="205" t="s">
        <v>1035</v>
      </c>
      <c r="H88" s="205" t="s">
        <v>1036</v>
      </c>
      <c r="I88" s="15"/>
      <c r="J88" s="15"/>
      <c r="K88" s="15" t="s">
        <v>1037</v>
      </c>
      <c r="L88" s="15"/>
      <c r="M88" s="15" t="s">
        <v>35</v>
      </c>
      <c r="N88" s="15" t="s">
        <v>120</v>
      </c>
      <c r="O88" s="206" t="s">
        <v>121</v>
      </c>
      <c r="P88" s="206"/>
      <c r="Q88" s="15" t="s">
        <v>1038</v>
      </c>
      <c r="R88" s="202" t="s">
        <v>1039</v>
      </c>
      <c r="S88" s="207" t="s">
        <v>1040</v>
      </c>
      <c r="T88" s="203"/>
      <c r="U88" s="204" t="s">
        <v>1041</v>
      </c>
      <c r="V88" s="15" t="s">
        <v>1042</v>
      </c>
      <c r="W88" s="202" t="s">
        <v>1043</v>
      </c>
      <c r="X88" s="227"/>
      <c r="Y88" s="203"/>
      <c r="Z88" s="204"/>
      <c r="AA88" s="203"/>
      <c r="AB88" s="222">
        <f>IF(OR(J88="Fail",ISBLANK(J88)),INDEX('Issue Code Table'!C:C,MATCH(N:N,'Issue Code Table'!A:A,0)),IF(M88="Critical",6,IF(M88="Significant",5,IF(M88="Moderate",3,2))))</f>
        <v>6</v>
      </c>
    </row>
    <row r="89" spans="1:28" ht="212.5" x14ac:dyDescent="0.35">
      <c r="A89" s="14" t="s">
        <v>1044</v>
      </c>
      <c r="B89" s="201" t="s">
        <v>194</v>
      </c>
      <c r="C89" s="16" t="s">
        <v>195</v>
      </c>
      <c r="D89" s="197" t="s">
        <v>377</v>
      </c>
      <c r="E89" s="198" t="s">
        <v>1045</v>
      </c>
      <c r="F89" s="197" t="s">
        <v>1046</v>
      </c>
      <c r="G89" s="199" t="s">
        <v>1047</v>
      </c>
      <c r="H89" s="199" t="s">
        <v>1048</v>
      </c>
      <c r="I89" s="14"/>
      <c r="J89" s="14"/>
      <c r="K89" s="14" t="s">
        <v>1049</v>
      </c>
      <c r="L89" s="14"/>
      <c r="M89" s="14" t="s">
        <v>35</v>
      </c>
      <c r="N89" s="14" t="s">
        <v>970</v>
      </c>
      <c r="O89" s="14" t="s">
        <v>971</v>
      </c>
      <c r="P89" s="14"/>
      <c r="Q89" s="14" t="s">
        <v>1038</v>
      </c>
      <c r="R89" s="201" t="s">
        <v>1050</v>
      </c>
      <c r="S89" s="16" t="s">
        <v>1051</v>
      </c>
      <c r="T89" s="197"/>
      <c r="U89" s="198" t="s">
        <v>1052</v>
      </c>
      <c r="V89" s="14" t="s">
        <v>1053</v>
      </c>
      <c r="W89" s="201" t="s">
        <v>1054</v>
      </c>
      <c r="X89" s="195"/>
      <c r="Y89" s="197"/>
      <c r="Z89" s="198"/>
      <c r="AA89" s="197"/>
      <c r="AB89" s="221">
        <f>IF(OR(J89="Fail",ISBLANK(J89)),INDEX('Issue Code Table'!C:C,MATCH(N:N,'Issue Code Table'!A:A,0)),IF(M89="Critical",6,IF(M89="Significant",5,IF(M89="Moderate",3,2))))</f>
        <v>6</v>
      </c>
    </row>
    <row r="90" spans="1:28" ht="350" x14ac:dyDescent="0.35">
      <c r="A90" s="15" t="s">
        <v>1055</v>
      </c>
      <c r="B90" s="202" t="s">
        <v>194</v>
      </c>
      <c r="C90" s="207" t="s">
        <v>195</v>
      </c>
      <c r="D90" s="203" t="s">
        <v>377</v>
      </c>
      <c r="E90" s="204" t="s">
        <v>1056</v>
      </c>
      <c r="F90" s="203" t="s">
        <v>1057</v>
      </c>
      <c r="G90" s="205" t="s">
        <v>1058</v>
      </c>
      <c r="H90" s="205" t="s">
        <v>1059</v>
      </c>
      <c r="I90" s="15"/>
      <c r="J90" s="15"/>
      <c r="K90" s="15" t="s">
        <v>1060</v>
      </c>
      <c r="L90" s="15"/>
      <c r="M90" s="15" t="s">
        <v>35</v>
      </c>
      <c r="N90" s="15" t="s">
        <v>504</v>
      </c>
      <c r="O90" s="206" t="s">
        <v>505</v>
      </c>
      <c r="P90" s="206"/>
      <c r="Q90" s="15" t="s">
        <v>1038</v>
      </c>
      <c r="R90" s="202" t="s">
        <v>1061</v>
      </c>
      <c r="S90" s="207" t="s">
        <v>1062</v>
      </c>
      <c r="T90" s="203"/>
      <c r="U90" s="204" t="s">
        <v>1063</v>
      </c>
      <c r="V90" s="15" t="s">
        <v>1064</v>
      </c>
      <c r="W90" s="202" t="s">
        <v>1065</v>
      </c>
      <c r="X90" s="227"/>
      <c r="Y90" s="203"/>
      <c r="Z90" s="204"/>
      <c r="AA90" s="203"/>
      <c r="AB90" s="222">
        <f>IF(OR(J90="Fail",ISBLANK(J90)),INDEX('Issue Code Table'!C:C,MATCH(N:N,'Issue Code Table'!A:A,0)),IF(M90="Critical",6,IF(M90="Significant",5,IF(M90="Moderate",3,2))))</f>
        <v>5</v>
      </c>
    </row>
    <row r="91" spans="1:28" ht="400" x14ac:dyDescent="0.3">
      <c r="A91" s="14" t="s">
        <v>1066</v>
      </c>
      <c r="B91" s="201" t="s">
        <v>1067</v>
      </c>
      <c r="C91" s="16" t="s">
        <v>1068</v>
      </c>
      <c r="D91" s="197" t="s">
        <v>377</v>
      </c>
      <c r="E91" s="198" t="s">
        <v>1069</v>
      </c>
      <c r="F91" s="197" t="s">
        <v>1070</v>
      </c>
      <c r="G91" s="199" t="s">
        <v>1071</v>
      </c>
      <c r="H91" s="199" t="s">
        <v>1072</v>
      </c>
      <c r="I91" s="14"/>
      <c r="J91" s="14"/>
      <c r="K91" s="14" t="s">
        <v>1073</v>
      </c>
      <c r="L91" s="14" t="s">
        <v>1074</v>
      </c>
      <c r="M91" s="14" t="s">
        <v>35</v>
      </c>
      <c r="N91" s="14" t="s">
        <v>970</v>
      </c>
      <c r="O91" s="14" t="s">
        <v>971</v>
      </c>
      <c r="P91" s="14"/>
      <c r="Q91" s="14" t="s">
        <v>1075</v>
      </c>
      <c r="R91" s="201" t="s">
        <v>1076</v>
      </c>
      <c r="S91" s="16" t="s">
        <v>1077</v>
      </c>
      <c r="T91" s="197"/>
      <c r="U91" s="198" t="s">
        <v>1078</v>
      </c>
      <c r="V91" s="14" t="s">
        <v>1079</v>
      </c>
      <c r="W91" s="201" t="s">
        <v>1080</v>
      </c>
      <c r="X91" s="21"/>
      <c r="Y91" s="21"/>
      <c r="Z91" s="21"/>
      <c r="AA91" s="21"/>
      <c r="AB91" s="221">
        <f>IF(OR(J91="Fail",ISBLANK(J91)),INDEX('Issue Code Table'!C:C,MATCH(N:N,'Issue Code Table'!A:A,0)),IF(M91="Critical",6,IF(M91="Significant",5,IF(M91="Moderate",3,2))))</f>
        <v>6</v>
      </c>
    </row>
    <row r="92" spans="1:28" ht="225" x14ac:dyDescent="0.35">
      <c r="A92" s="15" t="s">
        <v>1081</v>
      </c>
      <c r="B92" s="202" t="s">
        <v>1067</v>
      </c>
      <c r="C92" s="207" t="s">
        <v>1068</v>
      </c>
      <c r="D92" s="203" t="s">
        <v>377</v>
      </c>
      <c r="E92" s="204" t="s">
        <v>1082</v>
      </c>
      <c r="F92" s="203" t="s">
        <v>1083</v>
      </c>
      <c r="G92" s="205" t="s">
        <v>1084</v>
      </c>
      <c r="H92" s="205" t="s">
        <v>1085</v>
      </c>
      <c r="I92" s="15"/>
      <c r="J92" s="15"/>
      <c r="K92" s="15" t="s">
        <v>1086</v>
      </c>
      <c r="L92" s="15"/>
      <c r="M92" s="15" t="s">
        <v>35</v>
      </c>
      <c r="N92" s="15" t="s">
        <v>970</v>
      </c>
      <c r="O92" s="206" t="s">
        <v>971</v>
      </c>
      <c r="P92" s="206"/>
      <c r="Q92" s="15" t="s">
        <v>1075</v>
      </c>
      <c r="R92" s="202" t="s">
        <v>1087</v>
      </c>
      <c r="S92" s="207" t="s">
        <v>1088</v>
      </c>
      <c r="T92" s="203"/>
      <c r="U92" s="204" t="s">
        <v>1089</v>
      </c>
      <c r="V92" s="15" t="s">
        <v>1090</v>
      </c>
      <c r="W92" s="202" t="s">
        <v>1091</v>
      </c>
      <c r="X92" s="227"/>
      <c r="Y92" s="203"/>
      <c r="Z92" s="204"/>
      <c r="AA92" s="203"/>
      <c r="AB92" s="222">
        <f>IF(OR(J92="Fail",ISBLANK(J92)),INDEX('Issue Code Table'!C:C,MATCH(N:N,'Issue Code Table'!A:A,0)),IF(M92="Critical",6,IF(M92="Significant",5,IF(M92="Moderate",3,2))))</f>
        <v>6</v>
      </c>
    </row>
    <row r="93" spans="1:28" ht="325" x14ac:dyDescent="0.35">
      <c r="A93" s="14" t="s">
        <v>1092</v>
      </c>
      <c r="B93" s="201" t="s">
        <v>1093</v>
      </c>
      <c r="C93" s="16" t="s">
        <v>1094</v>
      </c>
      <c r="D93" s="197" t="s">
        <v>377</v>
      </c>
      <c r="E93" s="198" t="s">
        <v>1095</v>
      </c>
      <c r="F93" s="197" t="s">
        <v>1096</v>
      </c>
      <c r="G93" s="199" t="s">
        <v>1097</v>
      </c>
      <c r="H93" s="199" t="s">
        <v>1098</v>
      </c>
      <c r="I93" s="14"/>
      <c r="J93" s="14"/>
      <c r="K93" s="14" t="s">
        <v>1099</v>
      </c>
      <c r="L93" s="14"/>
      <c r="M93" s="14" t="s">
        <v>141</v>
      </c>
      <c r="N93" s="14" t="s">
        <v>1100</v>
      </c>
      <c r="O93" s="14" t="s">
        <v>1101</v>
      </c>
      <c r="P93" s="14"/>
      <c r="Q93" s="14" t="s">
        <v>1102</v>
      </c>
      <c r="R93" s="201" t="s">
        <v>1103</v>
      </c>
      <c r="S93" s="16" t="s">
        <v>1104</v>
      </c>
      <c r="T93" s="197"/>
      <c r="U93" s="198" t="s">
        <v>1105</v>
      </c>
      <c r="V93" s="14" t="s">
        <v>1106</v>
      </c>
      <c r="W93" s="201"/>
      <c r="X93" s="195"/>
      <c r="Y93" s="197"/>
      <c r="Z93" s="198"/>
      <c r="AA93" s="197"/>
      <c r="AB93" s="221">
        <f>IF(OR(J93="Fail",ISBLANK(J93)),INDEX('Issue Code Table'!C:C,MATCH(N:N,'Issue Code Table'!A:A,0)),IF(M93="Critical",6,IF(M93="Significant",5,IF(M93="Moderate",3,2))))</f>
        <v>4</v>
      </c>
    </row>
    <row r="94" spans="1:28" ht="325" x14ac:dyDescent="0.35">
      <c r="A94" s="15" t="s">
        <v>1107</v>
      </c>
      <c r="B94" s="202" t="s">
        <v>1093</v>
      </c>
      <c r="C94" s="207" t="s">
        <v>1094</v>
      </c>
      <c r="D94" s="203" t="s">
        <v>377</v>
      </c>
      <c r="E94" s="204" t="s">
        <v>1108</v>
      </c>
      <c r="F94" s="203" t="s">
        <v>1109</v>
      </c>
      <c r="G94" s="205" t="s">
        <v>1110</v>
      </c>
      <c r="H94" s="205" t="s">
        <v>1111</v>
      </c>
      <c r="I94" s="15"/>
      <c r="J94" s="15"/>
      <c r="K94" s="15" t="s">
        <v>1112</v>
      </c>
      <c r="L94" s="15"/>
      <c r="M94" s="15" t="s">
        <v>141</v>
      </c>
      <c r="N94" s="15" t="s">
        <v>1100</v>
      </c>
      <c r="O94" s="206" t="s">
        <v>1101</v>
      </c>
      <c r="P94" s="206"/>
      <c r="Q94" s="15" t="s">
        <v>1102</v>
      </c>
      <c r="R94" s="202" t="s">
        <v>1113</v>
      </c>
      <c r="S94" s="207" t="s">
        <v>1104</v>
      </c>
      <c r="T94" s="203"/>
      <c r="U94" s="204" t="s">
        <v>1114</v>
      </c>
      <c r="V94" s="15" t="s">
        <v>1115</v>
      </c>
      <c r="W94" s="202"/>
      <c r="X94" s="227"/>
      <c r="Y94" s="203"/>
      <c r="Z94" s="204"/>
      <c r="AA94" s="203"/>
      <c r="AB94" s="222">
        <f>IF(OR(J94="Fail",ISBLANK(J94)),INDEX('Issue Code Table'!C:C,MATCH(N:N,'Issue Code Table'!A:A,0)),IF(M94="Critical",6,IF(M94="Significant",5,IF(M94="Moderate",3,2))))</f>
        <v>4</v>
      </c>
    </row>
    <row r="95" spans="1:28" ht="325" x14ac:dyDescent="0.35">
      <c r="A95" s="14" t="s">
        <v>1116</v>
      </c>
      <c r="B95" s="201" t="s">
        <v>1093</v>
      </c>
      <c r="C95" s="16" t="s">
        <v>1094</v>
      </c>
      <c r="D95" s="197" t="s">
        <v>377</v>
      </c>
      <c r="E95" s="198" t="s">
        <v>2419</v>
      </c>
      <c r="F95" s="197" t="s">
        <v>1117</v>
      </c>
      <c r="G95" s="199" t="s">
        <v>2422</v>
      </c>
      <c r="H95" s="199" t="s">
        <v>2420</v>
      </c>
      <c r="I95" s="14"/>
      <c r="J95" s="14"/>
      <c r="K95" s="14" t="s">
        <v>2421</v>
      </c>
      <c r="L95" s="14" t="s">
        <v>2423</v>
      </c>
      <c r="M95" s="14" t="s">
        <v>141</v>
      </c>
      <c r="N95" s="14" t="s">
        <v>1100</v>
      </c>
      <c r="O95" s="14" t="s">
        <v>1101</v>
      </c>
      <c r="P95" s="14"/>
      <c r="Q95" s="14" t="s">
        <v>1102</v>
      </c>
      <c r="R95" s="201" t="s">
        <v>1118</v>
      </c>
      <c r="S95" s="16" t="s">
        <v>1119</v>
      </c>
      <c r="T95" s="197"/>
      <c r="U95" s="234" t="s">
        <v>2424</v>
      </c>
      <c r="V95" s="14" t="s">
        <v>2425</v>
      </c>
      <c r="W95" s="201"/>
      <c r="X95" s="195"/>
      <c r="Y95" s="197"/>
      <c r="Z95" s="198"/>
      <c r="AA95" s="197"/>
      <c r="AB95" s="221">
        <f>IF(OR(J95="Fail",ISBLANK(J95)),INDEX('Issue Code Table'!C:C,MATCH(N:N,'Issue Code Table'!A:A,0)),IF(M95="Critical",6,IF(M95="Significant",5,IF(M95="Moderate",3,2))))</f>
        <v>4</v>
      </c>
    </row>
    <row r="96" spans="1:28" ht="350" x14ac:dyDescent="0.35">
      <c r="A96" s="15" t="s">
        <v>1120</v>
      </c>
      <c r="B96" s="202" t="s">
        <v>200</v>
      </c>
      <c r="C96" s="207" t="s">
        <v>201</v>
      </c>
      <c r="D96" s="203" t="s">
        <v>377</v>
      </c>
      <c r="E96" s="204" t="s">
        <v>1121</v>
      </c>
      <c r="F96" s="203" t="s">
        <v>1122</v>
      </c>
      <c r="G96" s="205" t="s">
        <v>1123</v>
      </c>
      <c r="H96" s="205" t="s">
        <v>1124</v>
      </c>
      <c r="I96" s="15"/>
      <c r="J96" s="15"/>
      <c r="K96" s="15" t="s">
        <v>1125</v>
      </c>
      <c r="L96" s="15"/>
      <c r="M96" s="15" t="s">
        <v>141</v>
      </c>
      <c r="N96" s="15" t="s">
        <v>363</v>
      </c>
      <c r="O96" s="206" t="s">
        <v>364</v>
      </c>
      <c r="P96" s="206"/>
      <c r="Q96" s="15" t="s">
        <v>1126</v>
      </c>
      <c r="R96" s="202" t="s">
        <v>1127</v>
      </c>
      <c r="S96" s="207" t="s">
        <v>1128</v>
      </c>
      <c r="T96" s="203"/>
      <c r="U96" s="204" t="s">
        <v>1129</v>
      </c>
      <c r="V96" s="15" t="s">
        <v>1130</v>
      </c>
      <c r="W96" s="202"/>
      <c r="X96" s="227"/>
      <c r="Y96" s="203"/>
      <c r="Z96" s="204"/>
      <c r="AA96" s="203"/>
      <c r="AB96" s="222">
        <f>IF(OR(J96="Fail",ISBLANK(J96)),INDEX('Issue Code Table'!C:C,MATCH(N:N,'Issue Code Table'!A:A,0)),IF(M96="Critical",6,IF(M96="Significant",5,IF(M96="Moderate",3,2))))</f>
        <v>3</v>
      </c>
    </row>
    <row r="97" spans="1:28" ht="225" x14ac:dyDescent="0.35">
      <c r="A97" s="14" t="s">
        <v>1131</v>
      </c>
      <c r="B97" s="201" t="s">
        <v>1132</v>
      </c>
      <c r="C97" s="16" t="s">
        <v>1133</v>
      </c>
      <c r="D97" s="197" t="s">
        <v>377</v>
      </c>
      <c r="E97" s="198" t="s">
        <v>1134</v>
      </c>
      <c r="F97" s="197" t="s">
        <v>1135</v>
      </c>
      <c r="G97" s="199" t="s">
        <v>1136</v>
      </c>
      <c r="H97" s="199" t="s">
        <v>1137</v>
      </c>
      <c r="I97" s="14"/>
      <c r="J97" s="14"/>
      <c r="K97" s="14" t="s">
        <v>1138</v>
      </c>
      <c r="L97" s="14"/>
      <c r="M97" s="14" t="s">
        <v>141</v>
      </c>
      <c r="N97" s="14" t="s">
        <v>363</v>
      </c>
      <c r="O97" s="14" t="s">
        <v>364</v>
      </c>
      <c r="P97" s="14"/>
      <c r="Q97" s="14" t="s">
        <v>1139</v>
      </c>
      <c r="R97" s="201" t="s">
        <v>1140</v>
      </c>
      <c r="S97" s="16" t="s">
        <v>1141</v>
      </c>
      <c r="T97" s="197"/>
      <c r="U97" s="198" t="s">
        <v>1142</v>
      </c>
      <c r="V97" s="14" t="s">
        <v>1143</v>
      </c>
      <c r="W97" s="201"/>
      <c r="X97" s="195"/>
      <c r="Y97" s="197"/>
      <c r="Z97" s="198"/>
      <c r="AA97" s="197"/>
      <c r="AB97" s="221">
        <f>IF(OR(J97="Fail",ISBLANK(J97)),INDEX('Issue Code Table'!C:C,MATCH(N:N,'Issue Code Table'!A:A,0)),IF(M97="Critical",6,IF(M97="Significant",5,IF(M97="Moderate",3,2))))</f>
        <v>3</v>
      </c>
    </row>
    <row r="98" spans="1:28" ht="225" x14ac:dyDescent="0.35">
      <c r="A98" s="15" t="s">
        <v>1144</v>
      </c>
      <c r="B98" s="202" t="s">
        <v>1132</v>
      </c>
      <c r="C98" s="207" t="s">
        <v>1133</v>
      </c>
      <c r="D98" s="203" t="s">
        <v>377</v>
      </c>
      <c r="E98" s="204" t="s">
        <v>1145</v>
      </c>
      <c r="F98" s="203" t="s">
        <v>1146</v>
      </c>
      <c r="G98" s="205" t="s">
        <v>1147</v>
      </c>
      <c r="H98" s="205" t="s">
        <v>1148</v>
      </c>
      <c r="I98" s="15"/>
      <c r="J98" s="15"/>
      <c r="K98" s="15" t="s">
        <v>1149</v>
      </c>
      <c r="L98" s="15"/>
      <c r="M98" s="15" t="s">
        <v>141</v>
      </c>
      <c r="N98" s="15" t="s">
        <v>363</v>
      </c>
      <c r="O98" s="206" t="s">
        <v>364</v>
      </c>
      <c r="P98" s="206"/>
      <c r="Q98" s="15" t="s">
        <v>1139</v>
      </c>
      <c r="R98" s="202" t="s">
        <v>1150</v>
      </c>
      <c r="S98" s="207" t="s">
        <v>1141</v>
      </c>
      <c r="T98" s="203"/>
      <c r="U98" s="204" t="s">
        <v>1151</v>
      </c>
      <c r="V98" s="15" t="s">
        <v>1152</v>
      </c>
      <c r="W98" s="202"/>
      <c r="X98" s="227"/>
      <c r="Y98" s="203"/>
      <c r="Z98" s="204"/>
      <c r="AA98" s="203"/>
      <c r="AB98" s="222">
        <f>IF(OR(J98="Fail",ISBLANK(J98)),INDEX('Issue Code Table'!C:C,MATCH(N:N,'Issue Code Table'!A:A,0)),IF(M98="Critical",6,IF(M98="Significant",5,IF(M98="Moderate",3,2))))</f>
        <v>3</v>
      </c>
    </row>
    <row r="99" spans="1:28" ht="225" x14ac:dyDescent="0.35">
      <c r="A99" s="14" t="s">
        <v>1153</v>
      </c>
      <c r="B99" s="201" t="s">
        <v>251</v>
      </c>
      <c r="C99" s="16" t="s">
        <v>252</v>
      </c>
      <c r="D99" s="197" t="s">
        <v>377</v>
      </c>
      <c r="E99" s="198" t="s">
        <v>1154</v>
      </c>
      <c r="F99" s="197" t="s">
        <v>1155</v>
      </c>
      <c r="G99" s="199" t="s">
        <v>1156</v>
      </c>
      <c r="H99" s="199" t="s">
        <v>1157</v>
      </c>
      <c r="I99" s="14"/>
      <c r="J99" s="14"/>
      <c r="K99" s="14" t="s">
        <v>1158</v>
      </c>
      <c r="L99" s="14"/>
      <c r="M99" s="14" t="s">
        <v>141</v>
      </c>
      <c r="N99" s="14" t="s">
        <v>363</v>
      </c>
      <c r="O99" s="14" t="s">
        <v>364</v>
      </c>
      <c r="P99" s="14"/>
      <c r="Q99" s="14" t="s">
        <v>1139</v>
      </c>
      <c r="R99" s="201" t="s">
        <v>1159</v>
      </c>
      <c r="S99" s="16" t="s">
        <v>1160</v>
      </c>
      <c r="T99" s="197"/>
      <c r="U99" s="198" t="s">
        <v>1161</v>
      </c>
      <c r="V99" s="14" t="s">
        <v>1162</v>
      </c>
      <c r="W99" s="201"/>
      <c r="X99" s="195"/>
      <c r="Y99" s="197"/>
      <c r="Z99" s="198"/>
      <c r="AA99" s="197"/>
      <c r="AB99" s="221">
        <f>IF(OR(J99="Fail",ISBLANK(J99)),INDEX('Issue Code Table'!C:C,MATCH(N:N,'Issue Code Table'!A:A,0)),IF(M99="Critical",6,IF(M99="Significant",5,IF(M99="Moderate",3,2))))</f>
        <v>3</v>
      </c>
    </row>
    <row r="100" spans="1:28" ht="212.5" x14ac:dyDescent="0.35">
      <c r="A100" s="15" t="s">
        <v>1163</v>
      </c>
      <c r="B100" s="202" t="s">
        <v>267</v>
      </c>
      <c r="C100" s="207" t="s">
        <v>1164</v>
      </c>
      <c r="D100" s="203" t="s">
        <v>377</v>
      </c>
      <c r="E100" s="204" t="s">
        <v>1165</v>
      </c>
      <c r="F100" s="203" t="s">
        <v>1166</v>
      </c>
      <c r="G100" s="205" t="s">
        <v>1167</v>
      </c>
      <c r="H100" s="205" t="s">
        <v>1168</v>
      </c>
      <c r="I100" s="15"/>
      <c r="J100" s="15"/>
      <c r="K100" s="15" t="s">
        <v>1169</v>
      </c>
      <c r="L100" s="15"/>
      <c r="M100" s="15" t="s">
        <v>35</v>
      </c>
      <c r="N100" s="15" t="s">
        <v>1170</v>
      </c>
      <c r="O100" s="206" t="s">
        <v>1171</v>
      </c>
      <c r="P100" s="206"/>
      <c r="Q100" s="15" t="s">
        <v>1172</v>
      </c>
      <c r="R100" s="202" t="s">
        <v>1173</v>
      </c>
      <c r="S100" s="207" t="s">
        <v>1174</v>
      </c>
      <c r="T100" s="203"/>
      <c r="U100" s="204" t="s">
        <v>1175</v>
      </c>
      <c r="V100" s="15" t="s">
        <v>1176</v>
      </c>
      <c r="W100" s="202" t="s">
        <v>1177</v>
      </c>
      <c r="X100" s="227"/>
      <c r="Y100" s="203"/>
      <c r="Z100" s="204"/>
      <c r="AA100" s="203"/>
      <c r="AB100" s="222">
        <f>IF(OR(J100="Fail",ISBLANK(J100)),INDEX('Issue Code Table'!C:C,MATCH(N:N,'Issue Code Table'!A:A,0)),IF(M100="Critical",6,IF(M100="Significant",5,IF(M100="Moderate",3,2))))</f>
        <v>6</v>
      </c>
    </row>
    <row r="101" spans="1:28" ht="225" x14ac:dyDescent="0.35">
      <c r="A101" s="14" t="s">
        <v>1178</v>
      </c>
      <c r="B101" s="201" t="s">
        <v>1179</v>
      </c>
      <c r="C101" s="16" t="s">
        <v>268</v>
      </c>
      <c r="D101" s="197" t="s">
        <v>377</v>
      </c>
      <c r="E101" s="198" t="s">
        <v>1180</v>
      </c>
      <c r="F101" s="197" t="s">
        <v>1181</v>
      </c>
      <c r="G101" s="199" t="s">
        <v>1182</v>
      </c>
      <c r="H101" s="199" t="s">
        <v>1183</v>
      </c>
      <c r="I101" s="14"/>
      <c r="J101" s="14"/>
      <c r="K101" s="14" t="s">
        <v>1184</v>
      </c>
      <c r="L101" s="14"/>
      <c r="M101" s="14" t="s">
        <v>35</v>
      </c>
      <c r="N101" s="14" t="s">
        <v>504</v>
      </c>
      <c r="O101" s="14" t="s">
        <v>505</v>
      </c>
      <c r="P101" s="14"/>
      <c r="Q101" s="14" t="s">
        <v>1172</v>
      </c>
      <c r="R101" s="201" t="s">
        <v>1185</v>
      </c>
      <c r="S101" s="16" t="s">
        <v>1186</v>
      </c>
      <c r="T101" s="197"/>
      <c r="U101" s="198" t="s">
        <v>1187</v>
      </c>
      <c r="V101" s="14" t="s">
        <v>1188</v>
      </c>
      <c r="W101" s="201" t="s">
        <v>1189</v>
      </c>
      <c r="X101" s="195"/>
      <c r="Y101" s="197"/>
      <c r="Z101" s="198"/>
      <c r="AA101" s="197"/>
      <c r="AB101" s="221">
        <f>IF(OR(J101="Fail",ISBLANK(J101)),INDEX('Issue Code Table'!C:C,MATCH(N:N,'Issue Code Table'!A:A,0)),IF(M101="Critical",6,IF(M101="Significant",5,IF(M101="Moderate",3,2))))</f>
        <v>5</v>
      </c>
    </row>
    <row r="102" spans="1:28" ht="337.5" x14ac:dyDescent="0.35">
      <c r="A102" s="15" t="s">
        <v>1190</v>
      </c>
      <c r="B102" s="202" t="s">
        <v>224</v>
      </c>
      <c r="C102" s="207" t="s">
        <v>225</v>
      </c>
      <c r="D102" s="203" t="s">
        <v>377</v>
      </c>
      <c r="E102" s="204" t="s">
        <v>1191</v>
      </c>
      <c r="F102" s="203" t="s">
        <v>1192</v>
      </c>
      <c r="G102" s="205" t="s">
        <v>1193</v>
      </c>
      <c r="H102" s="205" t="s">
        <v>1194</v>
      </c>
      <c r="I102" s="15"/>
      <c r="J102" s="15"/>
      <c r="K102" s="15" t="s">
        <v>1195</v>
      </c>
      <c r="L102" s="15"/>
      <c r="M102" s="15" t="s">
        <v>35</v>
      </c>
      <c r="N102" s="15" t="s">
        <v>249</v>
      </c>
      <c r="O102" s="206" t="s">
        <v>1196</v>
      </c>
      <c r="P102" s="206"/>
      <c r="Q102" s="15" t="s">
        <v>1172</v>
      </c>
      <c r="R102" s="202" t="s">
        <v>1197</v>
      </c>
      <c r="S102" s="207" t="s">
        <v>1198</v>
      </c>
      <c r="T102" s="203"/>
      <c r="U102" s="204" t="s">
        <v>1199</v>
      </c>
      <c r="V102" s="15" t="s">
        <v>1200</v>
      </c>
      <c r="W102" s="202" t="s">
        <v>1201</v>
      </c>
      <c r="X102" s="227"/>
      <c r="Y102" s="203"/>
      <c r="Z102" s="204"/>
      <c r="AA102" s="203"/>
      <c r="AB102" s="222">
        <f>IF(OR(J102="Fail",ISBLANK(J102)),INDEX('Issue Code Table'!C:C,MATCH(N:N,'Issue Code Table'!A:A,0)),IF(M102="Critical",6,IF(M102="Significant",5,IF(M102="Moderate",3,2))))</f>
        <v>4</v>
      </c>
    </row>
    <row r="103" spans="1:28" ht="225" x14ac:dyDescent="0.35">
      <c r="A103" s="14" t="s">
        <v>1202</v>
      </c>
      <c r="B103" s="201" t="s">
        <v>224</v>
      </c>
      <c r="C103" s="16" t="s">
        <v>225</v>
      </c>
      <c r="D103" s="197" t="s">
        <v>377</v>
      </c>
      <c r="E103" s="198" t="s">
        <v>1203</v>
      </c>
      <c r="F103" s="197" t="s">
        <v>1204</v>
      </c>
      <c r="G103" s="199" t="s">
        <v>1205</v>
      </c>
      <c r="H103" s="199" t="s">
        <v>1206</v>
      </c>
      <c r="I103" s="14"/>
      <c r="J103" s="14"/>
      <c r="K103" s="14" t="s">
        <v>1207</v>
      </c>
      <c r="L103" s="14"/>
      <c r="M103" s="14" t="s">
        <v>141</v>
      </c>
      <c r="N103" s="14" t="s">
        <v>249</v>
      </c>
      <c r="O103" s="14" t="s">
        <v>1196</v>
      </c>
      <c r="P103" s="14"/>
      <c r="Q103" s="14" t="s">
        <v>1172</v>
      </c>
      <c r="R103" s="201" t="s">
        <v>1208</v>
      </c>
      <c r="S103" s="16" t="s">
        <v>1209</v>
      </c>
      <c r="T103" s="197"/>
      <c r="U103" s="198" t="s">
        <v>1210</v>
      </c>
      <c r="V103" s="14" t="s">
        <v>1211</v>
      </c>
      <c r="W103" s="201"/>
      <c r="X103" s="195"/>
      <c r="Y103" s="197"/>
      <c r="Z103" s="198"/>
      <c r="AA103" s="197"/>
      <c r="AB103" s="221">
        <f>IF(OR(J103="Fail",ISBLANK(J103)),INDEX('Issue Code Table'!C:C,MATCH(N:N,'Issue Code Table'!A:A,0)),IF(M103="Critical",6,IF(M103="Significant",5,IF(M103="Moderate",3,2))))</f>
        <v>4</v>
      </c>
    </row>
    <row r="104" spans="1:28" ht="325" x14ac:dyDescent="0.35">
      <c r="A104" s="15" t="s">
        <v>1212</v>
      </c>
      <c r="B104" s="202" t="s">
        <v>134</v>
      </c>
      <c r="C104" s="207" t="s">
        <v>135</v>
      </c>
      <c r="D104" s="203" t="s">
        <v>377</v>
      </c>
      <c r="E104" s="204" t="s">
        <v>1213</v>
      </c>
      <c r="F104" s="203" t="s">
        <v>1214</v>
      </c>
      <c r="G104" s="205" t="s">
        <v>1215</v>
      </c>
      <c r="H104" s="205" t="s">
        <v>1216</v>
      </c>
      <c r="I104" s="15"/>
      <c r="J104" s="15"/>
      <c r="K104" s="15" t="s">
        <v>1217</v>
      </c>
      <c r="L104" s="15"/>
      <c r="M104" s="15" t="s">
        <v>141</v>
      </c>
      <c r="N104" s="15" t="s">
        <v>221</v>
      </c>
      <c r="O104" s="206" t="s">
        <v>222</v>
      </c>
      <c r="P104" s="206"/>
      <c r="Q104" s="15" t="s">
        <v>1172</v>
      </c>
      <c r="R104" s="202" t="s">
        <v>1218</v>
      </c>
      <c r="S104" s="207" t="s">
        <v>1219</v>
      </c>
      <c r="T104" s="203"/>
      <c r="U104" s="204" t="s">
        <v>1220</v>
      </c>
      <c r="V104" s="15" t="s">
        <v>1221</v>
      </c>
      <c r="W104" s="202"/>
      <c r="X104" s="23"/>
      <c r="Y104" s="203"/>
      <c r="Z104" s="204"/>
      <c r="AA104" s="203"/>
      <c r="AB104" s="222">
        <f>IF(OR(J104="Fail",ISBLANK(J104)),INDEX('Issue Code Table'!C:C,MATCH(N:N,'Issue Code Table'!A:A,0)),IF(M104="Critical",6,IF(M104="Significant",5,IF(M104="Moderate",3,2))))</f>
        <v>5</v>
      </c>
    </row>
    <row r="105" spans="1:28" ht="225" x14ac:dyDescent="0.35">
      <c r="A105" s="14" t="s">
        <v>1222</v>
      </c>
      <c r="B105" s="201" t="s">
        <v>251</v>
      </c>
      <c r="C105" s="16" t="s">
        <v>252</v>
      </c>
      <c r="D105" s="197" t="s">
        <v>377</v>
      </c>
      <c r="E105" s="198" t="s">
        <v>1223</v>
      </c>
      <c r="F105" s="197" t="s">
        <v>1224</v>
      </c>
      <c r="G105" s="199" t="s">
        <v>1225</v>
      </c>
      <c r="H105" s="199" t="s">
        <v>1226</v>
      </c>
      <c r="I105" s="14"/>
      <c r="J105" s="14"/>
      <c r="K105" s="14" t="s">
        <v>1227</v>
      </c>
      <c r="L105" s="14"/>
      <c r="M105" s="14" t="s">
        <v>141</v>
      </c>
      <c r="N105" s="14" t="s">
        <v>363</v>
      </c>
      <c r="O105" s="14" t="s">
        <v>364</v>
      </c>
      <c r="P105" s="14"/>
      <c r="Q105" s="14" t="s">
        <v>1172</v>
      </c>
      <c r="R105" s="201" t="s">
        <v>1228</v>
      </c>
      <c r="S105" s="16" t="s">
        <v>1229</v>
      </c>
      <c r="T105" s="197"/>
      <c r="U105" s="198" t="s">
        <v>1230</v>
      </c>
      <c r="V105" s="14" t="s">
        <v>1231</v>
      </c>
      <c r="W105" s="201"/>
      <c r="X105" s="195"/>
      <c r="Y105" s="197"/>
      <c r="Z105" s="198"/>
      <c r="AA105" s="197"/>
      <c r="AB105" s="221">
        <f>IF(OR(J105="Fail",ISBLANK(J105)),INDEX('Issue Code Table'!C:C,MATCH(N:N,'Issue Code Table'!A:A,0)),IF(M105="Critical",6,IF(M105="Significant",5,IF(M105="Moderate",3,2))))</f>
        <v>3</v>
      </c>
    </row>
    <row r="106" spans="1:28" ht="300" x14ac:dyDescent="0.35">
      <c r="A106" s="15" t="s">
        <v>1232</v>
      </c>
      <c r="B106" s="202" t="s">
        <v>341</v>
      </c>
      <c r="C106" s="207" t="s">
        <v>342</v>
      </c>
      <c r="D106" s="203" t="s">
        <v>377</v>
      </c>
      <c r="E106" s="204" t="s">
        <v>1233</v>
      </c>
      <c r="F106" s="203" t="s">
        <v>1234</v>
      </c>
      <c r="G106" s="205" t="s">
        <v>1235</v>
      </c>
      <c r="H106" s="205" t="s">
        <v>1236</v>
      </c>
      <c r="I106" s="15"/>
      <c r="J106" s="15"/>
      <c r="K106" s="15" t="s">
        <v>1237</v>
      </c>
      <c r="L106" s="15"/>
      <c r="M106" s="15" t="s">
        <v>348</v>
      </c>
      <c r="N106" s="15" t="s">
        <v>370</v>
      </c>
      <c r="O106" s="206" t="s">
        <v>371</v>
      </c>
      <c r="P106" s="206"/>
      <c r="Q106" s="15" t="s">
        <v>1172</v>
      </c>
      <c r="R106" s="202" t="s">
        <v>1238</v>
      </c>
      <c r="S106" s="207" t="s">
        <v>1239</v>
      </c>
      <c r="T106" s="203"/>
      <c r="U106" s="204" t="s">
        <v>1240</v>
      </c>
      <c r="V106" s="15" t="s">
        <v>1241</v>
      </c>
      <c r="W106" s="202"/>
      <c r="X106" s="227"/>
      <c r="Y106" s="203"/>
      <c r="Z106" s="204"/>
      <c r="AA106" s="203"/>
      <c r="AB106" s="222">
        <f>IF(OR(J106="Fail",ISBLANK(J106)),INDEX('Issue Code Table'!C:C,MATCH(N:N,'Issue Code Table'!A:A,0)),IF(M106="Critical",6,IF(M106="Significant",5,IF(M106="Moderate",3,2))))</f>
        <v>2</v>
      </c>
    </row>
    <row r="107" spans="1:28" ht="325" x14ac:dyDescent="0.35">
      <c r="A107" s="14" t="s">
        <v>1242</v>
      </c>
      <c r="B107" s="201" t="s">
        <v>1243</v>
      </c>
      <c r="C107" s="16" t="s">
        <v>1244</v>
      </c>
      <c r="D107" s="197" t="s">
        <v>377</v>
      </c>
      <c r="E107" s="198" t="s">
        <v>1245</v>
      </c>
      <c r="F107" s="197" t="s">
        <v>1246</v>
      </c>
      <c r="G107" s="199" t="s">
        <v>1247</v>
      </c>
      <c r="H107" s="199" t="s">
        <v>1248</v>
      </c>
      <c r="I107" s="14"/>
      <c r="J107" s="14"/>
      <c r="K107" s="14" t="s">
        <v>1249</v>
      </c>
      <c r="L107" s="14"/>
      <c r="M107" s="14" t="s">
        <v>141</v>
      </c>
      <c r="N107" s="14" t="s">
        <v>249</v>
      </c>
      <c r="O107" s="14" t="s">
        <v>1196</v>
      </c>
      <c r="P107" s="14"/>
      <c r="Q107" s="14" t="s">
        <v>1172</v>
      </c>
      <c r="R107" s="201" t="s">
        <v>1250</v>
      </c>
      <c r="S107" s="16" t="s">
        <v>1251</v>
      </c>
      <c r="T107" s="197"/>
      <c r="U107" s="198" t="s">
        <v>1252</v>
      </c>
      <c r="V107" s="14" t="s">
        <v>1253</v>
      </c>
      <c r="W107" s="201"/>
      <c r="X107" s="195"/>
      <c r="Y107" s="197"/>
      <c r="Z107" s="198"/>
      <c r="AA107" s="197"/>
      <c r="AB107" s="221">
        <f>IF(OR(J107="Fail",ISBLANK(J107)),INDEX('Issue Code Table'!C:C,MATCH(N:N,'Issue Code Table'!A:A,0)),IF(M107="Critical",6,IF(M107="Significant",5,IF(M107="Moderate",3,2))))</f>
        <v>4</v>
      </c>
    </row>
    <row r="108" spans="1:28" ht="325" x14ac:dyDescent="0.35">
      <c r="A108" s="15" t="s">
        <v>1254</v>
      </c>
      <c r="B108" s="202" t="s">
        <v>267</v>
      </c>
      <c r="C108" s="207" t="s">
        <v>1164</v>
      </c>
      <c r="D108" s="203" t="s">
        <v>377</v>
      </c>
      <c r="E108" s="204" t="s">
        <v>1255</v>
      </c>
      <c r="F108" s="203" t="s">
        <v>1256</v>
      </c>
      <c r="G108" s="205" t="s">
        <v>1257</v>
      </c>
      <c r="H108" s="205" t="s">
        <v>1258</v>
      </c>
      <c r="I108" s="15"/>
      <c r="J108" s="15"/>
      <c r="K108" s="15" t="s">
        <v>1259</v>
      </c>
      <c r="L108" s="15"/>
      <c r="M108" s="15" t="s">
        <v>35</v>
      </c>
      <c r="N108" s="15" t="s">
        <v>249</v>
      </c>
      <c r="O108" s="206" t="s">
        <v>1196</v>
      </c>
      <c r="P108" s="206"/>
      <c r="Q108" s="15" t="s">
        <v>1172</v>
      </c>
      <c r="R108" s="202" t="s">
        <v>1260</v>
      </c>
      <c r="S108" s="207" t="s">
        <v>1198</v>
      </c>
      <c r="T108" s="203"/>
      <c r="U108" s="204" t="s">
        <v>1261</v>
      </c>
      <c r="V108" s="15" t="s">
        <v>1262</v>
      </c>
      <c r="W108" s="202" t="s">
        <v>1263</v>
      </c>
      <c r="X108" s="227"/>
      <c r="Y108" s="203"/>
      <c r="Z108" s="204"/>
      <c r="AA108" s="203"/>
      <c r="AB108" s="222">
        <f>IF(OR(J108="Fail",ISBLANK(J108)),INDEX('Issue Code Table'!C:C,MATCH(N:N,'Issue Code Table'!A:A,0)),IF(M108="Critical",6,IF(M108="Significant",5,IF(M108="Moderate",3,2))))</f>
        <v>4</v>
      </c>
    </row>
    <row r="109" spans="1:28" ht="400" x14ac:dyDescent="0.35">
      <c r="A109" s="14" t="s">
        <v>1264</v>
      </c>
      <c r="B109" s="201" t="s">
        <v>1243</v>
      </c>
      <c r="C109" s="16" t="s">
        <v>1244</v>
      </c>
      <c r="D109" s="197" t="s">
        <v>377</v>
      </c>
      <c r="E109" s="198" t="s">
        <v>1265</v>
      </c>
      <c r="F109" s="197" t="s">
        <v>1266</v>
      </c>
      <c r="G109" s="199" t="s">
        <v>1267</v>
      </c>
      <c r="H109" s="199" t="s">
        <v>1268</v>
      </c>
      <c r="I109" s="14"/>
      <c r="J109" s="14"/>
      <c r="K109" s="14" t="s">
        <v>1269</v>
      </c>
      <c r="L109" s="14"/>
      <c r="M109" s="14" t="s">
        <v>141</v>
      </c>
      <c r="N109" s="14" t="s">
        <v>249</v>
      </c>
      <c r="O109" s="14" t="s">
        <v>1196</v>
      </c>
      <c r="P109" s="14"/>
      <c r="Q109" s="14" t="s">
        <v>1172</v>
      </c>
      <c r="R109" s="201" t="s">
        <v>1270</v>
      </c>
      <c r="S109" s="16" t="s">
        <v>1271</v>
      </c>
      <c r="T109" s="197"/>
      <c r="U109" s="198" t="s">
        <v>1272</v>
      </c>
      <c r="V109" s="14" t="s">
        <v>1273</v>
      </c>
      <c r="W109" s="201"/>
      <c r="X109" s="195"/>
      <c r="Y109" s="197"/>
      <c r="Z109" s="198"/>
      <c r="AA109" s="197"/>
      <c r="AB109" s="221">
        <f>IF(OR(J109="Fail",ISBLANK(J109)),INDEX('Issue Code Table'!C:C,MATCH(N:N,'Issue Code Table'!A:A,0)),IF(M109="Critical",6,IF(M109="Significant",5,IF(M109="Moderate",3,2))))</f>
        <v>4</v>
      </c>
    </row>
    <row r="110" spans="1:28" ht="409.5" x14ac:dyDescent="0.35">
      <c r="A110" s="15" t="s">
        <v>1274</v>
      </c>
      <c r="B110" s="202" t="s">
        <v>28</v>
      </c>
      <c r="C110" s="207" t="s">
        <v>29</v>
      </c>
      <c r="D110" s="203" t="s">
        <v>377</v>
      </c>
      <c r="E110" s="204" t="s">
        <v>1275</v>
      </c>
      <c r="F110" s="203" t="s">
        <v>1276</v>
      </c>
      <c r="G110" s="205" t="s">
        <v>1277</v>
      </c>
      <c r="H110" s="205" t="s">
        <v>1278</v>
      </c>
      <c r="I110" s="15"/>
      <c r="J110" s="15"/>
      <c r="K110" s="15" t="s">
        <v>1279</v>
      </c>
      <c r="L110" s="15"/>
      <c r="M110" s="15" t="s">
        <v>35</v>
      </c>
      <c r="N110" s="15" t="s">
        <v>970</v>
      </c>
      <c r="O110" s="206" t="s">
        <v>971</v>
      </c>
      <c r="P110" s="206"/>
      <c r="Q110" s="15" t="s">
        <v>1280</v>
      </c>
      <c r="R110" s="202" t="s">
        <v>1281</v>
      </c>
      <c r="S110" s="207" t="s">
        <v>1282</v>
      </c>
      <c r="T110" s="203"/>
      <c r="U110" s="204" t="s">
        <v>1283</v>
      </c>
      <c r="V110" s="15" t="s">
        <v>1284</v>
      </c>
      <c r="W110" s="202" t="s">
        <v>1285</v>
      </c>
      <c r="X110" s="227"/>
      <c r="Y110" s="203"/>
      <c r="Z110" s="204"/>
      <c r="AA110" s="203"/>
      <c r="AB110" s="222">
        <f>IF(OR(J110="Fail",ISBLANK(J110)),INDEX('Issue Code Table'!C:C,MATCH(N:N,'Issue Code Table'!A:A,0)),IF(M110="Critical",6,IF(M110="Significant",5,IF(M110="Moderate",3,2))))</f>
        <v>6</v>
      </c>
    </row>
    <row r="111" spans="1:28" ht="409.5" x14ac:dyDescent="0.35">
      <c r="A111" s="14" t="s">
        <v>1286</v>
      </c>
      <c r="B111" s="201" t="s">
        <v>28</v>
      </c>
      <c r="C111" s="16" t="s">
        <v>29</v>
      </c>
      <c r="D111" s="197" t="s">
        <v>377</v>
      </c>
      <c r="E111" s="198" t="s">
        <v>1287</v>
      </c>
      <c r="F111" s="197" t="s">
        <v>1288</v>
      </c>
      <c r="G111" s="199" t="s">
        <v>1289</v>
      </c>
      <c r="H111" s="199" t="s">
        <v>1290</v>
      </c>
      <c r="I111" s="14"/>
      <c r="J111" s="14"/>
      <c r="K111" s="14" t="s">
        <v>1291</v>
      </c>
      <c r="L111" s="14"/>
      <c r="M111" s="14" t="s">
        <v>35</v>
      </c>
      <c r="N111" s="14" t="s">
        <v>970</v>
      </c>
      <c r="O111" s="14" t="s">
        <v>971</v>
      </c>
      <c r="P111" s="14"/>
      <c r="Q111" s="14" t="s">
        <v>1280</v>
      </c>
      <c r="R111" s="201" t="s">
        <v>1292</v>
      </c>
      <c r="S111" s="16" t="s">
        <v>1293</v>
      </c>
      <c r="T111" s="197"/>
      <c r="U111" s="198" t="s">
        <v>1294</v>
      </c>
      <c r="V111" s="14" t="s">
        <v>1295</v>
      </c>
      <c r="W111" s="201" t="s">
        <v>1296</v>
      </c>
      <c r="X111" s="195"/>
      <c r="Y111" s="197"/>
      <c r="Z111" s="198"/>
      <c r="AA111" s="197"/>
      <c r="AB111" s="221">
        <f>IF(OR(J111="Fail",ISBLANK(J111)),INDEX('Issue Code Table'!C:C,MATCH(N:N,'Issue Code Table'!A:A,0)),IF(M111="Critical",6,IF(M111="Significant",5,IF(M111="Moderate",3,2))))</f>
        <v>6</v>
      </c>
    </row>
    <row r="112" spans="1:28" ht="350" x14ac:dyDescent="0.35">
      <c r="A112" s="15" t="s">
        <v>1297</v>
      </c>
      <c r="B112" s="202" t="s">
        <v>28</v>
      </c>
      <c r="C112" s="207" t="s">
        <v>29</v>
      </c>
      <c r="D112" s="203" t="s">
        <v>377</v>
      </c>
      <c r="E112" s="204" t="s">
        <v>1298</v>
      </c>
      <c r="F112" s="203" t="s">
        <v>1192</v>
      </c>
      <c r="G112" s="205" t="s">
        <v>1299</v>
      </c>
      <c r="H112" s="205" t="s">
        <v>1300</v>
      </c>
      <c r="I112" s="15"/>
      <c r="J112" s="15"/>
      <c r="K112" s="15" t="s">
        <v>1301</v>
      </c>
      <c r="L112" s="15"/>
      <c r="M112" s="15" t="s">
        <v>35</v>
      </c>
      <c r="N112" s="15" t="s">
        <v>970</v>
      </c>
      <c r="O112" s="206" t="s">
        <v>971</v>
      </c>
      <c r="P112" s="206"/>
      <c r="Q112" s="15" t="s">
        <v>1280</v>
      </c>
      <c r="R112" s="202" t="s">
        <v>1302</v>
      </c>
      <c r="S112" s="207" t="s">
        <v>1303</v>
      </c>
      <c r="T112" s="203"/>
      <c r="U112" s="204" t="s">
        <v>1304</v>
      </c>
      <c r="V112" s="15" t="s">
        <v>1305</v>
      </c>
      <c r="W112" s="202" t="s">
        <v>1306</v>
      </c>
      <c r="X112" s="227"/>
      <c r="Y112" s="203"/>
      <c r="Z112" s="204"/>
      <c r="AA112" s="203"/>
      <c r="AB112" s="222">
        <f>IF(OR(J112="Fail",ISBLANK(J112)),INDEX('Issue Code Table'!C:C,MATCH(N:N,'Issue Code Table'!A:A,0)),IF(M112="Critical",6,IF(M112="Significant",5,IF(M112="Moderate",3,2))))</f>
        <v>6</v>
      </c>
    </row>
    <row r="113" spans="1:28" ht="237.5" x14ac:dyDescent="0.35">
      <c r="A113" s="14" t="s">
        <v>1307</v>
      </c>
      <c r="B113" s="201" t="s">
        <v>200</v>
      </c>
      <c r="C113" s="16" t="s">
        <v>201</v>
      </c>
      <c r="D113" s="197" t="s">
        <v>377</v>
      </c>
      <c r="E113" s="198" t="s">
        <v>1308</v>
      </c>
      <c r="F113" s="197" t="s">
        <v>1309</v>
      </c>
      <c r="G113" s="199" t="s">
        <v>1310</v>
      </c>
      <c r="H113" s="199" t="s">
        <v>1311</v>
      </c>
      <c r="I113" s="14"/>
      <c r="J113" s="14"/>
      <c r="K113" s="14" t="s">
        <v>1312</v>
      </c>
      <c r="L113" s="14"/>
      <c r="M113" s="14" t="s">
        <v>141</v>
      </c>
      <c r="N113" s="14" t="s">
        <v>1313</v>
      </c>
      <c r="O113" s="14" t="s">
        <v>1314</v>
      </c>
      <c r="P113" s="14"/>
      <c r="Q113" s="14" t="s">
        <v>1280</v>
      </c>
      <c r="R113" s="201" t="s">
        <v>1315</v>
      </c>
      <c r="S113" s="16" t="s">
        <v>1316</v>
      </c>
      <c r="T113" s="197"/>
      <c r="U113" s="198" t="s">
        <v>1317</v>
      </c>
      <c r="V113" s="14" t="s">
        <v>1318</v>
      </c>
      <c r="W113" s="201"/>
      <c r="X113" s="195"/>
      <c r="Y113" s="197"/>
      <c r="Z113" s="198"/>
      <c r="AA113" s="197"/>
      <c r="AB113" s="221">
        <f>IF(OR(J113="Fail",ISBLANK(J113)),INDEX('Issue Code Table'!C:C,MATCH(N:N,'Issue Code Table'!A:A,0)),IF(M113="Critical",6,IF(M113="Significant",5,IF(M113="Moderate",3,2))))</f>
        <v>4</v>
      </c>
    </row>
    <row r="114" spans="1:28" ht="375" x14ac:dyDescent="0.35">
      <c r="A114" s="15" t="s">
        <v>1319</v>
      </c>
      <c r="B114" s="202" t="s">
        <v>85</v>
      </c>
      <c r="C114" s="207" t="s">
        <v>86</v>
      </c>
      <c r="D114" s="203" t="s">
        <v>377</v>
      </c>
      <c r="E114" s="204" t="s">
        <v>1320</v>
      </c>
      <c r="F114" s="203" t="s">
        <v>1321</v>
      </c>
      <c r="G114" s="205" t="s">
        <v>1322</v>
      </c>
      <c r="H114" s="205" t="s">
        <v>1323</v>
      </c>
      <c r="I114" s="15"/>
      <c r="J114" s="15"/>
      <c r="K114" s="15" t="s">
        <v>1324</v>
      </c>
      <c r="L114" s="15"/>
      <c r="M114" s="15" t="s">
        <v>141</v>
      </c>
      <c r="N114" s="15" t="s">
        <v>1313</v>
      </c>
      <c r="O114" s="206" t="s">
        <v>1314</v>
      </c>
      <c r="P114" s="206"/>
      <c r="Q114" s="15" t="s">
        <v>1280</v>
      </c>
      <c r="R114" s="202" t="s">
        <v>1325</v>
      </c>
      <c r="S114" s="207" t="s">
        <v>1326</v>
      </c>
      <c r="T114" s="203"/>
      <c r="U114" s="204" t="s">
        <v>1327</v>
      </c>
      <c r="V114" s="15" t="s">
        <v>1328</v>
      </c>
      <c r="W114" s="202"/>
      <c r="X114" s="227"/>
      <c r="Y114" s="203"/>
      <c r="Z114" s="204"/>
      <c r="AA114" s="203"/>
      <c r="AB114" s="222">
        <f>IF(OR(J114="Fail",ISBLANK(J114)),INDEX('Issue Code Table'!C:C,MATCH(N:N,'Issue Code Table'!A:A,0)),IF(M114="Critical",6,IF(M114="Significant",5,IF(M114="Moderate",3,2))))</f>
        <v>4</v>
      </c>
    </row>
    <row r="115" spans="1:28" ht="409.5" x14ac:dyDescent="0.35">
      <c r="A115" s="14" t="s">
        <v>1329</v>
      </c>
      <c r="B115" s="201" t="s">
        <v>194</v>
      </c>
      <c r="C115" s="16" t="s">
        <v>195</v>
      </c>
      <c r="D115" s="197" t="s">
        <v>377</v>
      </c>
      <c r="E115" s="198" t="s">
        <v>1330</v>
      </c>
      <c r="F115" s="197" t="s">
        <v>1331</v>
      </c>
      <c r="G115" s="199" t="s">
        <v>1332</v>
      </c>
      <c r="H115" s="199" t="s">
        <v>1333</v>
      </c>
      <c r="I115" s="14"/>
      <c r="J115" s="14"/>
      <c r="K115" s="14" t="s">
        <v>1334</v>
      </c>
      <c r="L115" s="14"/>
      <c r="M115" s="14" t="s">
        <v>35</v>
      </c>
      <c r="N115" s="14" t="s">
        <v>520</v>
      </c>
      <c r="O115" s="14" t="s">
        <v>521</v>
      </c>
      <c r="P115" s="14"/>
      <c r="Q115" s="14" t="s">
        <v>671</v>
      </c>
      <c r="R115" s="201" t="s">
        <v>1335</v>
      </c>
      <c r="S115" s="16" t="s">
        <v>1336</v>
      </c>
      <c r="T115" s="197"/>
      <c r="U115" s="198" t="s">
        <v>1337</v>
      </c>
      <c r="V115" s="14" t="s">
        <v>1338</v>
      </c>
      <c r="W115" s="201" t="s">
        <v>1339</v>
      </c>
      <c r="X115" s="195"/>
      <c r="Y115" s="197"/>
      <c r="Z115" s="198"/>
      <c r="AA115" s="197"/>
      <c r="AB115" s="221">
        <f>IF(OR(J115="Fail",ISBLANK(J115)),INDEX('Issue Code Table'!C:C,MATCH(N:N,'Issue Code Table'!A:A,0)),IF(M115="Critical",6,IF(M115="Significant",5,IF(M115="Moderate",3,2))))</f>
        <v>5</v>
      </c>
    </row>
    <row r="116" spans="1:28" ht="237.5" x14ac:dyDescent="0.35">
      <c r="A116" s="213" t="s">
        <v>1340</v>
      </c>
      <c r="B116" s="214" t="s">
        <v>123</v>
      </c>
      <c r="C116" s="215" t="s">
        <v>124</v>
      </c>
      <c r="D116" s="216" t="s">
        <v>377</v>
      </c>
      <c r="E116" s="217" t="s">
        <v>1341</v>
      </c>
      <c r="F116" s="216" t="s">
        <v>1342</v>
      </c>
      <c r="G116" s="218" t="s">
        <v>1343</v>
      </c>
      <c r="H116" s="218" t="s">
        <v>1344</v>
      </c>
      <c r="I116" s="213"/>
      <c r="J116" s="213"/>
      <c r="K116" s="213" t="s">
        <v>1345</v>
      </c>
      <c r="L116" s="213"/>
      <c r="M116" s="213" t="s">
        <v>35</v>
      </c>
      <c r="N116" s="213" t="s">
        <v>520</v>
      </c>
      <c r="O116" s="219" t="s">
        <v>521</v>
      </c>
      <c r="P116" s="219"/>
      <c r="Q116" s="213" t="s">
        <v>671</v>
      </c>
      <c r="R116" s="214" t="s">
        <v>1346</v>
      </c>
      <c r="S116" s="215" t="s">
        <v>1347</v>
      </c>
      <c r="T116" s="216"/>
      <c r="U116" s="217" t="s">
        <v>1348</v>
      </c>
      <c r="V116" s="217" t="s">
        <v>1349</v>
      </c>
      <c r="W116" s="214" t="s">
        <v>1350</v>
      </c>
      <c r="X116" s="233"/>
      <c r="Y116" s="216"/>
      <c r="Z116" s="217"/>
      <c r="AA116" s="216"/>
      <c r="AB116" s="223">
        <f>IF(OR(J116="Fail",ISBLANK(J116)),INDEX('Issue Code Table'!C:C,MATCH(N:N,'Issue Code Table'!A:A,0)),IF(M116="Critical",6,IF(M116="Significant",5,IF(M116="Moderate",3,2))))</f>
        <v>5</v>
      </c>
    </row>
    <row r="117" spans="1:28" ht="12.65" customHeight="1" x14ac:dyDescent="0.25">
      <c r="A117" s="190"/>
      <c r="B117" s="191" t="s">
        <v>1351</v>
      </c>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224"/>
    </row>
    <row r="118" spans="1:28" hidden="1" x14ac:dyDescent="0.35">
      <c r="A118" s="6"/>
      <c r="B118" s="6"/>
      <c r="C118" s="7"/>
      <c r="D118" s="6"/>
      <c r="E118" s="6"/>
      <c r="F118" s="6"/>
      <c r="G118" s="6"/>
      <c r="H118" s="6"/>
      <c r="I118" s="6"/>
      <c r="J118" s="6"/>
      <c r="K118" s="8"/>
      <c r="L118" s="6"/>
      <c r="M118" s="6"/>
      <c r="N118" s="6"/>
      <c r="O118" s="6"/>
      <c r="P118" s="6"/>
      <c r="Q118" s="6"/>
      <c r="R118" s="6"/>
      <c r="S118" s="6"/>
      <c r="T118" s="6"/>
      <c r="U118" s="6"/>
    </row>
    <row r="119" spans="1:28" hidden="1" x14ac:dyDescent="0.35">
      <c r="A119" s="6"/>
      <c r="B119" s="6"/>
      <c r="C119" s="7"/>
      <c r="D119" s="6"/>
      <c r="E119" s="6"/>
      <c r="F119" s="6"/>
      <c r="G119" s="6"/>
      <c r="H119" s="6"/>
      <c r="I119" s="6" t="s">
        <v>373</v>
      </c>
      <c r="J119" s="6"/>
      <c r="K119" s="8"/>
      <c r="L119" s="6"/>
      <c r="M119" s="6"/>
      <c r="N119" s="6"/>
      <c r="O119" s="6"/>
      <c r="P119" s="6"/>
      <c r="Q119" s="6"/>
      <c r="R119" s="6"/>
      <c r="S119" s="6"/>
      <c r="T119" s="6"/>
      <c r="U119" s="6"/>
    </row>
    <row r="120" spans="1:28" hidden="1" x14ac:dyDescent="0.35">
      <c r="A120" s="6"/>
      <c r="B120" s="6"/>
      <c r="C120" s="7"/>
      <c r="D120" s="6"/>
      <c r="E120" s="6"/>
      <c r="F120" s="6"/>
      <c r="G120" s="6"/>
      <c r="H120" s="6"/>
      <c r="I120" s="6" t="s">
        <v>374</v>
      </c>
      <c r="J120" s="6"/>
      <c r="K120" s="8"/>
      <c r="L120" s="6"/>
      <c r="M120" s="6"/>
      <c r="N120" s="6"/>
      <c r="O120" s="6"/>
      <c r="P120" s="6"/>
      <c r="Q120" s="6"/>
      <c r="R120" s="6"/>
      <c r="S120" s="6"/>
      <c r="T120" s="6"/>
      <c r="U120" s="6"/>
    </row>
    <row r="121" spans="1:28" hidden="1" x14ac:dyDescent="0.35">
      <c r="A121" s="6"/>
      <c r="B121" s="6"/>
      <c r="C121" s="7"/>
      <c r="D121" s="6"/>
      <c r="E121" s="6"/>
      <c r="F121" s="6"/>
      <c r="G121" s="6"/>
      <c r="H121" s="6"/>
      <c r="I121" s="6" t="s">
        <v>375</v>
      </c>
      <c r="J121" s="6"/>
      <c r="K121" s="8"/>
      <c r="L121" s="6"/>
      <c r="M121" s="6"/>
      <c r="N121" s="6"/>
      <c r="O121" s="6"/>
      <c r="P121" s="6"/>
      <c r="Q121" s="6"/>
      <c r="R121" s="6"/>
      <c r="S121" s="6"/>
      <c r="T121" s="6"/>
      <c r="U121" s="6"/>
    </row>
    <row r="122" spans="1:28" hidden="1" x14ac:dyDescent="0.35">
      <c r="A122" s="6"/>
      <c r="B122" s="6"/>
      <c r="C122" s="7"/>
      <c r="D122" s="6"/>
      <c r="E122" s="6"/>
      <c r="F122" s="6"/>
      <c r="G122" s="6"/>
      <c r="H122" s="6"/>
      <c r="I122" s="6" t="s">
        <v>376</v>
      </c>
      <c r="J122" s="6"/>
      <c r="K122" s="8"/>
      <c r="L122" s="6"/>
      <c r="M122" s="6"/>
      <c r="N122" s="6"/>
      <c r="O122" s="6"/>
      <c r="P122" s="6"/>
      <c r="Q122" s="6"/>
      <c r="R122" s="6"/>
      <c r="S122" s="6"/>
      <c r="T122" s="6"/>
      <c r="U122" s="6"/>
    </row>
    <row r="123" spans="1:28" hidden="1" x14ac:dyDescent="0.35">
      <c r="A123" s="6"/>
      <c r="B123" s="6"/>
      <c r="C123" s="7"/>
      <c r="D123" s="6"/>
      <c r="E123" s="6"/>
      <c r="F123" s="6"/>
      <c r="G123" s="6"/>
      <c r="H123" s="6"/>
      <c r="I123" s="6"/>
      <c r="J123" s="6"/>
      <c r="K123" s="8"/>
      <c r="L123" s="6"/>
      <c r="M123" s="6"/>
      <c r="N123" s="6"/>
      <c r="O123" s="6"/>
      <c r="P123" s="6"/>
      <c r="Q123" s="6"/>
      <c r="R123" s="6"/>
      <c r="S123" s="6"/>
      <c r="T123" s="6"/>
      <c r="U123" s="6"/>
    </row>
    <row r="124" spans="1:28" hidden="1" x14ac:dyDescent="0.35">
      <c r="A124" s="6"/>
      <c r="B124" s="6"/>
      <c r="C124" s="7"/>
      <c r="D124" s="6"/>
      <c r="E124" s="6"/>
      <c r="F124" s="6"/>
      <c r="G124" s="6"/>
      <c r="H124" s="6"/>
      <c r="I124" s="9" t="s">
        <v>378</v>
      </c>
      <c r="J124" s="6"/>
      <c r="K124" s="8"/>
      <c r="L124" s="6"/>
      <c r="M124" s="6"/>
      <c r="N124" s="6"/>
      <c r="O124" s="6"/>
      <c r="P124" s="6"/>
      <c r="Q124" s="6"/>
      <c r="R124" s="6"/>
      <c r="S124" s="6"/>
      <c r="T124" s="6"/>
      <c r="U124" s="6"/>
    </row>
    <row r="125" spans="1:28" hidden="1" x14ac:dyDescent="0.35">
      <c r="A125" s="6"/>
      <c r="B125" s="6"/>
      <c r="C125" s="7"/>
      <c r="D125" s="6"/>
      <c r="E125" s="6"/>
      <c r="F125" s="6"/>
      <c r="G125" s="6"/>
      <c r="H125" s="6"/>
      <c r="I125" s="10" t="s">
        <v>24</v>
      </c>
      <c r="J125" s="6"/>
      <c r="K125" s="8"/>
      <c r="L125" s="6"/>
      <c r="M125" s="6"/>
      <c r="N125" s="6"/>
      <c r="O125" s="6"/>
      <c r="P125" s="6"/>
      <c r="Q125" s="6"/>
      <c r="R125" s="6"/>
      <c r="S125" s="6"/>
      <c r="T125" s="6"/>
      <c r="U125" s="6"/>
    </row>
    <row r="126" spans="1:28" hidden="1" x14ac:dyDescent="0.35">
      <c r="A126" s="6"/>
      <c r="B126" s="6"/>
      <c r="C126" s="7"/>
      <c r="D126" s="6"/>
      <c r="E126" s="6"/>
      <c r="F126" s="6"/>
      <c r="G126" s="6"/>
      <c r="H126" s="9"/>
      <c r="I126" s="9" t="s">
        <v>35</v>
      </c>
      <c r="J126" s="6"/>
      <c r="K126" s="8"/>
      <c r="L126" s="6"/>
      <c r="M126" s="6"/>
      <c r="N126" s="6"/>
      <c r="O126" s="6"/>
      <c r="P126" s="6"/>
      <c r="Q126" s="6"/>
      <c r="R126" s="6"/>
      <c r="S126" s="6"/>
      <c r="T126" s="6"/>
      <c r="U126" s="6"/>
    </row>
    <row r="127" spans="1:28" hidden="1" x14ac:dyDescent="0.35">
      <c r="A127" s="6"/>
      <c r="B127" s="6"/>
      <c r="C127" s="7"/>
      <c r="D127" s="6"/>
      <c r="E127" s="6"/>
      <c r="F127" s="6"/>
      <c r="G127" s="6"/>
      <c r="H127" s="10"/>
      <c r="I127" s="9" t="s">
        <v>141</v>
      </c>
      <c r="J127" s="6"/>
      <c r="K127" s="8"/>
      <c r="L127" s="6"/>
      <c r="M127" s="6"/>
      <c r="N127" s="6"/>
      <c r="O127" s="6"/>
      <c r="P127" s="6"/>
      <c r="Q127" s="6"/>
      <c r="R127" s="6"/>
      <c r="S127" s="6"/>
      <c r="T127" s="6"/>
      <c r="U127" s="6"/>
    </row>
    <row r="128" spans="1:28" hidden="1" x14ac:dyDescent="0.35">
      <c r="A128" s="6"/>
      <c r="B128" s="6"/>
      <c r="C128" s="7"/>
      <c r="D128" s="6"/>
      <c r="E128" s="6"/>
      <c r="F128" s="6"/>
      <c r="G128" s="6"/>
      <c r="H128" s="9"/>
      <c r="I128" s="9" t="s">
        <v>348</v>
      </c>
      <c r="J128" s="6"/>
      <c r="K128" s="8"/>
      <c r="L128" s="6"/>
      <c r="M128" s="6"/>
      <c r="N128" s="6"/>
      <c r="O128" s="6"/>
      <c r="P128" s="6"/>
      <c r="Q128" s="6"/>
      <c r="R128" s="6"/>
      <c r="S128" s="6"/>
      <c r="T128" s="6"/>
      <c r="U128" s="6"/>
    </row>
    <row r="129" spans="1:21" hidden="1" x14ac:dyDescent="0.35">
      <c r="A129" s="6"/>
      <c r="B129" s="6"/>
      <c r="C129" s="7"/>
      <c r="D129" s="6"/>
      <c r="E129" s="6"/>
      <c r="F129" s="6"/>
      <c r="G129" s="6"/>
      <c r="H129" s="9"/>
      <c r="I129" s="6"/>
      <c r="J129" s="6"/>
      <c r="K129" s="8"/>
      <c r="L129" s="8"/>
      <c r="M129" s="6"/>
      <c r="N129" s="6"/>
      <c r="O129" s="6"/>
      <c r="P129" s="6"/>
      <c r="Q129" s="6"/>
      <c r="R129" s="6"/>
      <c r="S129" s="6"/>
      <c r="T129" s="6"/>
      <c r="U129" s="6"/>
    </row>
    <row r="130" spans="1:21" hidden="1" x14ac:dyDescent="0.35">
      <c r="A130" s="6"/>
      <c r="B130" s="6"/>
      <c r="C130" s="7"/>
      <c r="D130" s="6"/>
      <c r="E130" s="6"/>
      <c r="F130" s="6"/>
      <c r="G130" s="6"/>
      <c r="H130" s="9"/>
      <c r="I130" s="6"/>
      <c r="J130" s="6"/>
      <c r="K130" s="8"/>
      <c r="L130" s="8"/>
      <c r="M130" s="6"/>
      <c r="N130" s="6"/>
      <c r="O130" s="6"/>
      <c r="P130" s="6"/>
      <c r="Q130" s="6"/>
      <c r="R130" s="6"/>
      <c r="S130" s="6"/>
      <c r="T130" s="6"/>
      <c r="U130" s="6"/>
    </row>
    <row r="131" spans="1:21" hidden="1" x14ac:dyDescent="0.35">
      <c r="A131" s="6"/>
      <c r="B131" s="6"/>
      <c r="C131" s="7"/>
      <c r="D131" s="6"/>
      <c r="E131" s="6"/>
      <c r="F131" s="6"/>
      <c r="G131" s="6"/>
      <c r="H131" s="6"/>
      <c r="I131" s="6"/>
      <c r="J131" s="6"/>
      <c r="K131" s="8"/>
      <c r="L131" s="8"/>
      <c r="M131" s="6"/>
      <c r="N131" s="6"/>
      <c r="O131" s="6"/>
      <c r="P131" s="6"/>
      <c r="Q131" s="6"/>
      <c r="R131" s="6"/>
      <c r="S131" s="6"/>
      <c r="T131" s="6"/>
      <c r="U131" s="6"/>
    </row>
    <row r="132" spans="1:21" hidden="1" x14ac:dyDescent="0.35">
      <c r="B132" s="6"/>
      <c r="C132" s="7"/>
      <c r="D132" s="6"/>
      <c r="E132" s="6"/>
      <c r="F132" s="6"/>
      <c r="G132" s="6"/>
      <c r="H132" s="6"/>
      <c r="I132" s="6"/>
      <c r="J132" s="6"/>
      <c r="K132" s="8"/>
      <c r="L132" s="8"/>
      <c r="M132" s="6"/>
      <c r="N132" s="6"/>
      <c r="O132" s="6"/>
      <c r="P132" s="6"/>
      <c r="Q132" s="6"/>
      <c r="R132" s="6"/>
    </row>
    <row r="133" spans="1:21" hidden="1" x14ac:dyDescent="0.35">
      <c r="B133" s="6"/>
      <c r="C133" s="7"/>
      <c r="D133" s="6"/>
      <c r="E133" s="6"/>
      <c r="F133" s="6"/>
      <c r="G133" s="6"/>
      <c r="H133" s="6"/>
      <c r="I133" s="6"/>
      <c r="J133" s="6"/>
      <c r="K133" s="8"/>
      <c r="L133" s="8"/>
      <c r="M133" s="6"/>
      <c r="N133" s="6"/>
      <c r="O133" s="6"/>
      <c r="P133" s="6"/>
      <c r="Q133" s="6"/>
      <c r="R133" s="6"/>
    </row>
    <row r="134" spans="1:21" hidden="1" x14ac:dyDescent="0.35">
      <c r="B134" s="6"/>
      <c r="C134" s="7"/>
      <c r="D134" s="6"/>
      <c r="E134" s="6"/>
      <c r="F134" s="6"/>
      <c r="G134" s="6"/>
      <c r="H134" s="6"/>
      <c r="I134" s="6"/>
      <c r="J134" s="6"/>
      <c r="K134" s="8"/>
      <c r="L134" s="8"/>
      <c r="M134" s="6"/>
      <c r="N134" s="6"/>
      <c r="O134" s="6"/>
      <c r="P134" s="6"/>
      <c r="Q134" s="6"/>
      <c r="R134" s="6"/>
    </row>
  </sheetData>
  <protectedRanges>
    <protectedRange password="E1A2" sqref="AB3:AB116" name="Range1_1_1"/>
    <protectedRange password="E1A2" sqref="O38:P38" name="Range1_3"/>
    <protectedRange password="E1A2" sqref="N86" name="Range1_15_1"/>
    <protectedRange password="E1A2" sqref="N97" name="Range1_4_2"/>
    <protectedRange password="E1A2" sqref="U98" name="Range1_13_2_1"/>
    <protectedRange password="E1A2" sqref="S96" name="Range1_1_1_5_1_1"/>
    <protectedRange password="E1A2" sqref="O91:P91" name="Range1_7_1"/>
    <protectedRange password="E1A2" sqref="O89:P89" name="Range1_10_1"/>
    <protectedRange password="E1A2" sqref="N89" name="Range1_3_2_1"/>
    <protectedRange password="E1A2" sqref="N113:P113 O116:P116 N117:P117" name="Range1_2_3"/>
    <protectedRange password="E1A2" sqref="O71:P72" name="Range1_1_2_4"/>
    <protectedRange password="E1A2" sqref="O73:P73" name="Range1_5_2"/>
    <protectedRange password="E1A2" sqref="N73" name="Range1_2_2_1"/>
    <protectedRange password="E1A2" sqref="M73" name="Range1_11_1_1"/>
    <protectedRange password="E1A2" sqref="N74:P74" name="Range1_8"/>
    <protectedRange password="E1A2" sqref="O75:P75" name="Range1_6_1"/>
    <protectedRange password="E1A2" sqref="N75" name="Range1_11_2"/>
    <protectedRange password="E1A2" sqref="N77:P78" name="Range1_9_1"/>
    <protectedRange password="E1A2" sqref="N76" name="Range1_4_1_2"/>
  </protectedRanges>
  <autoFilter ref="A2:W117" xr:uid="{D3250D54-B1B8-4FA6-9DDD-47F9B4B56289}"/>
  <sortState xmlns:xlrd2="http://schemas.microsoft.com/office/spreadsheetml/2017/richdata2" ref="A4:W117">
    <sortCondition descending="1" ref="D4:D117"/>
  </sortState>
  <phoneticPr fontId="12" type="noConversion"/>
  <conditionalFormatting sqref="J3:K116">
    <cfRule type="cellIs" dxfId="6" priority="4" operator="equal">
      <formula>"Fail"</formula>
    </cfRule>
    <cfRule type="cellIs" dxfId="5" priority="5" operator="equal">
      <formula>"Pass"</formula>
    </cfRule>
    <cfRule type="cellIs" dxfId="4" priority="6" operator="equal">
      <formula>"Info"</formula>
    </cfRule>
  </conditionalFormatting>
  <conditionalFormatting sqref="L4 L6 L8 L10 L12 L14 L16 L18 L20 L22 L24 L26 L28 L30 L32 L34 L36 L38 L40 L42 L44 L46 L48 L50 L52 L54 L56 L58:L59 L61 L63 L65 L67 L69 L71 L73 L75 L77 L79 L81 L83 L85 L87 L89 L91 L93 L95 L97 L99 L101 L103 L105 L107 L109 L111 L113 L115">
    <cfRule type="cellIs" dxfId="3" priority="1" stopIfTrue="1" operator="equal">
      <formula>"Pass"</formula>
    </cfRule>
    <cfRule type="cellIs" dxfId="2" priority="2" stopIfTrue="1" operator="equal">
      <formula>"Fail"</formula>
    </cfRule>
    <cfRule type="cellIs" dxfId="1" priority="3" stopIfTrue="1" operator="equal">
      <formula>"Info"</formula>
    </cfRule>
  </conditionalFormatting>
  <conditionalFormatting sqref="N3:N116">
    <cfRule type="expression" dxfId="0" priority="7" stopIfTrue="1">
      <formula>ISERROR(AB3)</formula>
    </cfRule>
  </conditionalFormatting>
  <dataValidations count="6">
    <dataValidation type="list" allowBlank="1" showInputMessage="1" showErrorMessage="1" sqref="N60 N58 N3 N55" xr:uid="{3F11E878-AFD8-4CC5-8E9C-DAA2D4D741C6}">
      <formula1>$H$15:$H$15</formula1>
    </dataValidation>
    <dataValidation type="list" allowBlank="1" showInputMessage="1" showErrorMessage="1" sqref="N98" xr:uid="{9F83ECB0-2845-4E16-A09F-1CC1C37ED4C1}">
      <formula1>$H$95:$H$98</formula1>
    </dataValidation>
    <dataValidation type="list" allowBlank="1" showInputMessage="1" showErrorMessage="1" sqref="M117" xr:uid="{FE1CE09B-7173-4A81-8B70-7E734545DBA8}">
      <formula1>$H$130:$H$133</formula1>
    </dataValidation>
    <dataValidation type="list" allowBlank="1" showInputMessage="1" showErrorMessage="1" sqref="J117" xr:uid="{30598501-7E88-4EEE-9248-3F3313C555E7}">
      <formula1>$H$124:$H$127</formula1>
    </dataValidation>
    <dataValidation type="list" allowBlank="1" showInputMessage="1" showErrorMessage="1" sqref="M3:M116" xr:uid="{6E0505BC-28B9-4B07-AD7C-C5A5B8FEC33D}">
      <formula1>$I$125:$I$128</formula1>
    </dataValidation>
    <dataValidation type="list" allowBlank="1" showInputMessage="1" showErrorMessage="1" sqref="J3:J116" xr:uid="{5F563E60-D48A-4D37-A757-10E594C36442}">
      <formula1>$I$119:$I$122</formula1>
    </dataValidation>
  </dataValidations>
  <pageMargins left="0.7" right="0.7" top="0.75" bottom="0.75" header="0.3" footer="0.3"/>
  <pageSetup orientation="portrait" r:id="rId1"/>
  <headerFooter alignWithMargins="0"/>
  <rowBreaks count="1" manualBreakCount="1">
    <brk id="17" max="16383" man="1"/>
  </rowBreaks>
  <ignoredErrors>
    <ignoredError sqref="Q17 Q24:Q28 R28" numberStoredAsText="1"/>
    <ignoredError sqref="AB24:AB2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3389-D0EE-4079-BF58-A5E0F086A4FA}">
  <dimension ref="A1:N41"/>
  <sheetViews>
    <sheetView zoomScale="90" zoomScaleNormal="90" workbookViewId="0">
      <selection activeCell="A2" sqref="A2"/>
    </sheetView>
  </sheetViews>
  <sheetFormatPr defaultColWidth="0" defaultRowHeight="12.75" customHeight="1" zeroHeight="1" x14ac:dyDescent="0.35"/>
  <cols>
    <col min="1" max="1" width="11.453125" style="165" customWidth="1"/>
    <col min="2" max="2" width="13.1796875" style="165" customWidth="1"/>
    <col min="3" max="3" width="90" style="174" customWidth="1"/>
    <col min="4" max="4" width="24.81640625" style="165" customWidth="1"/>
    <col min="5" max="5" width="2.453125" style="164" customWidth="1"/>
    <col min="6" max="14" width="0" style="164" hidden="1" customWidth="1"/>
    <col min="15" max="16384" width="11.453125" style="165" hidden="1"/>
  </cols>
  <sheetData>
    <row r="1" spans="1:14" ht="14.25" customHeight="1" x14ac:dyDescent="0.35">
      <c r="A1" s="161" t="s">
        <v>1352</v>
      </c>
      <c r="B1" s="162"/>
      <c r="C1" s="163"/>
      <c r="D1" s="162"/>
    </row>
    <row r="2" spans="1:14" s="168" customFormat="1" ht="12.75" customHeight="1" x14ac:dyDescent="0.35">
      <c r="A2" s="166" t="s">
        <v>1353</v>
      </c>
      <c r="B2" s="166" t="s">
        <v>1354</v>
      </c>
      <c r="C2" s="167" t="s">
        <v>1355</v>
      </c>
      <c r="D2" s="166" t="s">
        <v>1356</v>
      </c>
      <c r="E2" s="164"/>
      <c r="F2" s="164"/>
      <c r="G2" s="164"/>
      <c r="H2" s="164"/>
      <c r="I2" s="164"/>
      <c r="J2" s="164"/>
      <c r="K2" s="164"/>
      <c r="L2" s="164"/>
      <c r="M2" s="164"/>
      <c r="N2" s="164"/>
    </row>
    <row r="3" spans="1:14" ht="14.5" x14ac:dyDescent="0.35">
      <c r="A3" s="169">
        <v>1</v>
      </c>
      <c r="B3" s="189">
        <v>45596</v>
      </c>
      <c r="C3" s="171" t="s">
        <v>1357</v>
      </c>
      <c r="D3" s="5" t="s">
        <v>1358</v>
      </c>
    </row>
    <row r="4" spans="1:14" ht="24" customHeight="1" x14ac:dyDescent="0.35">
      <c r="A4" s="169">
        <v>1.1000000000000001</v>
      </c>
      <c r="B4" s="189">
        <v>45716</v>
      </c>
      <c r="C4" s="171" t="s">
        <v>2416</v>
      </c>
      <c r="D4" s="5" t="s">
        <v>1358</v>
      </c>
    </row>
    <row r="5" spans="1:14" ht="24" customHeight="1" x14ac:dyDescent="0.35">
      <c r="A5" s="169"/>
      <c r="B5" s="170"/>
      <c r="C5" s="172"/>
      <c r="D5" s="5"/>
    </row>
    <row r="6" spans="1:14" ht="24" customHeight="1" x14ac:dyDescent="0.35">
      <c r="A6" s="169"/>
      <c r="B6" s="170"/>
      <c r="C6" s="172"/>
      <c r="D6" s="5"/>
    </row>
    <row r="7" spans="1:14" ht="24" customHeight="1" x14ac:dyDescent="0.35">
      <c r="A7" s="169"/>
      <c r="B7" s="170"/>
      <c r="C7" s="172"/>
      <c r="D7" s="5"/>
    </row>
    <row r="8" spans="1:14" ht="24" customHeight="1" x14ac:dyDescent="0.35">
      <c r="A8" s="169"/>
      <c r="B8" s="170"/>
      <c r="C8" s="172"/>
      <c r="D8" s="5"/>
    </row>
    <row r="9" spans="1:14" customFormat="1" ht="24" customHeight="1" x14ac:dyDescent="0.35">
      <c r="A9" s="169"/>
      <c r="B9" s="170"/>
      <c r="C9" s="13"/>
      <c r="D9" s="5"/>
    </row>
    <row r="10" spans="1:14" ht="24" customHeight="1" x14ac:dyDescent="0.35">
      <c r="A10" s="169"/>
      <c r="B10" s="170"/>
      <c r="C10" s="13"/>
      <c r="D10" s="5"/>
    </row>
    <row r="11" spans="1:14" customFormat="1" ht="24" customHeight="1" x14ac:dyDescent="0.35">
      <c r="A11" s="169"/>
      <c r="B11" s="170"/>
      <c r="C11" s="13"/>
      <c r="D11" s="5"/>
    </row>
    <row r="12" spans="1:14" ht="24" customHeight="1" x14ac:dyDescent="0.35">
      <c r="A12" s="169"/>
      <c r="B12" s="170"/>
      <c r="C12" s="13"/>
      <c r="D12" s="5"/>
    </row>
    <row r="13" spans="1:14" ht="24" customHeight="1" x14ac:dyDescent="0.35">
      <c r="A13" s="169"/>
      <c r="B13" s="170"/>
      <c r="C13" s="13"/>
      <c r="D13" s="5"/>
    </row>
    <row r="14" spans="1:14" ht="24" customHeight="1" x14ac:dyDescent="0.35">
      <c r="A14" s="169"/>
      <c r="B14" s="170"/>
      <c r="C14" s="172"/>
      <c r="D14" s="5"/>
    </row>
    <row r="15" spans="1:14" ht="24" customHeight="1" x14ac:dyDescent="0.35">
      <c r="A15" s="169"/>
      <c r="B15" s="170"/>
      <c r="C15" s="172"/>
      <c r="D15" s="5"/>
    </row>
    <row r="16" spans="1:14" ht="24" customHeight="1" x14ac:dyDescent="0.35">
      <c r="A16" s="169"/>
      <c r="B16" s="170"/>
      <c r="C16" s="172"/>
      <c r="D16" s="5"/>
    </row>
    <row r="17" spans="1:4" ht="24" customHeight="1" x14ac:dyDescent="0.35">
      <c r="A17" s="169"/>
      <c r="B17" s="170"/>
      <c r="C17" s="172"/>
      <c r="D17" s="5"/>
    </row>
    <row r="18" spans="1:4" ht="24" customHeight="1" x14ac:dyDescent="0.35">
      <c r="A18" s="169"/>
      <c r="B18" s="170"/>
      <c r="C18" s="172"/>
      <c r="D18" s="5"/>
    </row>
    <row r="19" spans="1:4" ht="24" customHeight="1" x14ac:dyDescent="0.35">
      <c r="A19" s="169"/>
      <c r="B19" s="170"/>
      <c r="C19" s="172"/>
      <c r="D19" s="5"/>
    </row>
    <row r="20" spans="1:4" ht="24" customHeight="1" x14ac:dyDescent="0.35">
      <c r="A20" s="169"/>
      <c r="B20" s="170"/>
      <c r="C20" s="172"/>
      <c r="D20" s="5"/>
    </row>
    <row r="21" spans="1:4" ht="24" customHeight="1" x14ac:dyDescent="0.35">
      <c r="A21" s="169"/>
      <c r="B21" s="170"/>
      <c r="C21" s="172"/>
      <c r="D21" s="5"/>
    </row>
    <row r="22" spans="1:4" ht="24" customHeight="1" x14ac:dyDescent="0.35">
      <c r="A22" s="169"/>
      <c r="B22" s="170"/>
      <c r="C22" s="172"/>
      <c r="D22" s="5"/>
    </row>
    <row r="23" spans="1:4" ht="24" customHeight="1" x14ac:dyDescent="0.35">
      <c r="A23" s="13"/>
      <c r="B23" s="170"/>
      <c r="C23" s="172"/>
      <c r="D23" s="5"/>
    </row>
    <row r="24" spans="1:4" ht="24" customHeight="1" x14ac:dyDescent="0.35">
      <c r="A24" s="13"/>
      <c r="B24" s="170"/>
      <c r="C24" s="172"/>
      <c r="D24" s="5"/>
    </row>
    <row r="25" spans="1:4" ht="24" customHeight="1" x14ac:dyDescent="0.35">
      <c r="A25" s="13"/>
      <c r="B25" s="170"/>
      <c r="C25" s="172"/>
      <c r="D25" s="5"/>
    </row>
    <row r="26" spans="1:4" ht="24" customHeight="1" x14ac:dyDescent="0.35">
      <c r="A26" s="13"/>
      <c r="B26" s="170"/>
      <c r="C26" s="172"/>
      <c r="D26" s="5"/>
    </row>
    <row r="27" spans="1:4" ht="12.75" customHeight="1" x14ac:dyDescent="0.35">
      <c r="A27" s="164"/>
      <c r="B27" s="164"/>
      <c r="C27" s="173"/>
      <c r="D27" s="164"/>
    </row>
    <row r="28" spans="1:4" ht="12.75" hidden="1" customHeight="1" x14ac:dyDescent="0.35">
      <c r="A28" s="164"/>
      <c r="B28" s="164"/>
      <c r="C28" s="173"/>
      <c r="D28" s="164"/>
    </row>
    <row r="29" spans="1:4" ht="12.75" hidden="1" customHeight="1" x14ac:dyDescent="0.35">
      <c r="A29" s="164"/>
      <c r="B29" s="164"/>
      <c r="C29" s="173"/>
      <c r="D29" s="164"/>
    </row>
    <row r="30" spans="1:4" ht="12.75" hidden="1" customHeight="1" x14ac:dyDescent="0.35">
      <c r="A30" s="164"/>
      <c r="B30" s="164"/>
      <c r="C30" s="173"/>
      <c r="D30" s="164"/>
    </row>
    <row r="31" spans="1:4" ht="12.75" hidden="1" customHeight="1" x14ac:dyDescent="0.35">
      <c r="A31" s="164"/>
      <c r="B31" s="164"/>
      <c r="C31" s="173"/>
      <c r="D31" s="164"/>
    </row>
    <row r="32" spans="1:4" ht="12.75" hidden="1" customHeight="1" x14ac:dyDescent="0.35">
      <c r="A32" s="164"/>
      <c r="B32" s="164"/>
      <c r="C32" s="173"/>
      <c r="D32" s="164"/>
    </row>
    <row r="33" spans="1:4" ht="12.75" hidden="1" customHeight="1" x14ac:dyDescent="0.35">
      <c r="A33" s="164"/>
      <c r="B33" s="164"/>
      <c r="C33" s="173"/>
      <c r="D33" s="164"/>
    </row>
    <row r="34" spans="1:4" ht="12.75" hidden="1" customHeight="1" x14ac:dyDescent="0.35">
      <c r="A34" s="164"/>
      <c r="B34" s="164"/>
      <c r="C34" s="173"/>
      <c r="D34" s="164"/>
    </row>
    <row r="35" spans="1:4" ht="12.75" hidden="1" customHeight="1" x14ac:dyDescent="0.35">
      <c r="A35" s="164"/>
      <c r="B35" s="164"/>
      <c r="C35" s="173"/>
      <c r="D35" s="164"/>
    </row>
    <row r="36" spans="1:4" ht="12.75" hidden="1" customHeight="1" x14ac:dyDescent="0.35">
      <c r="A36" s="164"/>
      <c r="B36" s="164"/>
      <c r="C36" s="173"/>
      <c r="D36" s="164"/>
    </row>
    <row r="37" spans="1:4" ht="12.75" hidden="1" customHeight="1" x14ac:dyDescent="0.35">
      <c r="A37" s="164"/>
      <c r="B37" s="164"/>
      <c r="C37" s="173"/>
      <c r="D37" s="164"/>
    </row>
    <row r="38" spans="1:4" ht="12.75" hidden="1" customHeight="1" x14ac:dyDescent="0.35">
      <c r="A38" s="164"/>
      <c r="B38" s="164"/>
      <c r="C38" s="173"/>
      <c r="D38" s="164"/>
    </row>
    <row r="39" spans="1:4" ht="12.75" hidden="1" customHeight="1" x14ac:dyDescent="0.35">
      <c r="A39" s="164"/>
      <c r="B39" s="164"/>
      <c r="C39" s="173"/>
      <c r="D39" s="164"/>
    </row>
    <row r="40" spans="1:4" ht="12.75" hidden="1" customHeight="1" x14ac:dyDescent="0.35">
      <c r="A40" s="164"/>
      <c r="B40" s="164"/>
      <c r="C40" s="173"/>
      <c r="D40" s="164"/>
    </row>
    <row r="41" spans="1:4" ht="12.75" hidden="1" customHeight="1" x14ac:dyDescent="0.35">
      <c r="A41" s="164"/>
      <c r="B41" s="164"/>
      <c r="C41" s="173"/>
      <c r="D41" s="16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5BC7-8154-4616-8769-83F4692824E8}">
  <sheetPr>
    <pageSetUpPr fitToPage="1"/>
  </sheetPr>
  <dimension ref="A1:E102"/>
  <sheetViews>
    <sheetView showGridLines="0" zoomScaleNormal="100" workbookViewId="0">
      <pane xSplit="1" ySplit="2" topLeftCell="B90" activePane="bottomRight" state="frozen"/>
      <selection pane="topRight" activeCell="B1" sqref="B1"/>
      <selection pane="bottomLeft" activeCell="A3" sqref="A3"/>
      <selection pane="bottomRight" activeCell="A100" sqref="A100"/>
    </sheetView>
  </sheetViews>
  <sheetFormatPr defaultColWidth="0" defaultRowHeight="12.5" zeroHeight="1" x14ac:dyDescent="0.25"/>
  <cols>
    <col min="1" max="1" width="8.81640625" style="183" customWidth="1"/>
    <col min="2" max="2" width="18.54296875" style="183" customWidth="1"/>
    <col min="3" max="3" width="111.1796875" style="183" customWidth="1"/>
    <col min="4" max="4" width="11.1796875" style="183" customWidth="1"/>
    <col min="5" max="5" width="2.54296875" style="183" customWidth="1"/>
    <col min="6" max="16384" width="8.81640625" style="183" hidden="1"/>
  </cols>
  <sheetData>
    <row r="1" spans="1:4" ht="13" x14ac:dyDescent="0.3">
      <c r="A1" s="181" t="s">
        <v>1352</v>
      </c>
      <c r="B1" s="182"/>
      <c r="C1" s="182"/>
      <c r="D1" s="182"/>
    </row>
    <row r="2" spans="1:4" ht="12.65" customHeight="1" x14ac:dyDescent="0.25">
      <c r="A2" s="184" t="s">
        <v>1353</v>
      </c>
      <c r="B2" s="184" t="s">
        <v>1359</v>
      </c>
      <c r="C2" s="184" t="s">
        <v>1355</v>
      </c>
      <c r="D2" s="184" t="s">
        <v>1360</v>
      </c>
    </row>
    <row r="3" spans="1:4" x14ac:dyDescent="0.25">
      <c r="A3" s="185">
        <v>1</v>
      </c>
      <c r="B3" s="186" t="s">
        <v>486</v>
      </c>
      <c r="C3" s="186" t="s">
        <v>1361</v>
      </c>
      <c r="D3" s="187">
        <v>45596</v>
      </c>
    </row>
    <row r="4" spans="1:4" x14ac:dyDescent="0.25">
      <c r="A4" s="185">
        <v>1</v>
      </c>
      <c r="B4" s="186" t="s">
        <v>816</v>
      </c>
      <c r="C4" s="186" t="s">
        <v>1361</v>
      </c>
      <c r="D4" s="187">
        <v>45596</v>
      </c>
    </row>
    <row r="5" spans="1:4" x14ac:dyDescent="0.25">
      <c r="A5" s="185">
        <v>1</v>
      </c>
      <c r="B5" s="186" t="s">
        <v>829</v>
      </c>
      <c r="C5" s="186" t="s">
        <v>1361</v>
      </c>
      <c r="D5" s="187">
        <v>45596</v>
      </c>
    </row>
    <row r="6" spans="1:4" x14ac:dyDescent="0.25">
      <c r="A6" s="185">
        <v>1</v>
      </c>
      <c r="B6" s="186" t="s">
        <v>844</v>
      </c>
      <c r="C6" s="186" t="s">
        <v>1361</v>
      </c>
      <c r="D6" s="187">
        <v>45596</v>
      </c>
    </row>
    <row r="7" spans="1:4" x14ac:dyDescent="0.25">
      <c r="A7" s="185">
        <v>1</v>
      </c>
      <c r="B7" s="186" t="s">
        <v>855</v>
      </c>
      <c r="C7" s="186" t="s">
        <v>1361</v>
      </c>
      <c r="D7" s="187">
        <v>45596</v>
      </c>
    </row>
    <row r="8" spans="1:4" x14ac:dyDescent="0.25">
      <c r="A8" s="185">
        <v>1</v>
      </c>
      <c r="B8" s="186" t="s">
        <v>866</v>
      </c>
      <c r="C8" s="186" t="s">
        <v>1361</v>
      </c>
      <c r="D8" s="187">
        <v>45596</v>
      </c>
    </row>
    <row r="9" spans="1:4" x14ac:dyDescent="0.25">
      <c r="A9" s="185">
        <v>1</v>
      </c>
      <c r="B9" s="186" t="s">
        <v>879</v>
      </c>
      <c r="C9" s="186" t="s">
        <v>1361</v>
      </c>
      <c r="D9" s="187">
        <v>45596</v>
      </c>
    </row>
    <row r="10" spans="1:4" x14ac:dyDescent="0.25">
      <c r="A10" s="185">
        <v>1</v>
      </c>
      <c r="B10" s="186" t="s">
        <v>890</v>
      </c>
      <c r="C10" s="186" t="s">
        <v>1361</v>
      </c>
      <c r="D10" s="187">
        <v>45596</v>
      </c>
    </row>
    <row r="11" spans="1:4" x14ac:dyDescent="0.25">
      <c r="A11" s="185">
        <v>1</v>
      </c>
      <c r="B11" s="186" t="s">
        <v>499</v>
      </c>
      <c r="C11" s="186" t="s">
        <v>1361</v>
      </c>
      <c r="D11" s="187">
        <v>45596</v>
      </c>
    </row>
    <row r="12" spans="1:4" x14ac:dyDescent="0.25">
      <c r="A12" s="185">
        <v>1</v>
      </c>
      <c r="B12" s="186" t="s">
        <v>512</v>
      </c>
      <c r="C12" s="186" t="s">
        <v>1361</v>
      </c>
      <c r="D12" s="187">
        <v>45596</v>
      </c>
    </row>
    <row r="13" spans="1:4" x14ac:dyDescent="0.25">
      <c r="A13" s="185">
        <v>1</v>
      </c>
      <c r="B13" s="186" t="s">
        <v>555</v>
      </c>
      <c r="C13" s="186" t="s">
        <v>1361</v>
      </c>
      <c r="D13" s="187">
        <v>45596</v>
      </c>
    </row>
    <row r="14" spans="1:4" x14ac:dyDescent="0.25">
      <c r="A14" s="185">
        <v>1</v>
      </c>
      <c r="B14" s="186" t="s">
        <v>900</v>
      </c>
      <c r="C14" s="186" t="s">
        <v>1361</v>
      </c>
      <c r="D14" s="187">
        <v>45596</v>
      </c>
    </row>
    <row r="15" spans="1:4" x14ac:dyDescent="0.25">
      <c r="A15" s="185">
        <v>1</v>
      </c>
      <c r="B15" s="186" t="s">
        <v>912</v>
      </c>
      <c r="C15" s="186" t="s">
        <v>1361</v>
      </c>
      <c r="D15" s="187">
        <v>45596</v>
      </c>
    </row>
    <row r="16" spans="1:4" x14ac:dyDescent="0.25">
      <c r="A16" s="185">
        <v>1</v>
      </c>
      <c r="B16" s="186" t="s">
        <v>926</v>
      </c>
      <c r="C16" s="186" t="s">
        <v>1361</v>
      </c>
      <c r="D16" s="187">
        <v>45596</v>
      </c>
    </row>
    <row r="17" spans="1:4" x14ac:dyDescent="0.25">
      <c r="A17" s="185">
        <v>1</v>
      </c>
      <c r="B17" s="186" t="s">
        <v>937</v>
      </c>
      <c r="C17" s="186" t="s">
        <v>1361</v>
      </c>
      <c r="D17" s="187">
        <v>45596</v>
      </c>
    </row>
    <row r="18" spans="1:4" x14ac:dyDescent="0.25">
      <c r="A18" s="185">
        <v>1</v>
      </c>
      <c r="B18" s="186" t="s">
        <v>951</v>
      </c>
      <c r="C18" s="186" t="s">
        <v>1361</v>
      </c>
      <c r="D18" s="187">
        <v>45596</v>
      </c>
    </row>
    <row r="19" spans="1:4" x14ac:dyDescent="0.25">
      <c r="A19" s="185">
        <v>1</v>
      </c>
      <c r="B19" s="186" t="s">
        <v>962</v>
      </c>
      <c r="C19" s="186" t="s">
        <v>1361</v>
      </c>
      <c r="D19" s="187">
        <v>45596</v>
      </c>
    </row>
    <row r="20" spans="1:4" x14ac:dyDescent="0.25">
      <c r="A20" s="185">
        <v>1</v>
      </c>
      <c r="B20" s="186" t="s">
        <v>977</v>
      </c>
      <c r="C20" s="186" t="s">
        <v>1361</v>
      </c>
      <c r="D20" s="187">
        <v>45596</v>
      </c>
    </row>
    <row r="21" spans="1:4" x14ac:dyDescent="0.25">
      <c r="A21" s="185">
        <v>1</v>
      </c>
      <c r="B21" s="186" t="s">
        <v>988</v>
      </c>
      <c r="C21" s="186" t="s">
        <v>1361</v>
      </c>
      <c r="D21" s="187">
        <v>45596</v>
      </c>
    </row>
    <row r="22" spans="1:4" x14ac:dyDescent="0.25">
      <c r="A22" s="185">
        <v>1</v>
      </c>
      <c r="B22" s="186" t="s">
        <v>1004</v>
      </c>
      <c r="C22" s="186" t="s">
        <v>1361</v>
      </c>
      <c r="D22" s="187">
        <v>45596</v>
      </c>
    </row>
    <row r="23" spans="1:4" x14ac:dyDescent="0.25">
      <c r="A23" s="185">
        <v>1</v>
      </c>
      <c r="B23" s="186" t="s">
        <v>579</v>
      </c>
      <c r="C23" s="186" t="s">
        <v>1361</v>
      </c>
      <c r="D23" s="187">
        <v>45596</v>
      </c>
    </row>
    <row r="24" spans="1:4" x14ac:dyDescent="0.25">
      <c r="A24" s="185">
        <v>1</v>
      </c>
      <c r="B24" s="186" t="s">
        <v>1014</v>
      </c>
      <c r="C24" s="186" t="s">
        <v>1361</v>
      </c>
      <c r="D24" s="187">
        <v>45596</v>
      </c>
    </row>
    <row r="25" spans="1:4" x14ac:dyDescent="0.25">
      <c r="A25" s="185">
        <v>1</v>
      </c>
      <c r="B25" s="186" t="s">
        <v>1023</v>
      </c>
      <c r="C25" s="186" t="s">
        <v>1361</v>
      </c>
      <c r="D25" s="187">
        <v>45596</v>
      </c>
    </row>
    <row r="26" spans="1:4" x14ac:dyDescent="0.25">
      <c r="A26" s="185">
        <v>1</v>
      </c>
      <c r="B26" s="186" t="s">
        <v>592</v>
      </c>
      <c r="C26" s="186" t="s">
        <v>1361</v>
      </c>
      <c r="D26" s="187">
        <v>45596</v>
      </c>
    </row>
    <row r="27" spans="1:4" x14ac:dyDescent="0.25">
      <c r="A27" s="185">
        <v>1</v>
      </c>
      <c r="B27" s="186" t="s">
        <v>608</v>
      </c>
      <c r="C27" s="186" t="s">
        <v>1361</v>
      </c>
      <c r="D27" s="187">
        <v>45596</v>
      </c>
    </row>
    <row r="28" spans="1:4" x14ac:dyDescent="0.25">
      <c r="A28" s="185">
        <v>1</v>
      </c>
      <c r="B28" s="186" t="s">
        <v>617</v>
      </c>
      <c r="C28" s="186" t="s">
        <v>1361</v>
      </c>
      <c r="D28" s="187">
        <v>45596</v>
      </c>
    </row>
    <row r="29" spans="1:4" x14ac:dyDescent="0.25">
      <c r="A29" s="185">
        <v>1</v>
      </c>
      <c r="B29" s="186" t="s">
        <v>626</v>
      </c>
      <c r="C29" s="186" t="s">
        <v>1361</v>
      </c>
      <c r="D29" s="187">
        <v>45596</v>
      </c>
    </row>
    <row r="30" spans="1:4" x14ac:dyDescent="0.25">
      <c r="A30" s="185">
        <v>1</v>
      </c>
      <c r="B30" s="186" t="s">
        <v>1032</v>
      </c>
      <c r="C30" s="186" t="s">
        <v>1361</v>
      </c>
      <c r="D30" s="187">
        <v>45596</v>
      </c>
    </row>
    <row r="31" spans="1:4" x14ac:dyDescent="0.25">
      <c r="A31" s="185">
        <v>1</v>
      </c>
      <c r="B31" s="186" t="s">
        <v>1044</v>
      </c>
      <c r="C31" s="186" t="s">
        <v>1361</v>
      </c>
      <c r="D31" s="187">
        <v>45596</v>
      </c>
    </row>
    <row r="32" spans="1:4" x14ac:dyDescent="0.25">
      <c r="A32" s="185">
        <v>1</v>
      </c>
      <c r="B32" s="186" t="s">
        <v>1055</v>
      </c>
      <c r="C32" s="186" t="s">
        <v>1361</v>
      </c>
      <c r="D32" s="187">
        <v>45596</v>
      </c>
    </row>
    <row r="33" spans="1:4" x14ac:dyDescent="0.25">
      <c r="A33" s="185">
        <v>1</v>
      </c>
      <c r="B33" s="186" t="s">
        <v>1066</v>
      </c>
      <c r="C33" s="186" t="s">
        <v>1361</v>
      </c>
      <c r="D33" s="187">
        <v>45596</v>
      </c>
    </row>
    <row r="34" spans="1:4" x14ac:dyDescent="0.25">
      <c r="A34" s="185">
        <v>1</v>
      </c>
      <c r="B34" s="186" t="s">
        <v>1081</v>
      </c>
      <c r="C34" s="186" t="s">
        <v>1361</v>
      </c>
      <c r="D34" s="187">
        <v>45596</v>
      </c>
    </row>
    <row r="35" spans="1:4" x14ac:dyDescent="0.25">
      <c r="A35" s="185">
        <v>1</v>
      </c>
      <c r="B35" s="186" t="s">
        <v>1092</v>
      </c>
      <c r="C35" s="186" t="s">
        <v>1361</v>
      </c>
      <c r="D35" s="187">
        <v>45596</v>
      </c>
    </row>
    <row r="36" spans="1:4" x14ac:dyDescent="0.25">
      <c r="A36" s="185">
        <v>1</v>
      </c>
      <c r="B36" s="186" t="s">
        <v>1107</v>
      </c>
      <c r="C36" s="186" t="s">
        <v>1361</v>
      </c>
      <c r="D36" s="187">
        <v>45596</v>
      </c>
    </row>
    <row r="37" spans="1:4" x14ac:dyDescent="0.25">
      <c r="A37" s="185">
        <v>1</v>
      </c>
      <c r="B37" s="186" t="s">
        <v>1116</v>
      </c>
      <c r="C37" s="186" t="s">
        <v>1361</v>
      </c>
      <c r="D37" s="187">
        <v>45596</v>
      </c>
    </row>
    <row r="38" spans="1:4" x14ac:dyDescent="0.25">
      <c r="A38" s="185">
        <v>1</v>
      </c>
      <c r="B38" s="186" t="s">
        <v>1120</v>
      </c>
      <c r="C38" s="186" t="s">
        <v>1361</v>
      </c>
      <c r="D38" s="187">
        <v>45596</v>
      </c>
    </row>
    <row r="39" spans="1:4" x14ac:dyDescent="0.25">
      <c r="A39" s="185">
        <v>1</v>
      </c>
      <c r="B39" s="186" t="s">
        <v>1131</v>
      </c>
      <c r="C39" s="186" t="s">
        <v>1361</v>
      </c>
      <c r="D39" s="187">
        <v>45596</v>
      </c>
    </row>
    <row r="40" spans="1:4" x14ac:dyDescent="0.25">
      <c r="A40" s="185">
        <v>1</v>
      </c>
      <c r="B40" s="186" t="s">
        <v>1144</v>
      </c>
      <c r="C40" s="186" t="s">
        <v>1361</v>
      </c>
      <c r="D40" s="187">
        <v>45596</v>
      </c>
    </row>
    <row r="41" spans="1:4" x14ac:dyDescent="0.25">
      <c r="A41" s="185">
        <v>1</v>
      </c>
      <c r="B41" s="186" t="s">
        <v>1153</v>
      </c>
      <c r="C41" s="186" t="s">
        <v>1361</v>
      </c>
      <c r="D41" s="187">
        <v>45596</v>
      </c>
    </row>
    <row r="42" spans="1:4" x14ac:dyDescent="0.25">
      <c r="A42" s="185">
        <v>1</v>
      </c>
      <c r="B42" s="186" t="s">
        <v>1163</v>
      </c>
      <c r="C42" s="186" t="s">
        <v>1361</v>
      </c>
      <c r="D42" s="187">
        <v>45596</v>
      </c>
    </row>
    <row r="43" spans="1:4" x14ac:dyDescent="0.25">
      <c r="A43" s="185">
        <v>1</v>
      </c>
      <c r="B43" s="186" t="s">
        <v>1178</v>
      </c>
      <c r="C43" s="186" t="s">
        <v>1361</v>
      </c>
      <c r="D43" s="187">
        <v>45596</v>
      </c>
    </row>
    <row r="44" spans="1:4" x14ac:dyDescent="0.25">
      <c r="A44" s="185">
        <v>1</v>
      </c>
      <c r="B44" s="186" t="s">
        <v>1190</v>
      </c>
      <c r="C44" s="186" t="s">
        <v>1361</v>
      </c>
      <c r="D44" s="187">
        <v>45596</v>
      </c>
    </row>
    <row r="45" spans="1:4" x14ac:dyDescent="0.25">
      <c r="A45" s="185">
        <v>1</v>
      </c>
      <c r="B45" s="186" t="s">
        <v>1202</v>
      </c>
      <c r="C45" s="186" t="s">
        <v>1361</v>
      </c>
      <c r="D45" s="187">
        <v>45596</v>
      </c>
    </row>
    <row r="46" spans="1:4" x14ac:dyDescent="0.25">
      <c r="A46" s="185">
        <v>1</v>
      </c>
      <c r="B46" s="186" t="s">
        <v>1212</v>
      </c>
      <c r="C46" s="186" t="s">
        <v>1361</v>
      </c>
      <c r="D46" s="187">
        <v>45596</v>
      </c>
    </row>
    <row r="47" spans="1:4" x14ac:dyDescent="0.25">
      <c r="A47" s="185">
        <v>1</v>
      </c>
      <c r="B47" s="186" t="s">
        <v>1222</v>
      </c>
      <c r="C47" s="186" t="s">
        <v>1361</v>
      </c>
      <c r="D47" s="187">
        <v>45596</v>
      </c>
    </row>
    <row r="48" spans="1:4" x14ac:dyDescent="0.25">
      <c r="A48" s="185">
        <v>1</v>
      </c>
      <c r="B48" s="186" t="s">
        <v>1232</v>
      </c>
      <c r="C48" s="186" t="s">
        <v>1361</v>
      </c>
      <c r="D48" s="187">
        <v>45596</v>
      </c>
    </row>
    <row r="49" spans="1:4" x14ac:dyDescent="0.25">
      <c r="A49" s="185">
        <v>1</v>
      </c>
      <c r="B49" s="186" t="s">
        <v>1242</v>
      </c>
      <c r="C49" s="186" t="s">
        <v>1361</v>
      </c>
      <c r="D49" s="187">
        <v>45596</v>
      </c>
    </row>
    <row r="50" spans="1:4" x14ac:dyDescent="0.25">
      <c r="A50" s="185">
        <v>1</v>
      </c>
      <c r="B50" s="186" t="s">
        <v>1254</v>
      </c>
      <c r="C50" s="186" t="s">
        <v>1361</v>
      </c>
      <c r="D50" s="187">
        <v>45596</v>
      </c>
    </row>
    <row r="51" spans="1:4" x14ac:dyDescent="0.25">
      <c r="A51" s="185">
        <v>1</v>
      </c>
      <c r="B51" s="186" t="s">
        <v>1264</v>
      </c>
      <c r="C51" s="186" t="s">
        <v>1361</v>
      </c>
      <c r="D51" s="187">
        <v>45596</v>
      </c>
    </row>
    <row r="52" spans="1:4" x14ac:dyDescent="0.25">
      <c r="A52" s="185">
        <v>1</v>
      </c>
      <c r="B52" s="186" t="s">
        <v>1274</v>
      </c>
      <c r="C52" s="186" t="s">
        <v>1361</v>
      </c>
      <c r="D52" s="187">
        <v>45596</v>
      </c>
    </row>
    <row r="53" spans="1:4" x14ac:dyDescent="0.25">
      <c r="A53" s="185">
        <v>1</v>
      </c>
      <c r="B53" s="186" t="s">
        <v>1286</v>
      </c>
      <c r="C53" s="186" t="s">
        <v>1361</v>
      </c>
      <c r="D53" s="187">
        <v>45596</v>
      </c>
    </row>
    <row r="54" spans="1:4" x14ac:dyDescent="0.25">
      <c r="A54" s="185">
        <v>1</v>
      </c>
      <c r="B54" s="186" t="s">
        <v>1297</v>
      </c>
      <c r="C54" s="186" t="s">
        <v>1361</v>
      </c>
      <c r="D54" s="187">
        <v>45596</v>
      </c>
    </row>
    <row r="55" spans="1:4" x14ac:dyDescent="0.25">
      <c r="A55" s="185">
        <v>1</v>
      </c>
      <c r="B55" s="186" t="s">
        <v>1307</v>
      </c>
      <c r="C55" s="186" t="s">
        <v>1361</v>
      </c>
      <c r="D55" s="187">
        <v>45596</v>
      </c>
    </row>
    <row r="56" spans="1:4" x14ac:dyDescent="0.25">
      <c r="A56" s="185">
        <v>1</v>
      </c>
      <c r="B56" s="186" t="s">
        <v>1319</v>
      </c>
      <c r="C56" s="186" t="s">
        <v>1361</v>
      </c>
      <c r="D56" s="187">
        <v>45596</v>
      </c>
    </row>
    <row r="57" spans="1:4" x14ac:dyDescent="0.25">
      <c r="A57" s="185">
        <v>1</v>
      </c>
      <c r="B57" s="186" t="s">
        <v>637</v>
      </c>
      <c r="C57" s="186" t="s">
        <v>1361</v>
      </c>
      <c r="D57" s="187">
        <v>45596</v>
      </c>
    </row>
    <row r="58" spans="1:4" x14ac:dyDescent="0.25">
      <c r="A58" s="185">
        <v>1</v>
      </c>
      <c r="B58" s="186" t="s">
        <v>651</v>
      </c>
      <c r="C58" s="186" t="s">
        <v>1361</v>
      </c>
      <c r="D58" s="187">
        <v>45596</v>
      </c>
    </row>
    <row r="59" spans="1:4" x14ac:dyDescent="0.25">
      <c r="A59" s="185">
        <v>1</v>
      </c>
      <c r="B59" s="186" t="s">
        <v>1329</v>
      </c>
      <c r="C59" s="186" t="s">
        <v>1361</v>
      </c>
      <c r="D59" s="187">
        <v>45596</v>
      </c>
    </row>
    <row r="60" spans="1:4" x14ac:dyDescent="0.25">
      <c r="A60" s="185">
        <v>1</v>
      </c>
      <c r="B60" s="186" t="s">
        <v>662</v>
      </c>
      <c r="C60" s="186" t="s">
        <v>1361</v>
      </c>
      <c r="D60" s="187">
        <v>45596</v>
      </c>
    </row>
    <row r="61" spans="1:4" x14ac:dyDescent="0.25">
      <c r="A61" s="185">
        <v>1</v>
      </c>
      <c r="B61" s="186" t="s">
        <v>677</v>
      </c>
      <c r="C61" s="186" t="s">
        <v>1361</v>
      </c>
      <c r="D61" s="187">
        <v>45596</v>
      </c>
    </row>
    <row r="62" spans="1:4" x14ac:dyDescent="0.25">
      <c r="A62" s="185">
        <v>1</v>
      </c>
      <c r="B62" s="186" t="s">
        <v>688</v>
      </c>
      <c r="C62" s="186" t="s">
        <v>1361</v>
      </c>
      <c r="D62" s="187">
        <v>45596</v>
      </c>
    </row>
    <row r="63" spans="1:4" x14ac:dyDescent="0.25">
      <c r="A63" s="185">
        <v>1</v>
      </c>
      <c r="B63" s="186" t="s">
        <v>702</v>
      </c>
      <c r="C63" s="186" t="s">
        <v>1361</v>
      </c>
      <c r="D63" s="187">
        <v>45596</v>
      </c>
    </row>
    <row r="64" spans="1:4" x14ac:dyDescent="0.25">
      <c r="A64" s="185">
        <v>1</v>
      </c>
      <c r="B64" s="186" t="s">
        <v>1340</v>
      </c>
      <c r="C64" s="186" t="s">
        <v>1361</v>
      </c>
      <c r="D64" s="187">
        <v>45596</v>
      </c>
    </row>
    <row r="65" spans="1:4" x14ac:dyDescent="0.25">
      <c r="A65" s="185">
        <v>1</v>
      </c>
      <c r="B65" s="186" t="s">
        <v>713</v>
      </c>
      <c r="C65" s="186" t="s">
        <v>1361</v>
      </c>
      <c r="D65" s="187">
        <v>45596</v>
      </c>
    </row>
    <row r="66" spans="1:4" x14ac:dyDescent="0.25">
      <c r="A66" s="185">
        <v>1</v>
      </c>
      <c r="B66" s="186" t="s">
        <v>724</v>
      </c>
      <c r="C66" s="186" t="s">
        <v>1361</v>
      </c>
      <c r="D66" s="187">
        <v>45596</v>
      </c>
    </row>
    <row r="67" spans="1:4" x14ac:dyDescent="0.25">
      <c r="A67" s="185">
        <v>1</v>
      </c>
      <c r="B67" s="186" t="s">
        <v>735</v>
      </c>
      <c r="C67" s="186" t="s">
        <v>1361</v>
      </c>
      <c r="D67" s="187">
        <v>45596</v>
      </c>
    </row>
    <row r="68" spans="1:4" x14ac:dyDescent="0.25">
      <c r="A68" s="185">
        <v>1</v>
      </c>
      <c r="B68" s="186" t="s">
        <v>746</v>
      </c>
      <c r="C68" s="186" t="s">
        <v>1361</v>
      </c>
      <c r="D68" s="187">
        <v>45596</v>
      </c>
    </row>
    <row r="69" spans="1:4" x14ac:dyDescent="0.25">
      <c r="A69" s="185">
        <v>1</v>
      </c>
      <c r="B69" s="186" t="s">
        <v>748</v>
      </c>
      <c r="C69" s="186" t="s">
        <v>1361</v>
      </c>
      <c r="D69" s="187">
        <v>45596</v>
      </c>
    </row>
    <row r="70" spans="1:4" x14ac:dyDescent="0.25">
      <c r="A70" s="185">
        <v>1</v>
      </c>
      <c r="B70" s="186" t="s">
        <v>750</v>
      </c>
      <c r="C70" s="186" t="s">
        <v>1361</v>
      </c>
      <c r="D70" s="187">
        <v>45596</v>
      </c>
    </row>
    <row r="71" spans="1:4" x14ac:dyDescent="0.25">
      <c r="A71" s="185">
        <v>1</v>
      </c>
      <c r="B71" s="186" t="s">
        <v>752</v>
      </c>
      <c r="C71" s="186" t="s">
        <v>1361</v>
      </c>
      <c r="D71" s="187">
        <v>45596</v>
      </c>
    </row>
    <row r="72" spans="1:4" x14ac:dyDescent="0.25">
      <c r="A72" s="185">
        <v>1</v>
      </c>
      <c r="B72" s="186" t="s">
        <v>754</v>
      </c>
      <c r="C72" s="186" t="s">
        <v>1361</v>
      </c>
      <c r="D72" s="187">
        <v>45596</v>
      </c>
    </row>
    <row r="73" spans="1:4" x14ac:dyDescent="0.25">
      <c r="A73" s="185">
        <v>1</v>
      </c>
      <c r="B73" s="186" t="s">
        <v>755</v>
      </c>
      <c r="C73" s="186" t="s">
        <v>1361</v>
      </c>
      <c r="D73" s="187">
        <v>45596</v>
      </c>
    </row>
    <row r="74" spans="1:4" x14ac:dyDescent="0.25">
      <c r="A74" s="185">
        <v>1</v>
      </c>
      <c r="B74" s="186" t="s">
        <v>756</v>
      </c>
      <c r="C74" s="186" t="s">
        <v>1361</v>
      </c>
      <c r="D74" s="187">
        <v>45596</v>
      </c>
    </row>
    <row r="75" spans="1:4" x14ac:dyDescent="0.25">
      <c r="A75" s="185">
        <v>1</v>
      </c>
      <c r="B75" s="186" t="s">
        <v>759</v>
      </c>
      <c r="C75" s="186" t="s">
        <v>1361</v>
      </c>
      <c r="D75" s="187">
        <v>45596</v>
      </c>
    </row>
    <row r="76" spans="1:4" x14ac:dyDescent="0.25">
      <c r="A76" s="185">
        <v>1</v>
      </c>
      <c r="B76" s="186" t="s">
        <v>760</v>
      </c>
      <c r="C76" s="186" t="s">
        <v>1361</v>
      </c>
      <c r="D76" s="187">
        <v>45596</v>
      </c>
    </row>
    <row r="77" spans="1:4" x14ac:dyDescent="0.25">
      <c r="A77" s="185">
        <v>1</v>
      </c>
      <c r="B77" s="186" t="s">
        <v>762</v>
      </c>
      <c r="C77" s="186" t="s">
        <v>1361</v>
      </c>
      <c r="D77" s="187">
        <v>45596</v>
      </c>
    </row>
    <row r="78" spans="1:4" x14ac:dyDescent="0.25">
      <c r="A78" s="185">
        <v>1</v>
      </c>
      <c r="B78" s="186" t="s">
        <v>763</v>
      </c>
      <c r="C78" s="186" t="s">
        <v>1361</v>
      </c>
      <c r="D78" s="187">
        <v>45596</v>
      </c>
    </row>
    <row r="79" spans="1:4" x14ac:dyDescent="0.25">
      <c r="A79" s="185">
        <v>1</v>
      </c>
      <c r="B79" s="186" t="s">
        <v>765</v>
      </c>
      <c r="C79" s="186" t="s">
        <v>1361</v>
      </c>
      <c r="D79" s="187">
        <v>45596</v>
      </c>
    </row>
    <row r="80" spans="1:4" x14ac:dyDescent="0.25">
      <c r="A80" s="185">
        <v>1</v>
      </c>
      <c r="B80" s="186" t="s">
        <v>766</v>
      </c>
      <c r="C80" s="186" t="s">
        <v>1361</v>
      </c>
      <c r="D80" s="187">
        <v>45596</v>
      </c>
    </row>
    <row r="81" spans="1:4" x14ac:dyDescent="0.25">
      <c r="A81" s="185">
        <v>1</v>
      </c>
      <c r="B81" s="186" t="s">
        <v>767</v>
      </c>
      <c r="C81" s="186" t="s">
        <v>1361</v>
      </c>
      <c r="D81" s="187">
        <v>45596</v>
      </c>
    </row>
    <row r="82" spans="1:4" x14ac:dyDescent="0.25">
      <c r="A82" s="185">
        <v>1</v>
      </c>
      <c r="B82" s="186" t="s">
        <v>769</v>
      </c>
      <c r="C82" s="186" t="s">
        <v>1361</v>
      </c>
      <c r="D82" s="187">
        <v>45596</v>
      </c>
    </row>
    <row r="83" spans="1:4" x14ac:dyDescent="0.25">
      <c r="A83" s="185">
        <v>1</v>
      </c>
      <c r="B83" s="186" t="s">
        <v>770</v>
      </c>
      <c r="C83" s="186" t="s">
        <v>1361</v>
      </c>
      <c r="D83" s="187">
        <v>45596</v>
      </c>
    </row>
    <row r="84" spans="1:4" x14ac:dyDescent="0.25">
      <c r="A84" s="185">
        <v>1</v>
      </c>
      <c r="B84" s="186" t="s">
        <v>771</v>
      </c>
      <c r="C84" s="186" t="s">
        <v>1361</v>
      </c>
      <c r="D84" s="187">
        <v>45596</v>
      </c>
    </row>
    <row r="85" spans="1:4" x14ac:dyDescent="0.25">
      <c r="A85" s="185">
        <v>1</v>
      </c>
      <c r="B85" s="186" t="s">
        <v>772</v>
      </c>
      <c r="C85" s="186" t="s">
        <v>1361</v>
      </c>
      <c r="D85" s="187">
        <v>45596</v>
      </c>
    </row>
    <row r="86" spans="1:4" x14ac:dyDescent="0.25">
      <c r="A86" s="185">
        <v>1</v>
      </c>
      <c r="B86" s="186" t="s">
        <v>773</v>
      </c>
      <c r="C86" s="186" t="s">
        <v>1361</v>
      </c>
      <c r="D86" s="187">
        <v>45596</v>
      </c>
    </row>
    <row r="87" spans="1:4" x14ac:dyDescent="0.25">
      <c r="A87" s="185">
        <v>1</v>
      </c>
      <c r="B87" s="186" t="s">
        <v>774</v>
      </c>
      <c r="C87" s="186" t="s">
        <v>1361</v>
      </c>
      <c r="D87" s="187">
        <v>45596</v>
      </c>
    </row>
    <row r="88" spans="1:4" x14ac:dyDescent="0.25">
      <c r="A88" s="185">
        <v>1</v>
      </c>
      <c r="B88" s="186" t="s">
        <v>777</v>
      </c>
      <c r="C88" s="186" t="s">
        <v>1361</v>
      </c>
      <c r="D88" s="187">
        <v>45596</v>
      </c>
    </row>
    <row r="89" spans="1:4" x14ac:dyDescent="0.25">
      <c r="A89" s="185">
        <v>1</v>
      </c>
      <c r="B89" s="186" t="s">
        <v>781</v>
      </c>
      <c r="C89" s="186" t="s">
        <v>1361</v>
      </c>
      <c r="D89" s="187">
        <v>45596</v>
      </c>
    </row>
    <row r="90" spans="1:4" x14ac:dyDescent="0.25">
      <c r="A90" s="185">
        <v>1</v>
      </c>
      <c r="B90" s="186" t="s">
        <v>482</v>
      </c>
      <c r="C90" s="186" t="s">
        <v>1361</v>
      </c>
      <c r="D90" s="187">
        <v>45596</v>
      </c>
    </row>
    <row r="91" spans="1:4" x14ac:dyDescent="0.25">
      <c r="A91" s="185">
        <v>1</v>
      </c>
      <c r="B91" s="186" t="s">
        <v>784</v>
      </c>
      <c r="C91" s="186" t="s">
        <v>1361</v>
      </c>
      <c r="D91" s="187">
        <v>45596</v>
      </c>
    </row>
    <row r="92" spans="1:4" x14ac:dyDescent="0.25">
      <c r="A92" s="185">
        <v>1</v>
      </c>
      <c r="B92" s="186" t="s">
        <v>787</v>
      </c>
      <c r="C92" s="186" t="s">
        <v>1361</v>
      </c>
      <c r="D92" s="187">
        <v>45596</v>
      </c>
    </row>
    <row r="93" spans="1:4" x14ac:dyDescent="0.25">
      <c r="A93" s="185">
        <v>1</v>
      </c>
      <c r="B93" s="186" t="s">
        <v>791</v>
      </c>
      <c r="C93" s="186" t="s">
        <v>1361</v>
      </c>
      <c r="D93" s="187">
        <v>45596</v>
      </c>
    </row>
    <row r="94" spans="1:4" x14ac:dyDescent="0.25">
      <c r="A94" s="185">
        <v>1</v>
      </c>
      <c r="B94" s="186" t="s">
        <v>794</v>
      </c>
      <c r="C94" s="186" t="s">
        <v>1361</v>
      </c>
      <c r="D94" s="187">
        <v>45596</v>
      </c>
    </row>
    <row r="95" spans="1:4" x14ac:dyDescent="0.25">
      <c r="A95" s="185">
        <v>1</v>
      </c>
      <c r="B95" s="186" t="s">
        <v>797</v>
      </c>
      <c r="C95" s="186" t="s">
        <v>1361</v>
      </c>
      <c r="D95" s="187">
        <v>45596</v>
      </c>
    </row>
    <row r="96" spans="1:4" x14ac:dyDescent="0.25">
      <c r="A96" s="185">
        <v>1</v>
      </c>
      <c r="B96" s="186" t="s">
        <v>801</v>
      </c>
      <c r="C96" s="186" t="s">
        <v>1361</v>
      </c>
      <c r="D96" s="187">
        <v>45596</v>
      </c>
    </row>
    <row r="97" spans="1:4" x14ac:dyDescent="0.25">
      <c r="A97" s="185">
        <v>1</v>
      </c>
      <c r="B97" s="186" t="s">
        <v>803</v>
      </c>
      <c r="C97" s="186" t="s">
        <v>1361</v>
      </c>
      <c r="D97" s="187">
        <v>45596</v>
      </c>
    </row>
    <row r="98" spans="1:4" x14ac:dyDescent="0.25">
      <c r="A98" s="185">
        <v>1</v>
      </c>
      <c r="B98" s="186" t="s">
        <v>806</v>
      </c>
      <c r="C98" s="186" t="s">
        <v>1361</v>
      </c>
      <c r="D98" s="187">
        <v>45596</v>
      </c>
    </row>
    <row r="99" spans="1:4" x14ac:dyDescent="0.25">
      <c r="A99" s="185">
        <v>1</v>
      </c>
      <c r="B99" s="186" t="s">
        <v>808</v>
      </c>
      <c r="C99" s="186" t="s">
        <v>1361</v>
      </c>
      <c r="D99" s="187">
        <v>45596</v>
      </c>
    </row>
    <row r="100" spans="1:4" x14ac:dyDescent="0.25">
      <c r="A100" s="185">
        <v>1</v>
      </c>
      <c r="B100" s="186" t="s">
        <v>810</v>
      </c>
      <c r="C100" s="186" t="s">
        <v>1361</v>
      </c>
      <c r="D100" s="187">
        <v>45596</v>
      </c>
    </row>
    <row r="101" spans="1:4" x14ac:dyDescent="0.25">
      <c r="A101" s="185">
        <v>1</v>
      </c>
      <c r="B101" s="186" t="s">
        <v>813</v>
      </c>
      <c r="C101" s="186" t="s">
        <v>1361</v>
      </c>
      <c r="D101" s="187">
        <v>45596</v>
      </c>
    </row>
    <row r="102" spans="1:4" x14ac:dyDescent="0.25">
      <c r="A102" s="185">
        <v>1.1000000000000001</v>
      </c>
      <c r="B102" s="186" t="s">
        <v>2415</v>
      </c>
      <c r="C102" s="186" t="s">
        <v>2416</v>
      </c>
      <c r="D102" s="235">
        <v>45716</v>
      </c>
    </row>
  </sheetData>
  <sheetProtection sort="0" autoFilter="0"/>
  <autoFilter ref="A2:D101" xr:uid="{79413F28-D866-4072-A86A-ADBA7FAD6615}"/>
  <phoneticPr fontId="1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D784-956C-4114-A9B0-34C4AE13DB9D}">
  <dimension ref="A1:U548"/>
  <sheetViews>
    <sheetView zoomScale="80" zoomScaleNormal="80" workbookViewId="0">
      <pane ySplit="1" topLeftCell="A2" activePane="bottomLeft" state="frozen"/>
      <selection pane="bottomLeft"/>
    </sheetView>
  </sheetViews>
  <sheetFormatPr defaultColWidth="0" defaultRowHeight="14.5" x14ac:dyDescent="0.35"/>
  <cols>
    <col min="1" max="1" width="13" bestFit="1" customWidth="1"/>
    <col min="2" max="2" width="83.81640625" customWidth="1"/>
    <col min="3" max="3" width="9.1796875" customWidth="1"/>
    <col min="4" max="4" width="9.1796875" hidden="1" customWidth="1"/>
    <col min="5" max="20" width="0" style="179" hidden="1" customWidth="1"/>
    <col min="21" max="21" width="0" style="180" hidden="1" customWidth="1"/>
    <col min="22" max="16384" width="9.1796875" style="180" hidden="1"/>
  </cols>
  <sheetData>
    <row r="1" spans="1:3" x14ac:dyDescent="0.35">
      <c r="A1" s="175" t="s">
        <v>14</v>
      </c>
      <c r="B1" s="176" t="s">
        <v>6</v>
      </c>
      <c r="C1" s="176" t="s">
        <v>432</v>
      </c>
    </row>
    <row r="2" spans="1:3" ht="15.5" x14ac:dyDescent="0.35">
      <c r="A2" s="177" t="s">
        <v>1362</v>
      </c>
      <c r="B2" s="178" t="s">
        <v>1363</v>
      </c>
      <c r="C2" s="178">
        <v>6</v>
      </c>
    </row>
    <row r="3" spans="1:3" ht="15.5" x14ac:dyDescent="0.35">
      <c r="A3" s="177" t="s">
        <v>1364</v>
      </c>
      <c r="B3" s="178" t="s">
        <v>1365</v>
      </c>
      <c r="C3" s="178">
        <v>4</v>
      </c>
    </row>
    <row r="4" spans="1:3" ht="15.5" x14ac:dyDescent="0.35">
      <c r="A4" s="177" t="s">
        <v>1366</v>
      </c>
      <c r="B4" s="178" t="s">
        <v>1367</v>
      </c>
      <c r="C4" s="178">
        <v>1</v>
      </c>
    </row>
    <row r="5" spans="1:3" ht="15.5" x14ac:dyDescent="0.35">
      <c r="A5" s="177" t="s">
        <v>1368</v>
      </c>
      <c r="B5" s="178" t="s">
        <v>1369</v>
      </c>
      <c r="C5" s="178">
        <v>2</v>
      </c>
    </row>
    <row r="6" spans="1:3" ht="15.5" x14ac:dyDescent="0.35">
      <c r="A6" s="177" t="s">
        <v>1370</v>
      </c>
      <c r="B6" s="178" t="s">
        <v>1371</v>
      </c>
      <c r="C6" s="178">
        <v>2</v>
      </c>
    </row>
    <row r="7" spans="1:3" ht="15.5" x14ac:dyDescent="0.35">
      <c r="A7" s="177" t="s">
        <v>1372</v>
      </c>
      <c r="B7" s="178" t="s">
        <v>1373</v>
      </c>
      <c r="C7" s="178">
        <v>4</v>
      </c>
    </row>
    <row r="8" spans="1:3" ht="15.5" x14ac:dyDescent="0.35">
      <c r="A8" s="177" t="s">
        <v>1374</v>
      </c>
      <c r="B8" s="178" t="s">
        <v>1375</v>
      </c>
      <c r="C8" s="178">
        <v>2</v>
      </c>
    </row>
    <row r="9" spans="1:3" ht="15.5" x14ac:dyDescent="0.35">
      <c r="A9" s="177" t="s">
        <v>1376</v>
      </c>
      <c r="B9" s="178" t="s">
        <v>1377</v>
      </c>
      <c r="C9" s="178">
        <v>5</v>
      </c>
    </row>
    <row r="10" spans="1:3" ht="15.5" x14ac:dyDescent="0.35">
      <c r="A10" s="177" t="s">
        <v>1378</v>
      </c>
      <c r="B10" s="178" t="s">
        <v>1379</v>
      </c>
      <c r="C10" s="178">
        <v>5</v>
      </c>
    </row>
    <row r="11" spans="1:3" ht="15.5" x14ac:dyDescent="0.35">
      <c r="A11" s="177" t="s">
        <v>1380</v>
      </c>
      <c r="B11" s="178" t="s">
        <v>1381</v>
      </c>
      <c r="C11" s="178">
        <v>5</v>
      </c>
    </row>
    <row r="12" spans="1:3" ht="15.5" x14ac:dyDescent="0.35">
      <c r="A12" s="177" t="s">
        <v>1382</v>
      </c>
      <c r="B12" s="178" t="s">
        <v>1383</v>
      </c>
      <c r="C12" s="178">
        <v>2</v>
      </c>
    </row>
    <row r="13" spans="1:3" ht="15.5" x14ac:dyDescent="0.35">
      <c r="A13" s="177" t="s">
        <v>996</v>
      </c>
      <c r="B13" s="178" t="s">
        <v>1384</v>
      </c>
      <c r="C13" s="178">
        <v>5</v>
      </c>
    </row>
    <row r="14" spans="1:3" ht="15.5" x14ac:dyDescent="0.35">
      <c r="A14" s="177" t="s">
        <v>1385</v>
      </c>
      <c r="B14" s="178" t="s">
        <v>1386</v>
      </c>
      <c r="C14" s="178">
        <v>4</v>
      </c>
    </row>
    <row r="15" spans="1:3" ht="15.5" x14ac:dyDescent="0.35">
      <c r="A15" s="177" t="s">
        <v>1387</v>
      </c>
      <c r="B15" s="178" t="s">
        <v>1388</v>
      </c>
      <c r="C15" s="178">
        <v>4</v>
      </c>
    </row>
    <row r="16" spans="1:3" ht="15.5" x14ac:dyDescent="0.35">
      <c r="A16" s="177" t="s">
        <v>1389</v>
      </c>
      <c r="B16" s="178" t="s">
        <v>1390</v>
      </c>
      <c r="C16" s="178">
        <v>1</v>
      </c>
    </row>
    <row r="17" spans="1:3" ht="15.5" x14ac:dyDescent="0.35">
      <c r="A17" s="177" t="s">
        <v>112</v>
      </c>
      <c r="B17" s="178" t="s">
        <v>1391</v>
      </c>
      <c r="C17" s="178">
        <v>5</v>
      </c>
    </row>
    <row r="18" spans="1:3" ht="15.5" x14ac:dyDescent="0.35">
      <c r="A18" s="177" t="s">
        <v>1392</v>
      </c>
      <c r="B18" s="178" t="s">
        <v>1393</v>
      </c>
      <c r="C18" s="178">
        <v>8</v>
      </c>
    </row>
    <row r="19" spans="1:3" ht="15.5" x14ac:dyDescent="0.35">
      <c r="A19" s="177" t="s">
        <v>1394</v>
      </c>
      <c r="B19" s="178" t="s">
        <v>1395</v>
      </c>
      <c r="C19" s="178">
        <v>1</v>
      </c>
    </row>
    <row r="20" spans="1:3" ht="15.5" x14ac:dyDescent="0.35">
      <c r="A20" s="177" t="s">
        <v>1396</v>
      </c>
      <c r="B20" s="178" t="s">
        <v>1397</v>
      </c>
      <c r="C20" s="178">
        <v>8</v>
      </c>
    </row>
    <row r="21" spans="1:3" ht="15.5" x14ac:dyDescent="0.35">
      <c r="A21" s="177" t="s">
        <v>1398</v>
      </c>
      <c r="B21" s="178" t="s">
        <v>1399</v>
      </c>
      <c r="C21" s="178">
        <v>6</v>
      </c>
    </row>
    <row r="22" spans="1:3" ht="15.5" x14ac:dyDescent="0.35">
      <c r="A22" s="177" t="s">
        <v>1400</v>
      </c>
      <c r="B22" s="178" t="s">
        <v>1401</v>
      </c>
      <c r="C22" s="178">
        <v>7</v>
      </c>
    </row>
    <row r="23" spans="1:3" ht="15.5" x14ac:dyDescent="0.35">
      <c r="A23" s="177" t="s">
        <v>1402</v>
      </c>
      <c r="B23" s="178" t="s">
        <v>1403</v>
      </c>
      <c r="C23" s="178">
        <v>7</v>
      </c>
    </row>
    <row r="24" spans="1:3" ht="15.5" x14ac:dyDescent="0.35">
      <c r="A24" s="177" t="s">
        <v>1404</v>
      </c>
      <c r="B24" s="178" t="s">
        <v>1405</v>
      </c>
      <c r="C24" s="178">
        <v>7</v>
      </c>
    </row>
    <row r="25" spans="1:3" ht="15.5" x14ac:dyDescent="0.35">
      <c r="A25" s="177" t="s">
        <v>1406</v>
      </c>
      <c r="B25" s="178" t="s">
        <v>1407</v>
      </c>
      <c r="C25" s="178">
        <v>5</v>
      </c>
    </row>
    <row r="26" spans="1:3" ht="15.5" x14ac:dyDescent="0.35">
      <c r="A26" s="177" t="s">
        <v>1408</v>
      </c>
      <c r="B26" s="178" t="s">
        <v>1409</v>
      </c>
      <c r="C26" s="178">
        <v>5</v>
      </c>
    </row>
    <row r="27" spans="1:3" ht="15.5" x14ac:dyDescent="0.35">
      <c r="A27" s="177" t="s">
        <v>1410</v>
      </c>
      <c r="B27" s="178" t="s">
        <v>1411</v>
      </c>
      <c r="C27" s="178">
        <v>5</v>
      </c>
    </row>
    <row r="28" spans="1:3" ht="15.5" x14ac:dyDescent="0.35">
      <c r="A28" s="177" t="s">
        <v>1412</v>
      </c>
      <c r="B28" s="178" t="s">
        <v>1413</v>
      </c>
      <c r="C28" s="178">
        <v>6</v>
      </c>
    </row>
    <row r="29" spans="1:3" ht="15.5" x14ac:dyDescent="0.35">
      <c r="A29" s="177" t="s">
        <v>872</v>
      </c>
      <c r="B29" s="178" t="s">
        <v>1414</v>
      </c>
      <c r="C29" s="178">
        <v>6</v>
      </c>
    </row>
    <row r="30" spans="1:3" ht="15.5" x14ac:dyDescent="0.35">
      <c r="A30" s="177" t="s">
        <v>1415</v>
      </c>
      <c r="B30" s="178" t="s">
        <v>1416</v>
      </c>
      <c r="C30" s="178">
        <v>4</v>
      </c>
    </row>
    <row r="31" spans="1:3" ht="15.5" x14ac:dyDescent="0.35">
      <c r="A31" s="177" t="s">
        <v>1417</v>
      </c>
      <c r="B31" s="178" t="s">
        <v>1418</v>
      </c>
      <c r="C31" s="178">
        <v>7</v>
      </c>
    </row>
    <row r="32" spans="1:3" ht="15.5" x14ac:dyDescent="0.35">
      <c r="A32" s="177" t="s">
        <v>1419</v>
      </c>
      <c r="B32" s="178" t="s">
        <v>1420</v>
      </c>
      <c r="C32" s="178">
        <v>5</v>
      </c>
    </row>
    <row r="33" spans="1:3" ht="15.5" x14ac:dyDescent="0.35">
      <c r="A33" s="177" t="s">
        <v>1421</v>
      </c>
      <c r="B33" s="178" t="s">
        <v>1422</v>
      </c>
      <c r="C33" s="178">
        <v>5</v>
      </c>
    </row>
    <row r="34" spans="1:3" ht="15.5" x14ac:dyDescent="0.35">
      <c r="A34" s="177" t="s">
        <v>1423</v>
      </c>
      <c r="B34" s="178" t="s">
        <v>1424</v>
      </c>
      <c r="C34" s="178">
        <v>8</v>
      </c>
    </row>
    <row r="35" spans="1:3" ht="15.5" x14ac:dyDescent="0.35">
      <c r="A35" s="177" t="s">
        <v>1425</v>
      </c>
      <c r="B35" s="178" t="s">
        <v>1426</v>
      </c>
      <c r="C35" s="178">
        <v>1</v>
      </c>
    </row>
    <row r="36" spans="1:3" ht="15.5" x14ac:dyDescent="0.35">
      <c r="A36" s="177" t="s">
        <v>1427</v>
      </c>
      <c r="B36" s="178" t="s">
        <v>1428</v>
      </c>
      <c r="C36" s="178">
        <v>5</v>
      </c>
    </row>
    <row r="37" spans="1:3" ht="15.5" x14ac:dyDescent="0.35">
      <c r="A37" s="177" t="s">
        <v>1429</v>
      </c>
      <c r="B37" s="178" t="s">
        <v>1430</v>
      </c>
      <c r="C37" s="178">
        <v>8</v>
      </c>
    </row>
    <row r="38" spans="1:3" ht="15.5" x14ac:dyDescent="0.35">
      <c r="A38" s="177" t="s">
        <v>1431</v>
      </c>
      <c r="B38" s="178" t="s">
        <v>1432</v>
      </c>
      <c r="C38" s="178">
        <v>5</v>
      </c>
    </row>
    <row r="39" spans="1:3" ht="15.5" x14ac:dyDescent="0.35">
      <c r="A39" s="177" t="s">
        <v>68</v>
      </c>
      <c r="B39" s="178" t="s">
        <v>1433</v>
      </c>
      <c r="C39" s="178">
        <v>5</v>
      </c>
    </row>
    <row r="40" spans="1:3" ht="15.5" x14ac:dyDescent="0.35">
      <c r="A40" s="177" t="s">
        <v>1434</v>
      </c>
      <c r="B40" s="178" t="s">
        <v>1435</v>
      </c>
      <c r="C40" s="178">
        <v>2</v>
      </c>
    </row>
    <row r="41" spans="1:3" ht="15.5" x14ac:dyDescent="0.35">
      <c r="A41" s="177" t="s">
        <v>1436</v>
      </c>
      <c r="B41" s="178" t="s">
        <v>1437</v>
      </c>
      <c r="C41" s="178">
        <v>4</v>
      </c>
    </row>
    <row r="42" spans="1:3" ht="15.5" x14ac:dyDescent="0.35">
      <c r="A42" s="177" t="s">
        <v>1438</v>
      </c>
      <c r="B42" s="178" t="s">
        <v>1439</v>
      </c>
      <c r="C42" s="178">
        <v>5</v>
      </c>
    </row>
    <row r="43" spans="1:3" ht="15.5" x14ac:dyDescent="0.35">
      <c r="A43" s="177" t="s">
        <v>1440</v>
      </c>
      <c r="B43" s="178" t="s">
        <v>1441</v>
      </c>
      <c r="C43" s="178">
        <v>5</v>
      </c>
    </row>
    <row r="44" spans="1:3" ht="15.5" x14ac:dyDescent="0.35">
      <c r="A44" s="177" t="s">
        <v>1442</v>
      </c>
      <c r="B44" s="178" t="s">
        <v>1443</v>
      </c>
      <c r="C44" s="178">
        <v>6</v>
      </c>
    </row>
    <row r="45" spans="1:3" ht="15.5" x14ac:dyDescent="0.35">
      <c r="A45" s="177" t="s">
        <v>241</v>
      </c>
      <c r="B45" s="178" t="s">
        <v>1444</v>
      </c>
      <c r="C45" s="178">
        <v>5</v>
      </c>
    </row>
    <row r="46" spans="1:3" ht="15.5" x14ac:dyDescent="0.35">
      <c r="A46" s="177" t="s">
        <v>1445</v>
      </c>
      <c r="B46" s="178" t="s">
        <v>1446</v>
      </c>
      <c r="C46" s="178">
        <v>4</v>
      </c>
    </row>
    <row r="47" spans="1:3" ht="15.5" x14ac:dyDescent="0.35">
      <c r="A47" s="177" t="s">
        <v>1447</v>
      </c>
      <c r="B47" s="178" t="s">
        <v>1448</v>
      </c>
      <c r="C47" s="178">
        <v>5</v>
      </c>
    </row>
    <row r="48" spans="1:3" ht="15.5" x14ac:dyDescent="0.35">
      <c r="A48" s="177" t="s">
        <v>1449</v>
      </c>
      <c r="B48" s="178" t="s">
        <v>1450</v>
      </c>
      <c r="C48" s="178">
        <v>6</v>
      </c>
    </row>
    <row r="49" spans="1:3" ht="15.5" x14ac:dyDescent="0.35">
      <c r="A49" s="177" t="s">
        <v>1451</v>
      </c>
      <c r="B49" s="178" t="s">
        <v>1452</v>
      </c>
      <c r="C49" s="178">
        <v>7</v>
      </c>
    </row>
    <row r="50" spans="1:3" ht="15.5" x14ac:dyDescent="0.35">
      <c r="A50" s="177" t="s">
        <v>1453</v>
      </c>
      <c r="B50" s="178" t="s">
        <v>1454</v>
      </c>
      <c r="C50" s="178">
        <v>3</v>
      </c>
    </row>
    <row r="51" spans="1:3" ht="15.5" x14ac:dyDescent="0.35">
      <c r="A51" s="177" t="s">
        <v>1455</v>
      </c>
      <c r="B51" s="178" t="s">
        <v>1456</v>
      </c>
      <c r="C51" s="178">
        <v>6</v>
      </c>
    </row>
    <row r="52" spans="1:3" ht="15.5" x14ac:dyDescent="0.35">
      <c r="A52" s="177" t="s">
        <v>1457</v>
      </c>
      <c r="B52" s="178" t="s">
        <v>1458</v>
      </c>
      <c r="C52" s="178">
        <v>4</v>
      </c>
    </row>
    <row r="53" spans="1:3" ht="15.5" x14ac:dyDescent="0.35">
      <c r="A53" s="177" t="s">
        <v>1459</v>
      </c>
      <c r="B53" s="178" t="s">
        <v>1460</v>
      </c>
      <c r="C53" s="178">
        <v>5</v>
      </c>
    </row>
    <row r="54" spans="1:3" ht="15.5" x14ac:dyDescent="0.35">
      <c r="A54" s="177" t="s">
        <v>1461</v>
      </c>
      <c r="B54" s="178" t="s">
        <v>1462</v>
      </c>
      <c r="C54" s="178">
        <v>2</v>
      </c>
    </row>
    <row r="55" spans="1:3" ht="15.5" x14ac:dyDescent="0.35">
      <c r="A55" s="177" t="s">
        <v>1463</v>
      </c>
      <c r="B55" s="178" t="s">
        <v>1464</v>
      </c>
      <c r="C55" s="178">
        <v>2</v>
      </c>
    </row>
    <row r="56" spans="1:3" ht="15.5" x14ac:dyDescent="0.35">
      <c r="A56" s="177" t="s">
        <v>1465</v>
      </c>
      <c r="B56" s="178" t="s">
        <v>1466</v>
      </c>
      <c r="C56" s="178">
        <v>5</v>
      </c>
    </row>
    <row r="57" spans="1:3" ht="15.5" x14ac:dyDescent="0.35">
      <c r="A57" s="177" t="s">
        <v>1467</v>
      </c>
      <c r="B57" s="178" t="s">
        <v>1468</v>
      </c>
      <c r="C57" s="178">
        <v>5</v>
      </c>
    </row>
    <row r="58" spans="1:3" ht="15.5" x14ac:dyDescent="0.35">
      <c r="A58" s="177" t="s">
        <v>1469</v>
      </c>
      <c r="B58" s="178" t="s">
        <v>1470</v>
      </c>
      <c r="C58" s="178">
        <v>5</v>
      </c>
    </row>
    <row r="59" spans="1:3" ht="15.5" x14ac:dyDescent="0.35">
      <c r="A59" s="177" t="s">
        <v>1471</v>
      </c>
      <c r="B59" s="178" t="s">
        <v>1472</v>
      </c>
      <c r="C59" s="178">
        <v>5</v>
      </c>
    </row>
    <row r="60" spans="1:3" ht="15.5" x14ac:dyDescent="0.35">
      <c r="A60" s="177" t="s">
        <v>1473</v>
      </c>
      <c r="B60" s="178" t="s">
        <v>1474</v>
      </c>
      <c r="C60" s="178">
        <v>3</v>
      </c>
    </row>
    <row r="61" spans="1:3" ht="15.5" x14ac:dyDescent="0.35">
      <c r="A61" s="177" t="s">
        <v>1475</v>
      </c>
      <c r="B61" s="178" t="s">
        <v>1476</v>
      </c>
      <c r="C61" s="178">
        <v>6</v>
      </c>
    </row>
    <row r="62" spans="1:3" ht="15.5" x14ac:dyDescent="0.35">
      <c r="A62" s="177" t="s">
        <v>1477</v>
      </c>
      <c r="B62" s="178" t="s">
        <v>1478</v>
      </c>
      <c r="C62" s="178">
        <v>3</v>
      </c>
    </row>
    <row r="63" spans="1:3" ht="15.5" x14ac:dyDescent="0.35">
      <c r="A63" s="177" t="s">
        <v>1479</v>
      </c>
      <c r="B63" s="178" t="s">
        <v>1480</v>
      </c>
      <c r="C63" s="178">
        <v>4</v>
      </c>
    </row>
    <row r="64" spans="1:3" ht="15.5" x14ac:dyDescent="0.35">
      <c r="A64" s="177" t="s">
        <v>178</v>
      </c>
      <c r="B64" s="178" t="s">
        <v>1481</v>
      </c>
      <c r="C64" s="178">
        <v>3</v>
      </c>
    </row>
    <row r="65" spans="1:3" ht="15.5" x14ac:dyDescent="0.35">
      <c r="A65" s="177" t="s">
        <v>1482</v>
      </c>
      <c r="B65" s="178" t="s">
        <v>1483</v>
      </c>
      <c r="C65" s="178">
        <v>3</v>
      </c>
    </row>
    <row r="66" spans="1:3" ht="31" x14ac:dyDescent="0.35">
      <c r="A66" s="177" t="s">
        <v>1484</v>
      </c>
      <c r="B66" s="178" t="s">
        <v>1485</v>
      </c>
      <c r="C66" s="178">
        <v>6</v>
      </c>
    </row>
    <row r="67" spans="1:3" ht="15.5" x14ac:dyDescent="0.35">
      <c r="A67" s="177" t="s">
        <v>1486</v>
      </c>
      <c r="B67" s="178" t="s">
        <v>1487</v>
      </c>
      <c r="C67" s="178">
        <v>6</v>
      </c>
    </row>
    <row r="68" spans="1:3" ht="15.5" x14ac:dyDescent="0.35">
      <c r="A68" s="177" t="s">
        <v>1488</v>
      </c>
      <c r="B68" s="178" t="s">
        <v>1489</v>
      </c>
      <c r="C68" s="178">
        <v>5</v>
      </c>
    </row>
    <row r="69" spans="1:3" ht="15.5" x14ac:dyDescent="0.35">
      <c r="A69" s="177" t="s">
        <v>1490</v>
      </c>
      <c r="B69" s="178" t="s">
        <v>1491</v>
      </c>
      <c r="C69" s="178">
        <v>3</v>
      </c>
    </row>
    <row r="70" spans="1:3" ht="15.5" x14ac:dyDescent="0.35">
      <c r="A70" s="177" t="s">
        <v>1492</v>
      </c>
      <c r="B70" s="178" t="s">
        <v>1383</v>
      </c>
      <c r="C70" s="178">
        <v>2</v>
      </c>
    </row>
    <row r="71" spans="1:3" ht="15.5" x14ac:dyDescent="0.35">
      <c r="A71" s="177" t="s">
        <v>1493</v>
      </c>
      <c r="B71" s="178" t="s">
        <v>1494</v>
      </c>
      <c r="C71" s="178">
        <v>3</v>
      </c>
    </row>
    <row r="72" spans="1:3" ht="15.5" x14ac:dyDescent="0.35">
      <c r="A72" s="177" t="s">
        <v>1495</v>
      </c>
      <c r="B72" s="178" t="s">
        <v>1496</v>
      </c>
      <c r="C72" s="178">
        <v>3</v>
      </c>
    </row>
    <row r="73" spans="1:3" ht="15.5" x14ac:dyDescent="0.35">
      <c r="A73" s="177" t="s">
        <v>1497</v>
      </c>
      <c r="B73" s="178" t="s">
        <v>1498</v>
      </c>
      <c r="C73" s="178">
        <v>3</v>
      </c>
    </row>
    <row r="74" spans="1:3" ht="15.5" x14ac:dyDescent="0.35">
      <c r="A74" s="177" t="s">
        <v>918</v>
      </c>
      <c r="B74" s="178" t="s">
        <v>1499</v>
      </c>
      <c r="C74" s="178">
        <v>5</v>
      </c>
    </row>
    <row r="75" spans="1:3" ht="15.5" x14ac:dyDescent="0.35">
      <c r="A75" s="177" t="s">
        <v>1500</v>
      </c>
      <c r="B75" s="178" t="s">
        <v>1501</v>
      </c>
      <c r="C75" s="178">
        <v>3</v>
      </c>
    </row>
    <row r="76" spans="1:3" ht="15.5" x14ac:dyDescent="0.35">
      <c r="A76" s="177" t="s">
        <v>943</v>
      </c>
      <c r="B76" s="178" t="s">
        <v>1502</v>
      </c>
      <c r="C76" s="178">
        <v>6</v>
      </c>
    </row>
    <row r="77" spans="1:3" ht="15.5" x14ac:dyDescent="0.35">
      <c r="A77" s="177" t="s">
        <v>1503</v>
      </c>
      <c r="B77" s="178" t="s">
        <v>1504</v>
      </c>
      <c r="C77" s="178">
        <v>5</v>
      </c>
    </row>
    <row r="78" spans="1:3" ht="15.5" x14ac:dyDescent="0.35">
      <c r="A78" s="177" t="s">
        <v>1505</v>
      </c>
      <c r="B78" s="178" t="s">
        <v>1506</v>
      </c>
      <c r="C78" s="178">
        <v>4</v>
      </c>
    </row>
    <row r="79" spans="1:3" ht="15.5" x14ac:dyDescent="0.35">
      <c r="A79" s="177" t="s">
        <v>1507</v>
      </c>
      <c r="B79" s="178" t="s">
        <v>1508</v>
      </c>
      <c r="C79" s="178">
        <v>4</v>
      </c>
    </row>
    <row r="80" spans="1:3" ht="15.5" x14ac:dyDescent="0.35">
      <c r="A80" s="177" t="s">
        <v>1509</v>
      </c>
      <c r="B80" s="178" t="s">
        <v>1510</v>
      </c>
      <c r="C80" s="178">
        <v>4</v>
      </c>
    </row>
    <row r="81" spans="1:3" ht="15.5" x14ac:dyDescent="0.35">
      <c r="A81" s="177" t="s">
        <v>1511</v>
      </c>
      <c r="B81" s="178" t="s">
        <v>1512</v>
      </c>
      <c r="C81" s="178">
        <v>7</v>
      </c>
    </row>
    <row r="82" spans="1:3" ht="15.5" x14ac:dyDescent="0.35">
      <c r="A82" s="177" t="s">
        <v>1170</v>
      </c>
      <c r="B82" s="178" t="s">
        <v>1513</v>
      </c>
      <c r="C82" s="178">
        <v>6</v>
      </c>
    </row>
    <row r="83" spans="1:3" ht="15.5" x14ac:dyDescent="0.35">
      <c r="A83" s="177" t="s">
        <v>1514</v>
      </c>
      <c r="B83" s="178" t="s">
        <v>1515</v>
      </c>
      <c r="C83" s="178">
        <v>5</v>
      </c>
    </row>
    <row r="84" spans="1:3" ht="15.5" x14ac:dyDescent="0.35">
      <c r="A84" s="177" t="s">
        <v>1516</v>
      </c>
      <c r="B84" s="178" t="s">
        <v>1517</v>
      </c>
      <c r="C84" s="178">
        <v>3</v>
      </c>
    </row>
    <row r="85" spans="1:3" ht="15.5" x14ac:dyDescent="0.35">
      <c r="A85" s="177" t="s">
        <v>1518</v>
      </c>
      <c r="B85" s="178" t="s">
        <v>1519</v>
      </c>
      <c r="C85" s="178">
        <v>5</v>
      </c>
    </row>
    <row r="86" spans="1:3" ht="15.5" x14ac:dyDescent="0.35">
      <c r="A86" s="177" t="s">
        <v>1520</v>
      </c>
      <c r="B86" s="178" t="s">
        <v>1521</v>
      </c>
      <c r="C86" s="178">
        <v>4</v>
      </c>
    </row>
    <row r="87" spans="1:3" ht="15.5" x14ac:dyDescent="0.35">
      <c r="A87" s="177" t="s">
        <v>370</v>
      </c>
      <c r="B87" s="178" t="s">
        <v>1522</v>
      </c>
      <c r="C87" s="178">
        <v>2</v>
      </c>
    </row>
    <row r="88" spans="1:3" ht="15.5" x14ac:dyDescent="0.35">
      <c r="A88" s="177" t="s">
        <v>1523</v>
      </c>
      <c r="B88" s="178" t="s">
        <v>1524</v>
      </c>
      <c r="C88" s="178">
        <v>4</v>
      </c>
    </row>
    <row r="89" spans="1:3" ht="15.5" x14ac:dyDescent="0.35">
      <c r="A89" s="177" t="s">
        <v>1525</v>
      </c>
      <c r="B89" s="178" t="s">
        <v>1526</v>
      </c>
      <c r="C89" s="178">
        <v>4</v>
      </c>
    </row>
    <row r="90" spans="1:3" ht="15.5" x14ac:dyDescent="0.35">
      <c r="A90" s="177" t="s">
        <v>249</v>
      </c>
      <c r="B90" s="178" t="s">
        <v>250</v>
      </c>
      <c r="C90" s="178">
        <v>4</v>
      </c>
    </row>
    <row r="91" spans="1:3" ht="15.5" x14ac:dyDescent="0.35">
      <c r="A91" s="177" t="s">
        <v>1527</v>
      </c>
      <c r="B91" s="178" t="s">
        <v>1383</v>
      </c>
      <c r="C91" s="178">
        <v>2</v>
      </c>
    </row>
    <row r="92" spans="1:3" ht="15.5" x14ac:dyDescent="0.35">
      <c r="A92" s="177" t="s">
        <v>363</v>
      </c>
      <c r="B92" s="178" t="s">
        <v>1528</v>
      </c>
      <c r="C92" s="178">
        <v>3</v>
      </c>
    </row>
    <row r="93" spans="1:3" ht="15.5" x14ac:dyDescent="0.35">
      <c r="A93" s="177" t="s">
        <v>258</v>
      </c>
      <c r="B93" s="178" t="s">
        <v>1529</v>
      </c>
      <c r="C93" s="178">
        <v>6</v>
      </c>
    </row>
    <row r="94" spans="1:3" ht="15.5" x14ac:dyDescent="0.35">
      <c r="A94" s="177" t="s">
        <v>1530</v>
      </c>
      <c r="B94" s="178" t="s">
        <v>1531</v>
      </c>
      <c r="C94" s="178">
        <v>3</v>
      </c>
    </row>
    <row r="95" spans="1:3" ht="15.5" x14ac:dyDescent="0.35">
      <c r="A95" s="177" t="s">
        <v>1532</v>
      </c>
      <c r="B95" s="178" t="s">
        <v>1533</v>
      </c>
      <c r="C95" s="178">
        <v>6</v>
      </c>
    </row>
    <row r="96" spans="1:3" ht="15.5" x14ac:dyDescent="0.35">
      <c r="A96" s="177" t="s">
        <v>1534</v>
      </c>
      <c r="B96" s="178" t="s">
        <v>1535</v>
      </c>
      <c r="C96" s="178">
        <v>5</v>
      </c>
    </row>
    <row r="97" spans="1:3" ht="15.5" x14ac:dyDescent="0.35">
      <c r="A97" s="177" t="s">
        <v>169</v>
      </c>
      <c r="B97" s="178" t="s">
        <v>1536</v>
      </c>
      <c r="C97" s="178">
        <v>5</v>
      </c>
    </row>
    <row r="98" spans="1:3" ht="15.5" x14ac:dyDescent="0.35">
      <c r="A98" s="177" t="s">
        <v>221</v>
      </c>
      <c r="B98" s="178" t="s">
        <v>1537</v>
      </c>
      <c r="C98" s="178">
        <v>5</v>
      </c>
    </row>
    <row r="99" spans="1:3" ht="15.5" x14ac:dyDescent="0.35">
      <c r="A99" s="177" t="s">
        <v>1538</v>
      </c>
      <c r="B99" s="178" t="s">
        <v>1539</v>
      </c>
      <c r="C99" s="178">
        <v>3</v>
      </c>
    </row>
    <row r="100" spans="1:3" ht="15.5" x14ac:dyDescent="0.35">
      <c r="A100" s="177" t="s">
        <v>1540</v>
      </c>
      <c r="B100" s="178" t="s">
        <v>1541</v>
      </c>
      <c r="C100" s="178">
        <v>5</v>
      </c>
    </row>
    <row r="101" spans="1:3" ht="15.5" x14ac:dyDescent="0.35">
      <c r="A101" s="177" t="s">
        <v>1542</v>
      </c>
      <c r="B101" s="178" t="s">
        <v>1543</v>
      </c>
      <c r="C101" s="178">
        <v>2</v>
      </c>
    </row>
    <row r="102" spans="1:3" ht="15.5" x14ac:dyDescent="0.35">
      <c r="A102" s="177" t="s">
        <v>1544</v>
      </c>
      <c r="B102" s="178" t="s">
        <v>1545</v>
      </c>
      <c r="C102" s="178">
        <v>5</v>
      </c>
    </row>
    <row r="103" spans="1:3" ht="15.5" x14ac:dyDescent="0.35">
      <c r="A103" s="177" t="s">
        <v>142</v>
      </c>
      <c r="B103" s="178" t="s">
        <v>1546</v>
      </c>
      <c r="C103" s="178">
        <v>4</v>
      </c>
    </row>
    <row r="104" spans="1:3" ht="15.5" x14ac:dyDescent="0.35">
      <c r="A104" s="177" t="s">
        <v>1547</v>
      </c>
      <c r="B104" s="178" t="s">
        <v>1548</v>
      </c>
      <c r="C104" s="178">
        <v>2</v>
      </c>
    </row>
    <row r="105" spans="1:3" ht="15.5" x14ac:dyDescent="0.35">
      <c r="A105" s="177" t="s">
        <v>1549</v>
      </c>
      <c r="B105" s="178" t="s">
        <v>1550</v>
      </c>
      <c r="C105" s="178">
        <v>2</v>
      </c>
    </row>
    <row r="106" spans="1:3" ht="15.5" x14ac:dyDescent="0.35">
      <c r="A106" s="177" t="s">
        <v>162</v>
      </c>
      <c r="B106" s="178" t="s">
        <v>1551</v>
      </c>
      <c r="C106" s="178">
        <v>4</v>
      </c>
    </row>
    <row r="107" spans="1:3" ht="31" x14ac:dyDescent="0.35">
      <c r="A107" s="177" t="s">
        <v>1552</v>
      </c>
      <c r="B107" s="178" t="s">
        <v>1553</v>
      </c>
      <c r="C107" s="178">
        <v>5</v>
      </c>
    </row>
    <row r="108" spans="1:3" ht="15.5" x14ac:dyDescent="0.35">
      <c r="A108" s="177" t="s">
        <v>1554</v>
      </c>
      <c r="B108" s="178" t="s">
        <v>1555</v>
      </c>
      <c r="C108" s="178">
        <v>4</v>
      </c>
    </row>
    <row r="109" spans="1:3" ht="15.5" x14ac:dyDescent="0.35">
      <c r="A109" s="177" t="s">
        <v>1556</v>
      </c>
      <c r="B109" s="178" t="s">
        <v>1557</v>
      </c>
      <c r="C109" s="178">
        <v>4</v>
      </c>
    </row>
    <row r="110" spans="1:3" ht="15.5" x14ac:dyDescent="0.35">
      <c r="A110" s="177" t="s">
        <v>1558</v>
      </c>
      <c r="B110" s="178" t="s">
        <v>1383</v>
      </c>
      <c r="C110" s="178">
        <v>2</v>
      </c>
    </row>
    <row r="111" spans="1:3" ht="15.5" x14ac:dyDescent="0.35">
      <c r="A111" s="177" t="s">
        <v>1559</v>
      </c>
      <c r="B111" s="178" t="s">
        <v>1560</v>
      </c>
      <c r="C111" s="178">
        <v>4</v>
      </c>
    </row>
    <row r="112" spans="1:3" ht="15.5" x14ac:dyDescent="0.35">
      <c r="A112" s="177" t="s">
        <v>1561</v>
      </c>
      <c r="B112" s="178" t="s">
        <v>1562</v>
      </c>
      <c r="C112" s="178">
        <v>5</v>
      </c>
    </row>
    <row r="113" spans="1:3" ht="15.5" x14ac:dyDescent="0.35">
      <c r="A113" s="177" t="s">
        <v>1563</v>
      </c>
      <c r="B113" s="178" t="s">
        <v>1564</v>
      </c>
      <c r="C113" s="178">
        <v>2</v>
      </c>
    </row>
    <row r="114" spans="1:3" ht="15.5" x14ac:dyDescent="0.35">
      <c r="A114" s="177" t="s">
        <v>1565</v>
      </c>
      <c r="B114" s="178" t="s">
        <v>1566</v>
      </c>
      <c r="C114" s="178">
        <v>5</v>
      </c>
    </row>
    <row r="115" spans="1:3" ht="15.5" x14ac:dyDescent="0.35">
      <c r="A115" s="177" t="s">
        <v>1567</v>
      </c>
      <c r="B115" s="178" t="s">
        <v>1568</v>
      </c>
      <c r="C115" s="178">
        <v>6</v>
      </c>
    </row>
    <row r="116" spans="1:3" ht="15.5" x14ac:dyDescent="0.35">
      <c r="A116" s="177" t="s">
        <v>1569</v>
      </c>
      <c r="B116" s="178" t="s">
        <v>1570</v>
      </c>
      <c r="C116" s="178">
        <v>4</v>
      </c>
    </row>
    <row r="117" spans="1:3" ht="15.5" x14ac:dyDescent="0.35">
      <c r="A117" s="177" t="s">
        <v>1571</v>
      </c>
      <c r="B117" s="178" t="s">
        <v>1572</v>
      </c>
      <c r="C117" s="178">
        <v>5</v>
      </c>
    </row>
    <row r="118" spans="1:3" ht="15.5" x14ac:dyDescent="0.35">
      <c r="A118" s="177" t="s">
        <v>1573</v>
      </c>
      <c r="B118" s="178" t="s">
        <v>1574</v>
      </c>
      <c r="C118" s="178">
        <v>4</v>
      </c>
    </row>
    <row r="119" spans="1:3" ht="15.5" x14ac:dyDescent="0.35">
      <c r="A119" s="177" t="s">
        <v>1575</v>
      </c>
      <c r="B119" s="178" t="s">
        <v>1576</v>
      </c>
      <c r="C119" s="178">
        <v>2</v>
      </c>
    </row>
    <row r="120" spans="1:3" ht="15.5" x14ac:dyDescent="0.35">
      <c r="A120" s="177" t="s">
        <v>1577</v>
      </c>
      <c r="B120" s="178" t="s">
        <v>1578</v>
      </c>
      <c r="C120" s="178">
        <v>2</v>
      </c>
    </row>
    <row r="121" spans="1:3" ht="15.5" x14ac:dyDescent="0.35">
      <c r="A121" s="177" t="s">
        <v>1579</v>
      </c>
      <c r="B121" s="178" t="s">
        <v>1580</v>
      </c>
      <c r="C121" s="178">
        <v>3</v>
      </c>
    </row>
    <row r="122" spans="1:3" ht="15.5" x14ac:dyDescent="0.35">
      <c r="A122" s="177" t="s">
        <v>1581</v>
      </c>
      <c r="B122" s="178" t="s">
        <v>1582</v>
      </c>
      <c r="C122" s="178">
        <v>3</v>
      </c>
    </row>
    <row r="123" spans="1:3" ht="15.5" x14ac:dyDescent="0.35">
      <c r="A123" s="177" t="s">
        <v>1583</v>
      </c>
      <c r="B123" s="178" t="s">
        <v>1584</v>
      </c>
      <c r="C123" s="178">
        <v>5</v>
      </c>
    </row>
    <row r="124" spans="1:3" ht="15.5" x14ac:dyDescent="0.35">
      <c r="A124" s="177" t="s">
        <v>1585</v>
      </c>
      <c r="B124" s="178" t="s">
        <v>1586</v>
      </c>
      <c r="C124" s="178">
        <v>4</v>
      </c>
    </row>
    <row r="125" spans="1:3" ht="15.5" x14ac:dyDescent="0.35">
      <c r="A125" s="177" t="s">
        <v>1587</v>
      </c>
      <c r="B125" s="178" t="s">
        <v>1588</v>
      </c>
      <c r="C125" s="178">
        <v>6</v>
      </c>
    </row>
    <row r="126" spans="1:3" ht="15.5" x14ac:dyDescent="0.35">
      <c r="A126" s="177" t="s">
        <v>1589</v>
      </c>
      <c r="B126" s="178" t="s">
        <v>1590</v>
      </c>
      <c r="C126" s="178">
        <v>6</v>
      </c>
    </row>
    <row r="127" spans="1:3" ht="15.5" x14ac:dyDescent="0.35">
      <c r="A127" s="177" t="s">
        <v>1591</v>
      </c>
      <c r="B127" s="178" t="s">
        <v>1592</v>
      </c>
      <c r="C127" s="178">
        <v>6</v>
      </c>
    </row>
    <row r="128" spans="1:3" ht="31" x14ac:dyDescent="0.35">
      <c r="A128" s="177" t="s">
        <v>1593</v>
      </c>
      <c r="B128" s="178" t="s">
        <v>1594</v>
      </c>
      <c r="C128" s="178">
        <v>5</v>
      </c>
    </row>
    <row r="129" spans="1:3" ht="15.5" x14ac:dyDescent="0.35">
      <c r="A129" s="177" t="s">
        <v>1595</v>
      </c>
      <c r="B129" s="178" t="s">
        <v>1596</v>
      </c>
      <c r="C129" s="178">
        <v>5</v>
      </c>
    </row>
    <row r="130" spans="1:3" ht="15.5" x14ac:dyDescent="0.35">
      <c r="A130" s="177" t="s">
        <v>1597</v>
      </c>
      <c r="B130" s="178" t="s">
        <v>1598</v>
      </c>
      <c r="C130" s="178">
        <v>3</v>
      </c>
    </row>
    <row r="131" spans="1:3" ht="15.5" x14ac:dyDescent="0.35">
      <c r="A131" s="177" t="s">
        <v>504</v>
      </c>
      <c r="B131" s="178" t="s">
        <v>1599</v>
      </c>
      <c r="C131" s="178">
        <v>5</v>
      </c>
    </row>
    <row r="132" spans="1:3" ht="15.5" x14ac:dyDescent="0.35">
      <c r="A132" s="177" t="s">
        <v>1600</v>
      </c>
      <c r="B132" s="178" t="s">
        <v>1383</v>
      </c>
      <c r="C132" s="178">
        <v>2</v>
      </c>
    </row>
    <row r="133" spans="1:3" ht="15.5" x14ac:dyDescent="0.35">
      <c r="A133" s="177" t="s">
        <v>1313</v>
      </c>
      <c r="B133" s="178" t="s">
        <v>1601</v>
      </c>
      <c r="C133" s="178">
        <v>4</v>
      </c>
    </row>
    <row r="134" spans="1:3" ht="15.5" x14ac:dyDescent="0.35">
      <c r="A134" s="177" t="s">
        <v>1602</v>
      </c>
      <c r="B134" s="178" t="s">
        <v>1603</v>
      </c>
      <c r="C134" s="178">
        <v>1</v>
      </c>
    </row>
    <row r="135" spans="1:3" ht="15.5" x14ac:dyDescent="0.35">
      <c r="A135" s="177" t="s">
        <v>1604</v>
      </c>
      <c r="B135" s="178" t="s">
        <v>1605</v>
      </c>
      <c r="C135" s="178">
        <v>6</v>
      </c>
    </row>
    <row r="136" spans="1:3" ht="15.5" x14ac:dyDescent="0.35">
      <c r="A136" s="177" t="s">
        <v>1606</v>
      </c>
      <c r="B136" s="178" t="s">
        <v>1607</v>
      </c>
      <c r="C136" s="178">
        <v>5</v>
      </c>
    </row>
    <row r="137" spans="1:3" ht="15.5" x14ac:dyDescent="0.35">
      <c r="A137" s="177" t="s">
        <v>1608</v>
      </c>
      <c r="B137" s="178" t="s">
        <v>1609</v>
      </c>
      <c r="C137" s="178">
        <v>3</v>
      </c>
    </row>
    <row r="138" spans="1:3" ht="15.5" x14ac:dyDescent="0.35">
      <c r="A138" s="177" t="s">
        <v>1610</v>
      </c>
      <c r="B138" s="178" t="s">
        <v>1611</v>
      </c>
      <c r="C138" s="178">
        <v>3</v>
      </c>
    </row>
    <row r="139" spans="1:3" ht="15.5" x14ac:dyDescent="0.35">
      <c r="A139" s="177" t="s">
        <v>1612</v>
      </c>
      <c r="B139" s="178" t="s">
        <v>1613</v>
      </c>
      <c r="C139" s="178">
        <v>4</v>
      </c>
    </row>
    <row r="140" spans="1:3" ht="15.5" x14ac:dyDescent="0.35">
      <c r="A140" s="177" t="s">
        <v>1614</v>
      </c>
      <c r="B140" s="178" t="s">
        <v>1615</v>
      </c>
      <c r="C140" s="178">
        <v>4</v>
      </c>
    </row>
    <row r="141" spans="1:3" ht="15.5" x14ac:dyDescent="0.35">
      <c r="A141" s="177" t="s">
        <v>187</v>
      </c>
      <c r="B141" s="178" t="s">
        <v>1616</v>
      </c>
      <c r="C141" s="178">
        <v>6</v>
      </c>
    </row>
    <row r="142" spans="1:3" ht="15.5" x14ac:dyDescent="0.35">
      <c r="A142" s="177" t="s">
        <v>1617</v>
      </c>
      <c r="B142" s="178" t="s">
        <v>1618</v>
      </c>
      <c r="C142" s="178">
        <v>3</v>
      </c>
    </row>
    <row r="143" spans="1:3" ht="15.5" x14ac:dyDescent="0.35">
      <c r="A143" s="177" t="s">
        <v>1619</v>
      </c>
      <c r="B143" s="178" t="s">
        <v>1620</v>
      </c>
      <c r="C143" s="178">
        <v>5</v>
      </c>
    </row>
    <row r="144" spans="1:3" ht="15.5" x14ac:dyDescent="0.35">
      <c r="A144" s="177" t="s">
        <v>1621</v>
      </c>
      <c r="B144" s="178" t="s">
        <v>1622</v>
      </c>
      <c r="C144" s="178">
        <v>6</v>
      </c>
    </row>
    <row r="145" spans="1:3" ht="15.5" x14ac:dyDescent="0.35">
      <c r="A145" s="177" t="s">
        <v>1623</v>
      </c>
      <c r="B145" s="178" t="s">
        <v>1624</v>
      </c>
      <c r="C145" s="178">
        <v>4</v>
      </c>
    </row>
    <row r="146" spans="1:3" ht="15.5" x14ac:dyDescent="0.35">
      <c r="A146" s="177" t="s">
        <v>1625</v>
      </c>
      <c r="B146" s="178" t="s">
        <v>1626</v>
      </c>
      <c r="C146" s="178">
        <v>5</v>
      </c>
    </row>
    <row r="147" spans="1:3" ht="15.5" x14ac:dyDescent="0.35">
      <c r="A147" s="177" t="s">
        <v>1627</v>
      </c>
      <c r="B147" s="178" t="s">
        <v>1628</v>
      </c>
      <c r="C147" s="178">
        <v>4</v>
      </c>
    </row>
    <row r="148" spans="1:3" ht="15.5" x14ac:dyDescent="0.35">
      <c r="A148" s="177" t="s">
        <v>1629</v>
      </c>
      <c r="B148" s="178" t="s">
        <v>1630</v>
      </c>
      <c r="C148" s="178">
        <v>4</v>
      </c>
    </row>
    <row r="149" spans="1:3" ht="15.5" x14ac:dyDescent="0.35">
      <c r="A149" s="177" t="s">
        <v>1631</v>
      </c>
      <c r="B149" s="178" t="s">
        <v>1632</v>
      </c>
      <c r="C149" s="178">
        <v>4</v>
      </c>
    </row>
    <row r="150" spans="1:3" ht="15.5" x14ac:dyDescent="0.35">
      <c r="A150" s="177" t="s">
        <v>1633</v>
      </c>
      <c r="B150" s="178" t="s">
        <v>1634</v>
      </c>
      <c r="C150" s="178">
        <v>5</v>
      </c>
    </row>
    <row r="151" spans="1:3" ht="15.5" x14ac:dyDescent="0.35">
      <c r="A151" s="177" t="s">
        <v>1635</v>
      </c>
      <c r="B151" s="178" t="s">
        <v>1636</v>
      </c>
      <c r="C151" s="178">
        <v>6</v>
      </c>
    </row>
    <row r="152" spans="1:3" ht="15.5" x14ac:dyDescent="0.35">
      <c r="A152" s="177" t="s">
        <v>1637</v>
      </c>
      <c r="B152" s="178" t="s">
        <v>1638</v>
      </c>
      <c r="C152" s="178">
        <v>5</v>
      </c>
    </row>
    <row r="153" spans="1:3" ht="15.5" x14ac:dyDescent="0.35">
      <c r="A153" s="177" t="s">
        <v>1639</v>
      </c>
      <c r="B153" s="178" t="s">
        <v>1640</v>
      </c>
      <c r="C153" s="178">
        <v>7</v>
      </c>
    </row>
    <row r="154" spans="1:3" ht="15.5" x14ac:dyDescent="0.35">
      <c r="A154" s="177" t="s">
        <v>1641</v>
      </c>
      <c r="B154" s="178" t="s">
        <v>1642</v>
      </c>
      <c r="C154" s="178">
        <v>6</v>
      </c>
    </row>
    <row r="155" spans="1:3" ht="15.5" x14ac:dyDescent="0.35">
      <c r="A155" s="177" t="s">
        <v>1643</v>
      </c>
      <c r="B155" s="178" t="s">
        <v>1644</v>
      </c>
      <c r="C155" s="178">
        <v>1</v>
      </c>
    </row>
    <row r="156" spans="1:3" ht="15.5" x14ac:dyDescent="0.35">
      <c r="A156" s="177" t="s">
        <v>643</v>
      </c>
      <c r="B156" s="178" t="s">
        <v>1645</v>
      </c>
      <c r="C156" s="178">
        <v>6</v>
      </c>
    </row>
    <row r="157" spans="1:3" ht="15.5" x14ac:dyDescent="0.35">
      <c r="A157" s="177" t="s">
        <v>1646</v>
      </c>
      <c r="B157" s="178" t="s">
        <v>1647</v>
      </c>
      <c r="C157" s="178">
        <v>6</v>
      </c>
    </row>
    <row r="158" spans="1:3" ht="15.5" x14ac:dyDescent="0.35">
      <c r="A158" s="177" t="s">
        <v>1648</v>
      </c>
      <c r="B158" s="178" t="s">
        <v>1649</v>
      </c>
      <c r="C158" s="178">
        <v>6</v>
      </c>
    </row>
    <row r="159" spans="1:3" ht="15.5" x14ac:dyDescent="0.35">
      <c r="A159" s="177" t="s">
        <v>1650</v>
      </c>
      <c r="B159" s="178" t="s">
        <v>1651</v>
      </c>
      <c r="C159" s="178">
        <v>4</v>
      </c>
    </row>
    <row r="160" spans="1:3" ht="15.5" x14ac:dyDescent="0.35">
      <c r="A160" s="177" t="s">
        <v>1652</v>
      </c>
      <c r="B160" s="178" t="s">
        <v>1653</v>
      </c>
      <c r="C160" s="178">
        <v>6</v>
      </c>
    </row>
    <row r="161" spans="1:3" ht="15.5" x14ac:dyDescent="0.35">
      <c r="A161" s="177" t="s">
        <v>1654</v>
      </c>
      <c r="B161" s="178" t="s">
        <v>1655</v>
      </c>
      <c r="C161" s="178">
        <v>3</v>
      </c>
    </row>
    <row r="162" spans="1:3" ht="15.5" x14ac:dyDescent="0.35">
      <c r="A162" s="177" t="s">
        <v>1656</v>
      </c>
      <c r="B162" s="178" t="s">
        <v>1657</v>
      </c>
      <c r="C162" s="178">
        <v>4</v>
      </c>
    </row>
    <row r="163" spans="1:3" ht="15.5" x14ac:dyDescent="0.35">
      <c r="A163" s="177" t="s">
        <v>1658</v>
      </c>
      <c r="B163" s="178" t="s">
        <v>1659</v>
      </c>
      <c r="C163" s="178">
        <v>5</v>
      </c>
    </row>
    <row r="164" spans="1:3" ht="31" x14ac:dyDescent="0.35">
      <c r="A164" s="177" t="s">
        <v>1660</v>
      </c>
      <c r="B164" s="178" t="s">
        <v>1661</v>
      </c>
      <c r="C164" s="178">
        <v>3</v>
      </c>
    </row>
    <row r="165" spans="1:3" ht="15.5" x14ac:dyDescent="0.35">
      <c r="A165" s="177" t="s">
        <v>1662</v>
      </c>
      <c r="B165" s="178" t="s">
        <v>1663</v>
      </c>
      <c r="C165" s="178">
        <v>5</v>
      </c>
    </row>
    <row r="166" spans="1:3" ht="15.5" x14ac:dyDescent="0.35">
      <c r="A166" s="177" t="s">
        <v>1664</v>
      </c>
      <c r="B166" s="178" t="s">
        <v>1665</v>
      </c>
      <c r="C166" s="178">
        <v>5</v>
      </c>
    </row>
    <row r="167" spans="1:3" ht="15.5" x14ac:dyDescent="0.35">
      <c r="A167" s="177" t="s">
        <v>1666</v>
      </c>
      <c r="B167" s="178" t="s">
        <v>1667</v>
      </c>
      <c r="C167" s="178">
        <v>5</v>
      </c>
    </row>
    <row r="168" spans="1:3" ht="15.5" x14ac:dyDescent="0.35">
      <c r="A168" s="177" t="s">
        <v>1668</v>
      </c>
      <c r="B168" s="178" t="s">
        <v>1669</v>
      </c>
      <c r="C168" s="178">
        <v>5</v>
      </c>
    </row>
    <row r="169" spans="1:3" ht="15.5" x14ac:dyDescent="0.35">
      <c r="A169" s="177" t="s">
        <v>1670</v>
      </c>
      <c r="B169" s="178" t="s">
        <v>1671</v>
      </c>
      <c r="C169" s="178">
        <v>5</v>
      </c>
    </row>
    <row r="170" spans="1:3" ht="15.5" x14ac:dyDescent="0.35">
      <c r="A170" s="177" t="s">
        <v>520</v>
      </c>
      <c r="B170" s="178" t="s">
        <v>1672</v>
      </c>
      <c r="C170" s="178">
        <v>5</v>
      </c>
    </row>
    <row r="171" spans="1:3" ht="15.5" x14ac:dyDescent="0.35">
      <c r="A171" s="177" t="s">
        <v>1673</v>
      </c>
      <c r="B171" s="178" t="s">
        <v>1674</v>
      </c>
      <c r="C171" s="178">
        <v>6</v>
      </c>
    </row>
    <row r="172" spans="1:3" ht="15.5" x14ac:dyDescent="0.35">
      <c r="A172" s="177" t="s">
        <v>1675</v>
      </c>
      <c r="B172" s="178" t="s">
        <v>1676</v>
      </c>
      <c r="C172" s="178">
        <v>4</v>
      </c>
    </row>
    <row r="173" spans="1:3" ht="15.5" x14ac:dyDescent="0.35">
      <c r="A173" s="177" t="s">
        <v>1677</v>
      </c>
      <c r="B173" s="178" t="s">
        <v>1678</v>
      </c>
      <c r="C173" s="178">
        <v>3</v>
      </c>
    </row>
    <row r="174" spans="1:3" ht="15.5" x14ac:dyDescent="0.35">
      <c r="A174" s="177" t="s">
        <v>1679</v>
      </c>
      <c r="B174" s="178" t="s">
        <v>1680</v>
      </c>
      <c r="C174" s="178">
        <v>4</v>
      </c>
    </row>
    <row r="175" spans="1:3" ht="15.5" x14ac:dyDescent="0.35">
      <c r="A175" s="177" t="s">
        <v>1681</v>
      </c>
      <c r="B175" s="178" t="s">
        <v>1682</v>
      </c>
      <c r="C175" s="178">
        <v>6</v>
      </c>
    </row>
    <row r="176" spans="1:3" ht="15.5" x14ac:dyDescent="0.35">
      <c r="A176" s="177" t="s">
        <v>1683</v>
      </c>
      <c r="B176" s="178" t="s">
        <v>1684</v>
      </c>
      <c r="C176" s="178">
        <v>5</v>
      </c>
    </row>
    <row r="177" spans="1:3" ht="15.5" x14ac:dyDescent="0.35">
      <c r="A177" s="177" t="s">
        <v>1685</v>
      </c>
      <c r="B177" s="178" t="s">
        <v>1686</v>
      </c>
      <c r="C177" s="178">
        <v>3</v>
      </c>
    </row>
    <row r="178" spans="1:3" ht="15.5" x14ac:dyDescent="0.35">
      <c r="A178" s="177" t="s">
        <v>1687</v>
      </c>
      <c r="B178" s="178" t="s">
        <v>1688</v>
      </c>
      <c r="C178" s="178">
        <v>5</v>
      </c>
    </row>
    <row r="179" spans="1:3" ht="15.5" x14ac:dyDescent="0.35">
      <c r="A179" s="177" t="s">
        <v>1689</v>
      </c>
      <c r="B179" s="178" t="s">
        <v>1690</v>
      </c>
      <c r="C179" s="178">
        <v>5</v>
      </c>
    </row>
    <row r="180" spans="1:3" ht="15.5" x14ac:dyDescent="0.35">
      <c r="A180" s="177" t="s">
        <v>1691</v>
      </c>
      <c r="B180" s="178" t="s">
        <v>1692</v>
      </c>
      <c r="C180" s="178">
        <v>4</v>
      </c>
    </row>
    <row r="181" spans="1:3" ht="15.5" x14ac:dyDescent="0.35">
      <c r="A181" s="177" t="s">
        <v>1693</v>
      </c>
      <c r="B181" s="178" t="s">
        <v>1383</v>
      </c>
      <c r="C181" s="178">
        <v>2</v>
      </c>
    </row>
    <row r="182" spans="1:3" ht="15.5" x14ac:dyDescent="0.35">
      <c r="A182" s="177" t="s">
        <v>1694</v>
      </c>
      <c r="B182" s="178" t="s">
        <v>1695</v>
      </c>
      <c r="C182" s="178">
        <v>3</v>
      </c>
    </row>
    <row r="183" spans="1:3" ht="15.5" x14ac:dyDescent="0.35">
      <c r="A183" s="177" t="s">
        <v>1696</v>
      </c>
      <c r="B183" s="178" t="s">
        <v>1697</v>
      </c>
      <c r="C183" s="178">
        <v>3</v>
      </c>
    </row>
    <row r="184" spans="1:3" ht="15.5" x14ac:dyDescent="0.35">
      <c r="A184" s="177" t="s">
        <v>1698</v>
      </c>
      <c r="B184" s="178" t="s">
        <v>1699</v>
      </c>
      <c r="C184" s="178">
        <v>5</v>
      </c>
    </row>
    <row r="185" spans="1:3" ht="15.5" x14ac:dyDescent="0.35">
      <c r="A185" s="177" t="s">
        <v>1700</v>
      </c>
      <c r="B185" s="178" t="s">
        <v>1701</v>
      </c>
      <c r="C185" s="178">
        <v>5</v>
      </c>
    </row>
    <row r="186" spans="1:3" ht="15.5" x14ac:dyDescent="0.35">
      <c r="A186" s="177" t="s">
        <v>1702</v>
      </c>
      <c r="B186" s="178" t="s">
        <v>1703</v>
      </c>
      <c r="C186" s="178">
        <v>2</v>
      </c>
    </row>
    <row r="187" spans="1:3" ht="15.5" x14ac:dyDescent="0.35">
      <c r="A187" s="177" t="s">
        <v>1704</v>
      </c>
      <c r="B187" s="178" t="s">
        <v>1705</v>
      </c>
      <c r="C187" s="178">
        <v>3</v>
      </c>
    </row>
    <row r="188" spans="1:3" ht="15.5" x14ac:dyDescent="0.35">
      <c r="A188" s="177" t="s">
        <v>1706</v>
      </c>
      <c r="B188" s="178" t="s">
        <v>1707</v>
      </c>
      <c r="C188" s="178">
        <v>4</v>
      </c>
    </row>
    <row r="189" spans="1:3" ht="15.5" x14ac:dyDescent="0.35">
      <c r="A189" s="177" t="s">
        <v>1708</v>
      </c>
      <c r="B189" s="178" t="s">
        <v>1709</v>
      </c>
      <c r="C189" s="178">
        <v>2</v>
      </c>
    </row>
    <row r="190" spans="1:3" ht="15.5" x14ac:dyDescent="0.35">
      <c r="A190" s="177" t="s">
        <v>1710</v>
      </c>
      <c r="B190" s="178" t="s">
        <v>1711</v>
      </c>
      <c r="C190" s="178">
        <v>2</v>
      </c>
    </row>
    <row r="191" spans="1:3" ht="15.5" x14ac:dyDescent="0.35">
      <c r="A191" s="177" t="s">
        <v>1712</v>
      </c>
      <c r="B191" s="178" t="s">
        <v>1713</v>
      </c>
      <c r="C191" s="178">
        <v>5</v>
      </c>
    </row>
    <row r="192" spans="1:3" ht="15.5" x14ac:dyDescent="0.35">
      <c r="A192" s="177" t="s">
        <v>1714</v>
      </c>
      <c r="B192" s="178" t="s">
        <v>1383</v>
      </c>
      <c r="C192" s="178">
        <v>2</v>
      </c>
    </row>
    <row r="193" spans="1:3" ht="15.5" x14ac:dyDescent="0.35">
      <c r="A193" s="177" t="s">
        <v>1715</v>
      </c>
      <c r="B193" s="178" t="s">
        <v>1716</v>
      </c>
      <c r="C193" s="178">
        <v>3</v>
      </c>
    </row>
    <row r="194" spans="1:3" ht="15.5" x14ac:dyDescent="0.35">
      <c r="A194" s="177" t="s">
        <v>1717</v>
      </c>
      <c r="B194" s="178" t="s">
        <v>1718</v>
      </c>
      <c r="C194" s="178">
        <v>3</v>
      </c>
    </row>
    <row r="195" spans="1:3" ht="31" x14ac:dyDescent="0.35">
      <c r="A195" s="177" t="s">
        <v>1719</v>
      </c>
      <c r="B195" s="178" t="s">
        <v>1720</v>
      </c>
      <c r="C195" s="178">
        <v>3</v>
      </c>
    </row>
    <row r="196" spans="1:3" ht="15.5" x14ac:dyDescent="0.35">
      <c r="A196" s="177" t="s">
        <v>1721</v>
      </c>
      <c r="B196" s="178" t="s">
        <v>1722</v>
      </c>
      <c r="C196" s="178">
        <v>5</v>
      </c>
    </row>
    <row r="197" spans="1:3" ht="15.5" x14ac:dyDescent="0.35">
      <c r="A197" s="177" t="s">
        <v>1723</v>
      </c>
      <c r="B197" s="178" t="s">
        <v>1724</v>
      </c>
      <c r="C197" s="178">
        <v>4</v>
      </c>
    </row>
    <row r="198" spans="1:3" ht="15.5" x14ac:dyDescent="0.35">
      <c r="A198" s="177" t="s">
        <v>1725</v>
      </c>
      <c r="B198" s="178" t="s">
        <v>1383</v>
      </c>
      <c r="C198" s="178">
        <v>2</v>
      </c>
    </row>
    <row r="199" spans="1:3" ht="15.5" x14ac:dyDescent="0.35">
      <c r="A199" s="177" t="s">
        <v>1726</v>
      </c>
      <c r="B199" s="178" t="s">
        <v>1727</v>
      </c>
      <c r="C199" s="178">
        <v>1</v>
      </c>
    </row>
    <row r="200" spans="1:3" ht="15.5" x14ac:dyDescent="0.35">
      <c r="A200" s="177" t="s">
        <v>1728</v>
      </c>
      <c r="B200" s="178" t="s">
        <v>1729</v>
      </c>
      <c r="C200" s="178">
        <v>4</v>
      </c>
    </row>
    <row r="201" spans="1:3" ht="15.5" x14ac:dyDescent="0.35">
      <c r="A201" s="177" t="s">
        <v>1730</v>
      </c>
      <c r="B201" s="178" t="s">
        <v>1731</v>
      </c>
      <c r="C201" s="178">
        <v>3</v>
      </c>
    </row>
    <row r="202" spans="1:3" ht="15.5" x14ac:dyDescent="0.35">
      <c r="A202" s="177" t="s">
        <v>1732</v>
      </c>
      <c r="B202" s="178" t="s">
        <v>1733</v>
      </c>
      <c r="C202" s="178">
        <v>4</v>
      </c>
    </row>
    <row r="203" spans="1:3" ht="15.5" x14ac:dyDescent="0.35">
      <c r="A203" s="177" t="s">
        <v>1734</v>
      </c>
      <c r="B203" s="178" t="s">
        <v>1735</v>
      </c>
      <c r="C203" s="178">
        <v>4</v>
      </c>
    </row>
    <row r="204" spans="1:3" ht="15.5" x14ac:dyDescent="0.35">
      <c r="A204" s="177" t="s">
        <v>1736</v>
      </c>
      <c r="B204" s="178" t="s">
        <v>1737</v>
      </c>
      <c r="C204" s="178">
        <v>4</v>
      </c>
    </row>
    <row r="205" spans="1:3" ht="15.5" x14ac:dyDescent="0.35">
      <c r="A205" s="177" t="s">
        <v>1738</v>
      </c>
      <c r="B205" s="178" t="s">
        <v>1739</v>
      </c>
      <c r="C205" s="178">
        <v>2</v>
      </c>
    </row>
    <row r="206" spans="1:3" ht="15.5" x14ac:dyDescent="0.35">
      <c r="A206" s="177" t="s">
        <v>1740</v>
      </c>
      <c r="B206" s="178" t="s">
        <v>1741</v>
      </c>
      <c r="C206" s="178">
        <v>3</v>
      </c>
    </row>
    <row r="207" spans="1:3" ht="15.5" x14ac:dyDescent="0.35">
      <c r="A207" s="177" t="s">
        <v>1742</v>
      </c>
      <c r="B207" s="178" t="s">
        <v>1743</v>
      </c>
      <c r="C207" s="178">
        <v>4</v>
      </c>
    </row>
    <row r="208" spans="1:3" ht="15.5" x14ac:dyDescent="0.35">
      <c r="A208" s="177" t="s">
        <v>1744</v>
      </c>
      <c r="B208" s="178" t="s">
        <v>1745</v>
      </c>
      <c r="C208" s="178">
        <v>2</v>
      </c>
    </row>
    <row r="209" spans="1:3" ht="15.5" x14ac:dyDescent="0.35">
      <c r="A209" s="177" t="s">
        <v>1746</v>
      </c>
      <c r="B209" s="178" t="s">
        <v>1747</v>
      </c>
      <c r="C209" s="178">
        <v>4</v>
      </c>
    </row>
    <row r="210" spans="1:3" ht="15.5" x14ac:dyDescent="0.35">
      <c r="A210" s="177" t="s">
        <v>1748</v>
      </c>
      <c r="B210" s="178" t="s">
        <v>1749</v>
      </c>
      <c r="C210" s="178">
        <v>4</v>
      </c>
    </row>
    <row r="211" spans="1:3" ht="15.5" x14ac:dyDescent="0.35">
      <c r="A211" s="177" t="s">
        <v>1750</v>
      </c>
      <c r="B211" s="178" t="s">
        <v>1751</v>
      </c>
      <c r="C211" s="178">
        <v>4</v>
      </c>
    </row>
    <row r="212" spans="1:3" ht="15.5" x14ac:dyDescent="0.35">
      <c r="A212" s="177" t="s">
        <v>1752</v>
      </c>
      <c r="B212" s="178" t="s">
        <v>1753</v>
      </c>
      <c r="C212" s="178">
        <v>3</v>
      </c>
    </row>
    <row r="213" spans="1:3" ht="15.5" x14ac:dyDescent="0.35">
      <c r="A213" s="177" t="s">
        <v>1754</v>
      </c>
      <c r="B213" s="178" t="s">
        <v>1383</v>
      </c>
      <c r="C213" s="178">
        <v>2</v>
      </c>
    </row>
    <row r="214" spans="1:3" ht="15.5" x14ac:dyDescent="0.35">
      <c r="A214" s="177" t="s">
        <v>1755</v>
      </c>
      <c r="B214" s="178" t="s">
        <v>1756</v>
      </c>
      <c r="C214" s="178">
        <v>1</v>
      </c>
    </row>
    <row r="215" spans="1:3" ht="15.5" x14ac:dyDescent="0.35">
      <c r="A215" s="177" t="s">
        <v>1757</v>
      </c>
      <c r="B215" s="178" t="s">
        <v>1758</v>
      </c>
      <c r="C215" s="178">
        <v>4</v>
      </c>
    </row>
    <row r="216" spans="1:3" ht="15.5" x14ac:dyDescent="0.35">
      <c r="A216" s="177" t="s">
        <v>1759</v>
      </c>
      <c r="B216" s="178" t="s">
        <v>1760</v>
      </c>
      <c r="C216" s="178">
        <v>4</v>
      </c>
    </row>
    <row r="217" spans="1:3" ht="15.5" x14ac:dyDescent="0.35">
      <c r="A217" s="177" t="s">
        <v>1761</v>
      </c>
      <c r="B217" s="178" t="s">
        <v>1762</v>
      </c>
      <c r="C217" s="178">
        <v>4</v>
      </c>
    </row>
    <row r="218" spans="1:3" ht="15.5" x14ac:dyDescent="0.35">
      <c r="A218" s="177" t="s">
        <v>1763</v>
      </c>
      <c r="B218" s="178" t="s">
        <v>1764</v>
      </c>
      <c r="C218" s="178">
        <v>4</v>
      </c>
    </row>
    <row r="219" spans="1:3" ht="15.5" x14ac:dyDescent="0.35">
      <c r="A219" s="177" t="s">
        <v>1765</v>
      </c>
      <c r="B219" s="178" t="s">
        <v>1766</v>
      </c>
      <c r="C219" s="178">
        <v>2</v>
      </c>
    </row>
    <row r="220" spans="1:3" ht="15.5" x14ac:dyDescent="0.35">
      <c r="A220" s="177" t="s">
        <v>1767</v>
      </c>
      <c r="B220" s="178" t="s">
        <v>1768</v>
      </c>
      <c r="C220" s="178">
        <v>1</v>
      </c>
    </row>
    <row r="221" spans="1:3" ht="15.5" x14ac:dyDescent="0.35">
      <c r="A221" s="177" t="s">
        <v>1769</v>
      </c>
      <c r="B221" s="178" t="s">
        <v>1770</v>
      </c>
      <c r="C221" s="178">
        <v>1</v>
      </c>
    </row>
    <row r="222" spans="1:3" ht="15.5" x14ac:dyDescent="0.35">
      <c r="A222" s="177" t="s">
        <v>1771</v>
      </c>
      <c r="B222" s="178" t="s">
        <v>1772</v>
      </c>
      <c r="C222" s="178">
        <v>4</v>
      </c>
    </row>
    <row r="223" spans="1:3" ht="15.5" x14ac:dyDescent="0.35">
      <c r="A223" s="177" t="s">
        <v>1773</v>
      </c>
      <c r="B223" s="178" t="s">
        <v>1774</v>
      </c>
      <c r="C223" s="178">
        <v>7</v>
      </c>
    </row>
    <row r="224" spans="1:3" ht="15.5" x14ac:dyDescent="0.35">
      <c r="A224" s="177" t="s">
        <v>1775</v>
      </c>
      <c r="B224" s="178" t="s">
        <v>1776</v>
      </c>
      <c r="C224" s="178">
        <v>5</v>
      </c>
    </row>
    <row r="225" spans="1:3" ht="15.5" x14ac:dyDescent="0.35">
      <c r="A225" s="177" t="s">
        <v>1777</v>
      </c>
      <c r="B225" s="178" t="s">
        <v>1778</v>
      </c>
      <c r="C225" s="178">
        <v>6</v>
      </c>
    </row>
    <row r="226" spans="1:3" ht="15.5" x14ac:dyDescent="0.35">
      <c r="A226" s="177" t="s">
        <v>1779</v>
      </c>
      <c r="B226" s="178" t="s">
        <v>1780</v>
      </c>
      <c r="C226" s="178">
        <v>5</v>
      </c>
    </row>
    <row r="227" spans="1:3" ht="15.5" x14ac:dyDescent="0.35">
      <c r="A227" s="177" t="s">
        <v>1781</v>
      </c>
      <c r="B227" s="178" t="s">
        <v>1782</v>
      </c>
      <c r="C227" s="178">
        <v>2</v>
      </c>
    </row>
    <row r="228" spans="1:3" ht="15.5" x14ac:dyDescent="0.35">
      <c r="A228" s="177" t="s">
        <v>1783</v>
      </c>
      <c r="B228" s="178" t="s">
        <v>1784</v>
      </c>
      <c r="C228" s="178">
        <v>3</v>
      </c>
    </row>
    <row r="229" spans="1:3" ht="15.5" x14ac:dyDescent="0.35">
      <c r="A229" s="177" t="s">
        <v>1785</v>
      </c>
      <c r="B229" s="178" t="s">
        <v>1786</v>
      </c>
      <c r="C229" s="178">
        <v>1</v>
      </c>
    </row>
    <row r="230" spans="1:3" ht="15.5" x14ac:dyDescent="0.35">
      <c r="A230" s="177" t="s">
        <v>1787</v>
      </c>
      <c r="B230" s="178" t="s">
        <v>1788</v>
      </c>
      <c r="C230" s="178">
        <v>7</v>
      </c>
    </row>
    <row r="231" spans="1:3" ht="15.5" x14ac:dyDescent="0.35">
      <c r="A231" s="177" t="s">
        <v>1789</v>
      </c>
      <c r="B231" s="178" t="s">
        <v>1790</v>
      </c>
      <c r="C231" s="178">
        <v>2</v>
      </c>
    </row>
    <row r="232" spans="1:3" ht="15.5" x14ac:dyDescent="0.35">
      <c r="A232" s="177" t="s">
        <v>1791</v>
      </c>
      <c r="B232" s="178" t="s">
        <v>1792</v>
      </c>
      <c r="C232" s="178">
        <v>5</v>
      </c>
    </row>
    <row r="233" spans="1:3" ht="15.5" x14ac:dyDescent="0.35">
      <c r="A233" s="177" t="s">
        <v>1793</v>
      </c>
      <c r="B233" s="178" t="s">
        <v>1383</v>
      </c>
      <c r="C233" s="178">
        <v>2</v>
      </c>
    </row>
    <row r="234" spans="1:3" ht="15.5" x14ac:dyDescent="0.35">
      <c r="A234" s="177" t="s">
        <v>837</v>
      </c>
      <c r="B234" s="178" t="s">
        <v>1794</v>
      </c>
      <c r="C234" s="178">
        <v>6</v>
      </c>
    </row>
    <row r="235" spans="1:3" ht="15.5" x14ac:dyDescent="0.35">
      <c r="A235" s="177" t="s">
        <v>1795</v>
      </c>
      <c r="B235" s="178" t="s">
        <v>1796</v>
      </c>
      <c r="C235" s="178">
        <v>4</v>
      </c>
    </row>
    <row r="236" spans="1:3" ht="15.5" x14ac:dyDescent="0.35">
      <c r="A236" s="177" t="s">
        <v>822</v>
      </c>
      <c r="B236" s="178" t="s">
        <v>1797</v>
      </c>
      <c r="C236" s="178">
        <v>6</v>
      </c>
    </row>
    <row r="237" spans="1:3" ht="15.5" x14ac:dyDescent="0.35">
      <c r="A237" s="177" t="s">
        <v>1798</v>
      </c>
      <c r="B237" s="178" t="s">
        <v>1799</v>
      </c>
      <c r="C237" s="178">
        <v>4</v>
      </c>
    </row>
    <row r="238" spans="1:3" ht="15.5" x14ac:dyDescent="0.35">
      <c r="A238" s="177" t="s">
        <v>1800</v>
      </c>
      <c r="B238" s="178" t="s">
        <v>1801</v>
      </c>
      <c r="C238" s="178">
        <v>6</v>
      </c>
    </row>
    <row r="239" spans="1:3" ht="15.5" x14ac:dyDescent="0.35">
      <c r="A239" s="177" t="s">
        <v>1802</v>
      </c>
      <c r="B239" s="178" t="s">
        <v>1803</v>
      </c>
      <c r="C239" s="178">
        <v>4</v>
      </c>
    </row>
    <row r="240" spans="1:3" ht="15.5" x14ac:dyDescent="0.35">
      <c r="A240" s="177" t="s">
        <v>491</v>
      </c>
      <c r="B240" s="178" t="s">
        <v>1804</v>
      </c>
      <c r="C240" s="178">
        <v>7</v>
      </c>
    </row>
    <row r="241" spans="1:3" ht="15.5" x14ac:dyDescent="0.35">
      <c r="A241" s="177" t="s">
        <v>1805</v>
      </c>
      <c r="B241" s="178" t="s">
        <v>1806</v>
      </c>
      <c r="C241" s="178">
        <v>8</v>
      </c>
    </row>
    <row r="242" spans="1:3" ht="15.5" x14ac:dyDescent="0.35">
      <c r="A242" s="177" t="s">
        <v>58</v>
      </c>
      <c r="B242" s="178" t="s">
        <v>1807</v>
      </c>
      <c r="C242" s="178">
        <v>6</v>
      </c>
    </row>
    <row r="243" spans="1:3" ht="15.5" x14ac:dyDescent="0.35">
      <c r="A243" s="177" t="s">
        <v>1808</v>
      </c>
      <c r="B243" s="178" t="s">
        <v>1809</v>
      </c>
      <c r="C243" s="178">
        <v>5</v>
      </c>
    </row>
    <row r="244" spans="1:3" ht="15.5" x14ac:dyDescent="0.35">
      <c r="A244" s="177" t="s">
        <v>92</v>
      </c>
      <c r="B244" s="178" t="s">
        <v>91</v>
      </c>
      <c r="C244" s="178">
        <v>6</v>
      </c>
    </row>
    <row r="245" spans="1:3" ht="15.5" x14ac:dyDescent="0.35">
      <c r="A245" s="177" t="s">
        <v>1810</v>
      </c>
      <c r="B245" s="178" t="s">
        <v>1811</v>
      </c>
      <c r="C245" s="178">
        <v>1</v>
      </c>
    </row>
    <row r="246" spans="1:3" ht="15.5" x14ac:dyDescent="0.35">
      <c r="A246" s="177" t="s">
        <v>1812</v>
      </c>
      <c r="B246" s="178" t="s">
        <v>1813</v>
      </c>
      <c r="C246" s="178">
        <v>4</v>
      </c>
    </row>
    <row r="247" spans="1:3" ht="15.5" x14ac:dyDescent="0.35">
      <c r="A247" s="177" t="s">
        <v>1814</v>
      </c>
      <c r="B247" s="178" t="s">
        <v>1815</v>
      </c>
      <c r="C247" s="178">
        <v>5</v>
      </c>
    </row>
    <row r="248" spans="1:3" ht="15.5" x14ac:dyDescent="0.35">
      <c r="A248" s="177" t="s">
        <v>1816</v>
      </c>
      <c r="B248" s="178" t="s">
        <v>1383</v>
      </c>
      <c r="C248" s="178">
        <v>2</v>
      </c>
    </row>
    <row r="249" spans="1:3" ht="15.5" x14ac:dyDescent="0.35">
      <c r="A249" s="177" t="s">
        <v>1817</v>
      </c>
      <c r="B249" s="178" t="s">
        <v>1818</v>
      </c>
      <c r="C249" s="178">
        <v>8</v>
      </c>
    </row>
    <row r="250" spans="1:3" ht="15.5" x14ac:dyDescent="0.35">
      <c r="A250" s="177" t="s">
        <v>1819</v>
      </c>
      <c r="B250" s="178" t="s">
        <v>1820</v>
      </c>
      <c r="C250" s="178">
        <v>8</v>
      </c>
    </row>
    <row r="251" spans="1:3" ht="31" x14ac:dyDescent="0.35">
      <c r="A251" s="177" t="s">
        <v>1821</v>
      </c>
      <c r="B251" s="178" t="s">
        <v>1822</v>
      </c>
      <c r="C251" s="178">
        <v>7</v>
      </c>
    </row>
    <row r="252" spans="1:3" ht="15.5" x14ac:dyDescent="0.35">
      <c r="A252" s="177" t="s">
        <v>1823</v>
      </c>
      <c r="B252" s="178" t="s">
        <v>1824</v>
      </c>
      <c r="C252" s="178">
        <v>5</v>
      </c>
    </row>
    <row r="253" spans="1:3" ht="15.5" x14ac:dyDescent="0.35">
      <c r="A253" s="177" t="s">
        <v>1825</v>
      </c>
      <c r="B253" s="178" t="s">
        <v>1826</v>
      </c>
      <c r="C253" s="178">
        <v>7</v>
      </c>
    </row>
    <row r="254" spans="1:3" ht="15.5" x14ac:dyDescent="0.35">
      <c r="A254" s="177" t="s">
        <v>1827</v>
      </c>
      <c r="B254" s="178" t="s">
        <v>1828</v>
      </c>
      <c r="C254" s="178">
        <v>4</v>
      </c>
    </row>
    <row r="255" spans="1:3" ht="15.5" x14ac:dyDescent="0.35">
      <c r="A255" s="177" t="s">
        <v>1829</v>
      </c>
      <c r="B255" s="178" t="s">
        <v>1830</v>
      </c>
      <c r="C255" s="178">
        <v>4</v>
      </c>
    </row>
    <row r="256" spans="1:3" ht="15.5" x14ac:dyDescent="0.35">
      <c r="A256" s="177" t="s">
        <v>1831</v>
      </c>
      <c r="B256" s="178" t="s">
        <v>1832</v>
      </c>
      <c r="C256" s="178">
        <v>5</v>
      </c>
    </row>
    <row r="257" spans="1:3" ht="15.5" x14ac:dyDescent="0.35">
      <c r="A257" s="177" t="s">
        <v>1833</v>
      </c>
      <c r="B257" s="178" t="s">
        <v>1834</v>
      </c>
      <c r="C257" s="178">
        <v>8</v>
      </c>
    </row>
    <row r="258" spans="1:3" ht="15.5" x14ac:dyDescent="0.35">
      <c r="A258" s="177" t="s">
        <v>1835</v>
      </c>
      <c r="B258" s="178" t="s">
        <v>1836</v>
      </c>
      <c r="C258" s="178">
        <v>4</v>
      </c>
    </row>
    <row r="259" spans="1:3" ht="15.5" x14ac:dyDescent="0.35">
      <c r="A259" s="177" t="s">
        <v>1837</v>
      </c>
      <c r="B259" s="178" t="s">
        <v>1383</v>
      </c>
      <c r="C259" s="178">
        <v>3</v>
      </c>
    </row>
    <row r="260" spans="1:3" ht="15.5" x14ac:dyDescent="0.35">
      <c r="A260" s="177" t="s">
        <v>1838</v>
      </c>
      <c r="B260" s="178" t="s">
        <v>1839</v>
      </c>
      <c r="C260" s="178">
        <v>5</v>
      </c>
    </row>
    <row r="261" spans="1:3" ht="15.5" x14ac:dyDescent="0.35">
      <c r="A261" s="177" t="s">
        <v>1840</v>
      </c>
      <c r="B261" s="178" t="s">
        <v>1841</v>
      </c>
      <c r="C261" s="178">
        <v>8</v>
      </c>
    </row>
    <row r="262" spans="1:3" ht="15.5" x14ac:dyDescent="0.35">
      <c r="A262" s="177" t="s">
        <v>1842</v>
      </c>
      <c r="B262" s="178" t="s">
        <v>1843</v>
      </c>
      <c r="C262" s="178">
        <v>5</v>
      </c>
    </row>
    <row r="263" spans="1:3" ht="15.5" x14ac:dyDescent="0.35">
      <c r="A263" s="177" t="s">
        <v>1844</v>
      </c>
      <c r="B263" s="178" t="s">
        <v>1845</v>
      </c>
      <c r="C263" s="178">
        <v>4</v>
      </c>
    </row>
    <row r="264" spans="1:3" ht="15.5" x14ac:dyDescent="0.35">
      <c r="A264" s="177" t="s">
        <v>1846</v>
      </c>
      <c r="B264" s="178" t="s">
        <v>1847</v>
      </c>
      <c r="C264" s="178">
        <v>4</v>
      </c>
    </row>
    <row r="265" spans="1:3" ht="15.5" x14ac:dyDescent="0.35">
      <c r="A265" s="177" t="s">
        <v>1848</v>
      </c>
      <c r="B265" s="178" t="s">
        <v>1849</v>
      </c>
      <c r="C265" s="178">
        <v>5</v>
      </c>
    </row>
    <row r="266" spans="1:3" ht="15.5" x14ac:dyDescent="0.35">
      <c r="A266" s="177" t="s">
        <v>1850</v>
      </c>
      <c r="B266" s="178" t="s">
        <v>1851</v>
      </c>
      <c r="C266" s="178">
        <v>6</v>
      </c>
    </row>
    <row r="267" spans="1:3" ht="15.5" x14ac:dyDescent="0.35">
      <c r="A267" s="177" t="s">
        <v>1852</v>
      </c>
      <c r="B267" s="178" t="s">
        <v>1853</v>
      </c>
      <c r="C267" s="178">
        <v>5</v>
      </c>
    </row>
    <row r="268" spans="1:3" ht="15.5" x14ac:dyDescent="0.35">
      <c r="A268" s="177" t="s">
        <v>1854</v>
      </c>
      <c r="B268" s="178" t="s">
        <v>1855</v>
      </c>
      <c r="C268" s="178">
        <v>6</v>
      </c>
    </row>
    <row r="269" spans="1:3" ht="15.5" x14ac:dyDescent="0.35">
      <c r="A269" s="177" t="s">
        <v>1856</v>
      </c>
      <c r="B269" s="178" t="s">
        <v>1857</v>
      </c>
      <c r="C269" s="178">
        <v>8</v>
      </c>
    </row>
    <row r="270" spans="1:3" ht="15.5" x14ac:dyDescent="0.35">
      <c r="A270" s="177" t="s">
        <v>1858</v>
      </c>
      <c r="B270" s="178" t="s">
        <v>1859</v>
      </c>
      <c r="C270" s="178">
        <v>7</v>
      </c>
    </row>
    <row r="271" spans="1:3" ht="15.5" x14ac:dyDescent="0.35">
      <c r="A271" s="177" t="s">
        <v>1860</v>
      </c>
      <c r="B271" s="178" t="s">
        <v>1861</v>
      </c>
      <c r="C271" s="178">
        <v>6</v>
      </c>
    </row>
    <row r="272" spans="1:3" ht="15.5" x14ac:dyDescent="0.35">
      <c r="A272" s="177" t="s">
        <v>1862</v>
      </c>
      <c r="B272" s="178" t="s">
        <v>1863</v>
      </c>
      <c r="C272" s="178">
        <v>8</v>
      </c>
    </row>
    <row r="273" spans="1:3" ht="15.5" x14ac:dyDescent="0.35">
      <c r="A273" s="177" t="s">
        <v>1100</v>
      </c>
      <c r="B273" s="178" t="s">
        <v>1864</v>
      </c>
      <c r="C273" s="178">
        <v>4</v>
      </c>
    </row>
    <row r="274" spans="1:3" ht="15.5" x14ac:dyDescent="0.35">
      <c r="A274" s="177" t="s">
        <v>1865</v>
      </c>
      <c r="B274" s="178" t="s">
        <v>1866</v>
      </c>
      <c r="C274" s="178">
        <v>8</v>
      </c>
    </row>
    <row r="275" spans="1:3" ht="15.5" x14ac:dyDescent="0.35">
      <c r="A275" s="177" t="s">
        <v>1867</v>
      </c>
      <c r="B275" s="178" t="s">
        <v>1868</v>
      </c>
      <c r="C275" s="178">
        <v>6</v>
      </c>
    </row>
    <row r="276" spans="1:3" ht="15.5" x14ac:dyDescent="0.35">
      <c r="A276" s="177" t="s">
        <v>1869</v>
      </c>
      <c r="B276" s="178" t="s">
        <v>1870</v>
      </c>
      <c r="C276" s="178">
        <v>6</v>
      </c>
    </row>
    <row r="277" spans="1:3" ht="15.5" x14ac:dyDescent="0.35">
      <c r="A277" s="177" t="s">
        <v>1871</v>
      </c>
      <c r="B277" s="178" t="s">
        <v>1872</v>
      </c>
      <c r="C277" s="178">
        <v>6</v>
      </c>
    </row>
    <row r="278" spans="1:3" ht="15.5" x14ac:dyDescent="0.35">
      <c r="A278" s="177" t="s">
        <v>1873</v>
      </c>
      <c r="B278" s="178" t="s">
        <v>1874</v>
      </c>
      <c r="C278" s="178">
        <v>4</v>
      </c>
    </row>
    <row r="279" spans="1:3" ht="15.5" x14ac:dyDescent="0.35">
      <c r="A279" s="177" t="s">
        <v>1875</v>
      </c>
      <c r="B279" s="178" t="s">
        <v>1383</v>
      </c>
      <c r="C279" s="178">
        <v>2</v>
      </c>
    </row>
    <row r="280" spans="1:3" ht="15.5" x14ac:dyDescent="0.35">
      <c r="A280" s="177" t="s">
        <v>1876</v>
      </c>
      <c r="B280" s="178" t="s">
        <v>1877</v>
      </c>
      <c r="C280" s="178">
        <v>2</v>
      </c>
    </row>
    <row r="281" spans="1:3" ht="15.5" x14ac:dyDescent="0.35">
      <c r="A281" s="177" t="s">
        <v>1878</v>
      </c>
      <c r="B281" s="178" t="s">
        <v>1879</v>
      </c>
      <c r="C281" s="178">
        <v>5</v>
      </c>
    </row>
    <row r="282" spans="1:3" ht="15.5" x14ac:dyDescent="0.35">
      <c r="A282" s="177" t="s">
        <v>1880</v>
      </c>
      <c r="B282" s="178" t="s">
        <v>1881</v>
      </c>
      <c r="C282" s="178">
        <v>5</v>
      </c>
    </row>
    <row r="283" spans="1:3" ht="15.5" x14ac:dyDescent="0.35">
      <c r="A283" s="177" t="s">
        <v>1882</v>
      </c>
      <c r="B283" s="178" t="s">
        <v>1883</v>
      </c>
      <c r="C283" s="178">
        <v>4</v>
      </c>
    </row>
    <row r="284" spans="1:3" ht="15.5" x14ac:dyDescent="0.35">
      <c r="A284" s="177" t="s">
        <v>1884</v>
      </c>
      <c r="B284" s="178" t="s">
        <v>1885</v>
      </c>
      <c r="C284" s="178">
        <v>4</v>
      </c>
    </row>
    <row r="285" spans="1:3" ht="15.5" x14ac:dyDescent="0.35">
      <c r="A285" s="177" t="s">
        <v>1886</v>
      </c>
      <c r="B285" s="178" t="s">
        <v>1887</v>
      </c>
      <c r="C285" s="178">
        <v>8</v>
      </c>
    </row>
    <row r="286" spans="1:3" ht="31" x14ac:dyDescent="0.35">
      <c r="A286" s="177" t="s">
        <v>1888</v>
      </c>
      <c r="B286" s="178" t="s">
        <v>1889</v>
      </c>
      <c r="C286" s="178">
        <v>7</v>
      </c>
    </row>
    <row r="287" spans="1:3" ht="31" x14ac:dyDescent="0.35">
      <c r="A287" s="177" t="s">
        <v>1890</v>
      </c>
      <c r="B287" s="178" t="s">
        <v>1891</v>
      </c>
      <c r="C287" s="178">
        <v>6</v>
      </c>
    </row>
    <row r="288" spans="1:3" ht="15.5" x14ac:dyDescent="0.35">
      <c r="A288" s="177" t="s">
        <v>1892</v>
      </c>
      <c r="B288" s="178" t="s">
        <v>1893</v>
      </c>
      <c r="C288" s="178">
        <v>8</v>
      </c>
    </row>
    <row r="289" spans="1:3" ht="15.5" x14ac:dyDescent="0.35">
      <c r="A289" s="177" t="s">
        <v>1894</v>
      </c>
      <c r="B289" s="178" t="s">
        <v>1895</v>
      </c>
      <c r="C289" s="178">
        <v>7</v>
      </c>
    </row>
    <row r="290" spans="1:3" ht="15.5" x14ac:dyDescent="0.35">
      <c r="A290" s="177" t="s">
        <v>1896</v>
      </c>
      <c r="B290" s="178" t="s">
        <v>1897</v>
      </c>
      <c r="C290" s="178">
        <v>6</v>
      </c>
    </row>
    <row r="291" spans="1:3" ht="15.5" x14ac:dyDescent="0.35">
      <c r="A291" s="177" t="s">
        <v>1898</v>
      </c>
      <c r="B291" s="178" t="s">
        <v>1899</v>
      </c>
      <c r="C291" s="178">
        <v>4</v>
      </c>
    </row>
    <row r="292" spans="1:3" ht="15.5" x14ac:dyDescent="0.35">
      <c r="A292" s="177" t="s">
        <v>1900</v>
      </c>
      <c r="B292" s="178" t="s">
        <v>1901</v>
      </c>
      <c r="C292" s="178">
        <v>4</v>
      </c>
    </row>
    <row r="293" spans="1:3" ht="15.5" x14ac:dyDescent="0.35">
      <c r="A293" s="177" t="s">
        <v>1902</v>
      </c>
      <c r="B293" s="178" t="s">
        <v>1903</v>
      </c>
      <c r="C293" s="178">
        <v>5</v>
      </c>
    </row>
    <row r="294" spans="1:3" ht="15.5" x14ac:dyDescent="0.35">
      <c r="A294" s="177" t="s">
        <v>1904</v>
      </c>
      <c r="B294" s="178" t="s">
        <v>1905</v>
      </c>
      <c r="C294" s="178">
        <v>1</v>
      </c>
    </row>
    <row r="295" spans="1:3" ht="15.5" x14ac:dyDescent="0.35">
      <c r="A295" s="177" t="s">
        <v>1906</v>
      </c>
      <c r="B295" s="178" t="s">
        <v>1907</v>
      </c>
      <c r="C295" s="178">
        <v>4</v>
      </c>
    </row>
    <row r="296" spans="1:3" ht="15.5" x14ac:dyDescent="0.35">
      <c r="A296" s="177" t="s">
        <v>1908</v>
      </c>
      <c r="B296" s="178" t="s">
        <v>1909</v>
      </c>
      <c r="C296" s="178">
        <v>7</v>
      </c>
    </row>
    <row r="297" spans="1:3" ht="15.5" x14ac:dyDescent="0.35">
      <c r="A297" s="177" t="s">
        <v>1910</v>
      </c>
      <c r="B297" s="178" t="s">
        <v>1911</v>
      </c>
      <c r="C297" s="178">
        <v>6</v>
      </c>
    </row>
    <row r="298" spans="1:3" ht="15.5" x14ac:dyDescent="0.35">
      <c r="A298" s="177" t="s">
        <v>1912</v>
      </c>
      <c r="B298" s="178" t="s">
        <v>1913</v>
      </c>
      <c r="C298" s="178">
        <v>5</v>
      </c>
    </row>
    <row r="299" spans="1:3" ht="15.5" x14ac:dyDescent="0.35">
      <c r="A299" s="177" t="s">
        <v>1914</v>
      </c>
      <c r="B299" s="178" t="s">
        <v>1915</v>
      </c>
      <c r="C299" s="178">
        <v>5</v>
      </c>
    </row>
    <row r="300" spans="1:3" ht="15.5" x14ac:dyDescent="0.35">
      <c r="A300" s="177" t="s">
        <v>1916</v>
      </c>
      <c r="B300" s="178" t="s">
        <v>1917</v>
      </c>
      <c r="C300" s="178">
        <v>3</v>
      </c>
    </row>
    <row r="301" spans="1:3" ht="15.5" x14ac:dyDescent="0.35">
      <c r="A301" s="177" t="s">
        <v>1918</v>
      </c>
      <c r="B301" s="178" t="s">
        <v>1919</v>
      </c>
      <c r="C301" s="178">
        <v>6</v>
      </c>
    </row>
    <row r="302" spans="1:3" ht="15.5" x14ac:dyDescent="0.35">
      <c r="A302" s="177" t="s">
        <v>1920</v>
      </c>
      <c r="B302" s="178" t="s">
        <v>1921</v>
      </c>
      <c r="C302" s="178">
        <v>5</v>
      </c>
    </row>
    <row r="303" spans="1:3" ht="15.5" x14ac:dyDescent="0.35">
      <c r="A303" s="177" t="s">
        <v>1922</v>
      </c>
      <c r="B303" s="178" t="s">
        <v>1923</v>
      </c>
      <c r="C303" s="178">
        <v>5</v>
      </c>
    </row>
    <row r="304" spans="1:3" ht="15.5" x14ac:dyDescent="0.35">
      <c r="A304" s="177" t="s">
        <v>1924</v>
      </c>
      <c r="B304" s="178" t="s">
        <v>1925</v>
      </c>
      <c r="C304" s="178">
        <v>6</v>
      </c>
    </row>
    <row r="305" spans="1:3" ht="15.5" x14ac:dyDescent="0.35">
      <c r="A305" s="177" t="s">
        <v>1926</v>
      </c>
      <c r="B305" s="178" t="s">
        <v>1927</v>
      </c>
      <c r="C305" s="178">
        <v>5</v>
      </c>
    </row>
    <row r="306" spans="1:3" ht="15.5" x14ac:dyDescent="0.35">
      <c r="A306" s="177" t="s">
        <v>1928</v>
      </c>
      <c r="B306" s="178" t="s">
        <v>1929</v>
      </c>
      <c r="C306" s="178">
        <v>5</v>
      </c>
    </row>
    <row r="307" spans="1:3" ht="15.5" x14ac:dyDescent="0.35">
      <c r="A307" s="177" t="s">
        <v>1930</v>
      </c>
      <c r="B307" s="178" t="s">
        <v>1383</v>
      </c>
      <c r="C307" s="178">
        <v>2</v>
      </c>
    </row>
    <row r="308" spans="1:3" ht="15.5" x14ac:dyDescent="0.35">
      <c r="A308" s="177" t="s">
        <v>1931</v>
      </c>
      <c r="B308" s="178" t="s">
        <v>1932</v>
      </c>
      <c r="C308" s="178">
        <v>1</v>
      </c>
    </row>
    <row r="309" spans="1:3" ht="15.5" x14ac:dyDescent="0.35">
      <c r="A309" s="177" t="s">
        <v>1933</v>
      </c>
      <c r="B309" s="178" t="s">
        <v>1934</v>
      </c>
      <c r="C309" s="178">
        <v>4</v>
      </c>
    </row>
    <row r="310" spans="1:3" ht="15.5" x14ac:dyDescent="0.35">
      <c r="A310" s="177" t="s">
        <v>1935</v>
      </c>
      <c r="B310" s="178" t="s">
        <v>1936</v>
      </c>
      <c r="C310" s="178">
        <v>5</v>
      </c>
    </row>
    <row r="311" spans="1:3" ht="15.5" x14ac:dyDescent="0.35">
      <c r="A311" s="177" t="s">
        <v>1937</v>
      </c>
      <c r="B311" s="178" t="s">
        <v>1938</v>
      </c>
      <c r="C311" s="178">
        <v>3</v>
      </c>
    </row>
    <row r="312" spans="1:3" ht="15.5" x14ac:dyDescent="0.35">
      <c r="A312" s="177" t="s">
        <v>1939</v>
      </c>
      <c r="B312" s="178" t="s">
        <v>1940</v>
      </c>
      <c r="C312" s="178">
        <v>6</v>
      </c>
    </row>
    <row r="313" spans="1:3" ht="15.5" x14ac:dyDescent="0.35">
      <c r="A313" s="177" t="s">
        <v>1941</v>
      </c>
      <c r="B313" s="178" t="s">
        <v>1942</v>
      </c>
      <c r="C313" s="178">
        <v>4</v>
      </c>
    </row>
    <row r="314" spans="1:3" ht="15.5" x14ac:dyDescent="0.35">
      <c r="A314" s="177" t="s">
        <v>1943</v>
      </c>
      <c r="B314" s="178" t="s">
        <v>1944</v>
      </c>
      <c r="C314" s="178">
        <v>5</v>
      </c>
    </row>
    <row r="315" spans="1:3" ht="15.5" x14ac:dyDescent="0.35">
      <c r="A315" s="177" t="s">
        <v>1945</v>
      </c>
      <c r="B315" s="178" t="s">
        <v>1946</v>
      </c>
      <c r="C315" s="178">
        <v>4</v>
      </c>
    </row>
    <row r="316" spans="1:3" ht="15.5" x14ac:dyDescent="0.35">
      <c r="A316" s="177" t="s">
        <v>120</v>
      </c>
      <c r="B316" s="178" t="s">
        <v>1947</v>
      </c>
      <c r="C316" s="178">
        <v>6</v>
      </c>
    </row>
    <row r="317" spans="1:3" ht="15.5" x14ac:dyDescent="0.35">
      <c r="A317" s="177" t="s">
        <v>1948</v>
      </c>
      <c r="B317" s="178" t="s">
        <v>1949</v>
      </c>
      <c r="C317" s="178">
        <v>6</v>
      </c>
    </row>
    <row r="318" spans="1:3" ht="15.5" x14ac:dyDescent="0.35">
      <c r="A318" s="177" t="s">
        <v>1950</v>
      </c>
      <c r="B318" s="178" t="s">
        <v>1951</v>
      </c>
      <c r="C318" s="178">
        <v>4</v>
      </c>
    </row>
    <row r="319" spans="1:3" ht="15.5" x14ac:dyDescent="0.35">
      <c r="A319" s="177" t="s">
        <v>1952</v>
      </c>
      <c r="B319" s="178" t="s">
        <v>1953</v>
      </c>
      <c r="C319" s="178">
        <v>6</v>
      </c>
    </row>
    <row r="320" spans="1:3" ht="15.5" x14ac:dyDescent="0.35">
      <c r="A320" s="177" t="s">
        <v>1954</v>
      </c>
      <c r="B320" s="178" t="s">
        <v>1955</v>
      </c>
      <c r="C320" s="178">
        <v>3</v>
      </c>
    </row>
    <row r="321" spans="1:3" ht="15.5" x14ac:dyDescent="0.35">
      <c r="A321" s="177" t="s">
        <v>1956</v>
      </c>
      <c r="B321" s="178" t="s">
        <v>1957</v>
      </c>
      <c r="C321" s="178">
        <v>5</v>
      </c>
    </row>
    <row r="322" spans="1:3" ht="15.5" x14ac:dyDescent="0.35">
      <c r="A322" s="177" t="s">
        <v>1958</v>
      </c>
      <c r="B322" s="178" t="s">
        <v>1959</v>
      </c>
      <c r="C322" s="178">
        <v>4</v>
      </c>
    </row>
    <row r="323" spans="1:3" ht="15.5" x14ac:dyDescent="0.35">
      <c r="A323" s="177" t="s">
        <v>1960</v>
      </c>
      <c r="B323" s="178" t="s">
        <v>1961</v>
      </c>
      <c r="C323" s="178">
        <v>3</v>
      </c>
    </row>
    <row r="324" spans="1:3" ht="15.5" x14ac:dyDescent="0.35">
      <c r="A324" s="177" t="s">
        <v>184</v>
      </c>
      <c r="B324" s="178" t="s">
        <v>1962</v>
      </c>
      <c r="C324" s="178">
        <v>4</v>
      </c>
    </row>
    <row r="325" spans="1:3" ht="15.5" x14ac:dyDescent="0.35">
      <c r="A325" s="177" t="s">
        <v>1963</v>
      </c>
      <c r="B325" s="178" t="s">
        <v>1964</v>
      </c>
      <c r="C325" s="178">
        <v>5</v>
      </c>
    </row>
    <row r="326" spans="1:3" ht="15.5" x14ac:dyDescent="0.35">
      <c r="A326" s="177" t="s">
        <v>1965</v>
      </c>
      <c r="B326" s="178" t="s">
        <v>1966</v>
      </c>
      <c r="C326" s="178">
        <v>4</v>
      </c>
    </row>
    <row r="327" spans="1:3" ht="15.5" x14ac:dyDescent="0.35">
      <c r="A327" s="177" t="s">
        <v>1967</v>
      </c>
      <c r="B327" s="178" t="s">
        <v>1968</v>
      </c>
      <c r="C327" s="178">
        <v>5</v>
      </c>
    </row>
    <row r="328" spans="1:3" ht="15.5" x14ac:dyDescent="0.35">
      <c r="A328" s="177" t="s">
        <v>1969</v>
      </c>
      <c r="B328" s="178" t="s">
        <v>1970</v>
      </c>
      <c r="C328" s="178">
        <v>4</v>
      </c>
    </row>
    <row r="329" spans="1:3" ht="15.5" x14ac:dyDescent="0.35">
      <c r="A329" s="177" t="s">
        <v>1971</v>
      </c>
      <c r="B329" s="178" t="s">
        <v>1972</v>
      </c>
      <c r="C329" s="178">
        <v>4</v>
      </c>
    </row>
    <row r="330" spans="1:3" ht="15.5" x14ac:dyDescent="0.35">
      <c r="A330" s="177" t="s">
        <v>1973</v>
      </c>
      <c r="B330" s="178" t="s">
        <v>1974</v>
      </c>
      <c r="C330" s="178">
        <v>5</v>
      </c>
    </row>
    <row r="331" spans="1:3" ht="15.5" x14ac:dyDescent="0.35">
      <c r="A331" s="177" t="s">
        <v>1975</v>
      </c>
      <c r="B331" s="178" t="s">
        <v>1976</v>
      </c>
      <c r="C331" s="178">
        <v>6</v>
      </c>
    </row>
    <row r="332" spans="1:3" ht="15.5" x14ac:dyDescent="0.35">
      <c r="A332" s="177" t="s">
        <v>1977</v>
      </c>
      <c r="B332" s="178" t="s">
        <v>1978</v>
      </c>
      <c r="C332" s="178">
        <v>5</v>
      </c>
    </row>
    <row r="333" spans="1:3" ht="15.5" x14ac:dyDescent="0.35">
      <c r="A333" s="177" t="s">
        <v>1979</v>
      </c>
      <c r="B333" s="178" t="s">
        <v>1980</v>
      </c>
      <c r="C333" s="178">
        <v>5</v>
      </c>
    </row>
    <row r="334" spans="1:3" ht="15.5" x14ac:dyDescent="0.35">
      <c r="A334" s="177" t="s">
        <v>1981</v>
      </c>
      <c r="B334" s="178" t="s">
        <v>1982</v>
      </c>
      <c r="C334" s="178">
        <v>6</v>
      </c>
    </row>
    <row r="335" spans="1:3" ht="15.5" x14ac:dyDescent="0.35">
      <c r="A335" s="177" t="s">
        <v>1983</v>
      </c>
      <c r="B335" s="178" t="s">
        <v>1984</v>
      </c>
      <c r="C335" s="178">
        <v>5</v>
      </c>
    </row>
    <row r="336" spans="1:3" ht="15.5" x14ac:dyDescent="0.35">
      <c r="A336" s="177" t="s">
        <v>1985</v>
      </c>
      <c r="B336" s="178" t="s">
        <v>1986</v>
      </c>
      <c r="C336" s="178">
        <v>5</v>
      </c>
    </row>
    <row r="337" spans="1:3" ht="15.5" x14ac:dyDescent="0.35">
      <c r="A337" s="177" t="s">
        <v>1987</v>
      </c>
      <c r="B337" s="178" t="s">
        <v>1988</v>
      </c>
      <c r="C337" s="178">
        <v>6</v>
      </c>
    </row>
    <row r="338" spans="1:3" ht="15.5" x14ac:dyDescent="0.35">
      <c r="A338" s="177" t="s">
        <v>1989</v>
      </c>
      <c r="B338" s="178" t="s">
        <v>1990</v>
      </c>
      <c r="C338" s="178">
        <v>6</v>
      </c>
    </row>
    <row r="339" spans="1:3" ht="15.5" x14ac:dyDescent="0.35">
      <c r="A339" s="177" t="s">
        <v>970</v>
      </c>
      <c r="B339" s="178" t="s">
        <v>1991</v>
      </c>
      <c r="C339" s="178">
        <v>6</v>
      </c>
    </row>
    <row r="340" spans="1:3" ht="15.5" x14ac:dyDescent="0.35">
      <c r="A340" s="177" t="s">
        <v>1992</v>
      </c>
      <c r="B340" s="178" t="s">
        <v>1993</v>
      </c>
      <c r="C340" s="178">
        <v>6</v>
      </c>
    </row>
    <row r="341" spans="1:3" ht="15.5" x14ac:dyDescent="0.35">
      <c r="A341" s="177" t="s">
        <v>1994</v>
      </c>
      <c r="B341" s="178" t="s">
        <v>1995</v>
      </c>
      <c r="C341" s="178">
        <v>6</v>
      </c>
    </row>
    <row r="342" spans="1:3" ht="15.5" x14ac:dyDescent="0.35">
      <c r="A342" s="177" t="s">
        <v>1996</v>
      </c>
      <c r="B342" s="178" t="s">
        <v>1997</v>
      </c>
      <c r="C342" s="178">
        <v>5</v>
      </c>
    </row>
    <row r="343" spans="1:3" ht="15.5" x14ac:dyDescent="0.35">
      <c r="A343" s="177" t="s">
        <v>1998</v>
      </c>
      <c r="B343" s="178" t="s">
        <v>1999</v>
      </c>
      <c r="C343" s="178">
        <v>6</v>
      </c>
    </row>
    <row r="344" spans="1:3" ht="15.5" x14ac:dyDescent="0.35">
      <c r="A344" s="177" t="s">
        <v>2000</v>
      </c>
      <c r="B344" s="178" t="s">
        <v>2001</v>
      </c>
      <c r="C344" s="178">
        <v>5</v>
      </c>
    </row>
    <row r="345" spans="1:3" ht="15.5" x14ac:dyDescent="0.35">
      <c r="A345" s="177" t="s">
        <v>2002</v>
      </c>
      <c r="B345" s="178" t="s">
        <v>2003</v>
      </c>
      <c r="C345" s="178">
        <v>6</v>
      </c>
    </row>
    <row r="346" spans="1:3" ht="15.5" x14ac:dyDescent="0.35">
      <c r="A346" s="177" t="s">
        <v>2004</v>
      </c>
      <c r="B346" s="178" t="s">
        <v>2005</v>
      </c>
      <c r="C346" s="178">
        <v>6</v>
      </c>
    </row>
    <row r="347" spans="1:3" ht="15.5" x14ac:dyDescent="0.35">
      <c r="A347" s="177" t="s">
        <v>2006</v>
      </c>
      <c r="B347" s="178" t="s">
        <v>2007</v>
      </c>
      <c r="C347" s="178">
        <v>4</v>
      </c>
    </row>
    <row r="348" spans="1:3" ht="15.5" x14ac:dyDescent="0.35">
      <c r="A348" s="177" t="s">
        <v>669</v>
      </c>
      <c r="B348" s="178" t="s">
        <v>2008</v>
      </c>
      <c r="C348" s="178">
        <v>5</v>
      </c>
    </row>
    <row r="349" spans="1:3" ht="15.5" x14ac:dyDescent="0.35">
      <c r="A349" s="177" t="s">
        <v>2009</v>
      </c>
      <c r="B349" s="178" t="s">
        <v>2010</v>
      </c>
      <c r="C349" s="178">
        <v>4</v>
      </c>
    </row>
    <row r="350" spans="1:3" ht="15.5" x14ac:dyDescent="0.35">
      <c r="A350" s="177" t="s">
        <v>2011</v>
      </c>
      <c r="B350" s="178" t="s">
        <v>2012</v>
      </c>
      <c r="C350" s="178">
        <v>3</v>
      </c>
    </row>
    <row r="351" spans="1:3" ht="15.5" x14ac:dyDescent="0.35">
      <c r="A351" s="177" t="s">
        <v>2013</v>
      </c>
      <c r="B351" s="178" t="s">
        <v>2014</v>
      </c>
      <c r="C351" s="178">
        <v>2</v>
      </c>
    </row>
    <row r="352" spans="1:3" ht="15.5" x14ac:dyDescent="0.35">
      <c r="A352" s="177" t="s">
        <v>2015</v>
      </c>
      <c r="B352" s="178" t="s">
        <v>2016</v>
      </c>
      <c r="C352" s="178">
        <v>3</v>
      </c>
    </row>
    <row r="353" spans="1:3" ht="15.5" x14ac:dyDescent="0.35">
      <c r="A353" s="177" t="s">
        <v>2017</v>
      </c>
      <c r="B353" s="178" t="s">
        <v>1383</v>
      </c>
      <c r="C353" s="178">
        <v>2</v>
      </c>
    </row>
    <row r="354" spans="1:3" ht="15.5" x14ac:dyDescent="0.35">
      <c r="A354" s="177" t="s">
        <v>2018</v>
      </c>
      <c r="B354" s="178" t="s">
        <v>2019</v>
      </c>
      <c r="C354" s="178">
        <v>7</v>
      </c>
    </row>
    <row r="355" spans="1:3" ht="15.5" x14ac:dyDescent="0.35">
      <c r="A355" s="177" t="s">
        <v>2020</v>
      </c>
      <c r="B355" s="178" t="s">
        <v>2021</v>
      </c>
      <c r="C355" s="178">
        <v>6</v>
      </c>
    </row>
    <row r="356" spans="1:3" ht="15.5" x14ac:dyDescent="0.35">
      <c r="A356" s="177" t="s">
        <v>2022</v>
      </c>
      <c r="B356" s="178" t="s">
        <v>2023</v>
      </c>
      <c r="C356" s="178">
        <v>7</v>
      </c>
    </row>
    <row r="357" spans="1:3" ht="15.5" x14ac:dyDescent="0.35">
      <c r="A357" s="177" t="s">
        <v>2024</v>
      </c>
      <c r="B357" s="178" t="s">
        <v>2025</v>
      </c>
      <c r="C357" s="178">
        <v>5</v>
      </c>
    </row>
    <row r="358" spans="1:3" ht="15.5" x14ac:dyDescent="0.35">
      <c r="A358" s="177" t="s">
        <v>2026</v>
      </c>
      <c r="B358" s="178" t="s">
        <v>2027</v>
      </c>
      <c r="C358" s="178">
        <v>5</v>
      </c>
    </row>
    <row r="359" spans="1:3" ht="15.5" x14ac:dyDescent="0.35">
      <c r="A359" s="177" t="s">
        <v>2028</v>
      </c>
      <c r="B359" s="178" t="s">
        <v>2029</v>
      </c>
      <c r="C359" s="178">
        <v>6</v>
      </c>
    </row>
    <row r="360" spans="1:3" ht="15.5" x14ac:dyDescent="0.35">
      <c r="A360" s="177" t="s">
        <v>2030</v>
      </c>
      <c r="B360" s="178" t="s">
        <v>2031</v>
      </c>
      <c r="C360" s="178">
        <v>5</v>
      </c>
    </row>
    <row r="361" spans="1:3" ht="15.5" x14ac:dyDescent="0.35">
      <c r="A361" s="177" t="s">
        <v>2032</v>
      </c>
      <c r="B361" s="178" t="s">
        <v>2033</v>
      </c>
      <c r="C361" s="178">
        <v>4</v>
      </c>
    </row>
    <row r="362" spans="1:3" ht="15.5" x14ac:dyDescent="0.35">
      <c r="A362" s="177" t="s">
        <v>2034</v>
      </c>
      <c r="B362" s="178" t="s">
        <v>2035</v>
      </c>
      <c r="C362" s="178">
        <v>2</v>
      </c>
    </row>
    <row r="363" spans="1:3" ht="15.5" x14ac:dyDescent="0.35">
      <c r="A363" s="177" t="s">
        <v>149</v>
      </c>
      <c r="B363" s="178" t="s">
        <v>2036</v>
      </c>
      <c r="C363" s="178">
        <v>4</v>
      </c>
    </row>
    <row r="364" spans="1:3" ht="15.5" x14ac:dyDescent="0.35">
      <c r="A364" s="177" t="s">
        <v>2037</v>
      </c>
      <c r="B364" s="178" t="s">
        <v>2038</v>
      </c>
      <c r="C364" s="178">
        <v>4</v>
      </c>
    </row>
    <row r="365" spans="1:3" ht="15.5" x14ac:dyDescent="0.35">
      <c r="A365" s="177" t="s">
        <v>2039</v>
      </c>
      <c r="B365" s="178" t="s">
        <v>2040</v>
      </c>
      <c r="C365" s="178">
        <v>5</v>
      </c>
    </row>
    <row r="366" spans="1:3" ht="15.5" x14ac:dyDescent="0.35">
      <c r="A366" s="177" t="s">
        <v>2041</v>
      </c>
      <c r="B366" s="178" t="s">
        <v>2042</v>
      </c>
      <c r="C366" s="178">
        <v>2</v>
      </c>
    </row>
    <row r="367" spans="1:3" ht="15.5" x14ac:dyDescent="0.35">
      <c r="A367" s="177" t="s">
        <v>2043</v>
      </c>
      <c r="B367" s="178" t="s">
        <v>2044</v>
      </c>
      <c r="C367" s="178">
        <v>4</v>
      </c>
    </row>
    <row r="368" spans="1:3" ht="15.5" x14ac:dyDescent="0.35">
      <c r="A368" s="177" t="s">
        <v>2045</v>
      </c>
      <c r="B368" s="178" t="s">
        <v>2046</v>
      </c>
      <c r="C368" s="178">
        <v>4</v>
      </c>
    </row>
    <row r="369" spans="1:3" ht="15.5" x14ac:dyDescent="0.35">
      <c r="A369" s="177" t="s">
        <v>2047</v>
      </c>
      <c r="B369" s="178" t="s">
        <v>2048</v>
      </c>
      <c r="C369" s="178">
        <v>5</v>
      </c>
    </row>
    <row r="370" spans="1:3" ht="15.5" x14ac:dyDescent="0.35">
      <c r="A370" s="177" t="s">
        <v>2049</v>
      </c>
      <c r="B370" s="178" t="s">
        <v>2050</v>
      </c>
      <c r="C370" s="178">
        <v>8</v>
      </c>
    </row>
    <row r="371" spans="1:3" ht="15.5" x14ac:dyDescent="0.35">
      <c r="A371" s="177" t="s">
        <v>2051</v>
      </c>
      <c r="B371" s="178" t="s">
        <v>2052</v>
      </c>
      <c r="C371" s="178">
        <v>3</v>
      </c>
    </row>
    <row r="372" spans="1:3" ht="15.5" x14ac:dyDescent="0.35">
      <c r="A372" s="177" t="s">
        <v>2053</v>
      </c>
      <c r="B372" s="178" t="s">
        <v>2054</v>
      </c>
      <c r="C372" s="178">
        <v>4</v>
      </c>
    </row>
    <row r="373" spans="1:3" ht="15.5" x14ac:dyDescent="0.35">
      <c r="A373" s="177" t="s">
        <v>632</v>
      </c>
      <c r="B373" s="178" t="s">
        <v>2055</v>
      </c>
      <c r="C373" s="178">
        <v>4</v>
      </c>
    </row>
    <row r="374" spans="1:3" ht="15.5" x14ac:dyDescent="0.35">
      <c r="A374" s="177" t="s">
        <v>2056</v>
      </c>
      <c r="B374" s="178" t="s">
        <v>2057</v>
      </c>
      <c r="C374" s="178">
        <v>4</v>
      </c>
    </row>
    <row r="375" spans="1:3" ht="15.5" x14ac:dyDescent="0.35">
      <c r="A375" s="177" t="s">
        <v>2058</v>
      </c>
      <c r="B375" s="178" t="s">
        <v>2059</v>
      </c>
      <c r="C375" s="178">
        <v>5</v>
      </c>
    </row>
    <row r="376" spans="1:3" ht="15.5" x14ac:dyDescent="0.35">
      <c r="A376" s="177" t="s">
        <v>2060</v>
      </c>
      <c r="B376" s="178" t="s">
        <v>2061</v>
      </c>
      <c r="C376" s="178">
        <v>5</v>
      </c>
    </row>
    <row r="377" spans="1:3" ht="15.5" x14ac:dyDescent="0.35">
      <c r="A377" s="177" t="s">
        <v>695</v>
      </c>
      <c r="B377" s="178" t="s">
        <v>2062</v>
      </c>
      <c r="C377" s="178">
        <v>5</v>
      </c>
    </row>
    <row r="378" spans="1:3" ht="15.5" x14ac:dyDescent="0.35">
      <c r="A378" s="177" t="s">
        <v>207</v>
      </c>
      <c r="B378" s="178" t="s">
        <v>2063</v>
      </c>
      <c r="C378" s="178">
        <v>4</v>
      </c>
    </row>
    <row r="379" spans="1:3" ht="15.5" x14ac:dyDescent="0.35">
      <c r="A379" s="177" t="s">
        <v>2064</v>
      </c>
      <c r="B379" s="178" t="s">
        <v>2065</v>
      </c>
      <c r="C379" s="178">
        <v>6</v>
      </c>
    </row>
    <row r="380" spans="1:3" ht="15.5" x14ac:dyDescent="0.35">
      <c r="A380" s="177" t="s">
        <v>2066</v>
      </c>
      <c r="B380" s="178" t="s">
        <v>2067</v>
      </c>
      <c r="C380" s="178">
        <v>4</v>
      </c>
    </row>
    <row r="381" spans="1:3" ht="15.5" x14ac:dyDescent="0.35">
      <c r="A381" s="177" t="s">
        <v>2068</v>
      </c>
      <c r="B381" s="178" t="s">
        <v>1383</v>
      </c>
      <c r="C381" s="178">
        <v>2</v>
      </c>
    </row>
    <row r="382" spans="1:3" ht="15.5" x14ac:dyDescent="0.35">
      <c r="A382" s="177" t="s">
        <v>2069</v>
      </c>
      <c r="B382" s="178" t="s">
        <v>2070</v>
      </c>
      <c r="C382" s="178">
        <v>4</v>
      </c>
    </row>
    <row r="383" spans="1:3" ht="15.5" x14ac:dyDescent="0.35">
      <c r="A383" s="177" t="s">
        <v>2071</v>
      </c>
      <c r="B383" s="178" t="s">
        <v>2072</v>
      </c>
      <c r="C383" s="178">
        <v>1</v>
      </c>
    </row>
    <row r="384" spans="1:3" ht="15.5" x14ac:dyDescent="0.35">
      <c r="A384" s="177" t="s">
        <v>2073</v>
      </c>
      <c r="B384" s="178" t="s">
        <v>2074</v>
      </c>
      <c r="C384" s="178">
        <v>4</v>
      </c>
    </row>
    <row r="385" spans="1:3" ht="15.5" x14ac:dyDescent="0.35">
      <c r="A385" s="177" t="s">
        <v>2075</v>
      </c>
      <c r="B385" s="178" t="s">
        <v>2076</v>
      </c>
      <c r="C385" s="178">
        <v>3</v>
      </c>
    </row>
    <row r="386" spans="1:3" ht="15.5" x14ac:dyDescent="0.35">
      <c r="A386" s="177" t="s">
        <v>2077</v>
      </c>
      <c r="B386" s="178" t="s">
        <v>2078</v>
      </c>
      <c r="C386" s="178">
        <v>5</v>
      </c>
    </row>
    <row r="387" spans="1:3" ht="15.5" x14ac:dyDescent="0.35">
      <c r="A387" s="177" t="s">
        <v>2079</v>
      </c>
      <c r="B387" s="178" t="s">
        <v>2080</v>
      </c>
      <c r="C387" s="178">
        <v>4</v>
      </c>
    </row>
    <row r="388" spans="1:3" ht="15.5" x14ac:dyDescent="0.35">
      <c r="A388" s="177" t="s">
        <v>2081</v>
      </c>
      <c r="B388" s="178" t="s">
        <v>2082</v>
      </c>
      <c r="C388" s="178">
        <v>4</v>
      </c>
    </row>
    <row r="389" spans="1:3" ht="15.5" x14ac:dyDescent="0.35">
      <c r="A389" s="177" t="s">
        <v>2083</v>
      </c>
      <c r="B389" s="178" t="s">
        <v>2084</v>
      </c>
      <c r="C389" s="178">
        <v>5</v>
      </c>
    </row>
    <row r="390" spans="1:3" ht="15.5" x14ac:dyDescent="0.35">
      <c r="A390" s="177" t="s">
        <v>2085</v>
      </c>
      <c r="B390" s="178" t="s">
        <v>2086</v>
      </c>
      <c r="C390" s="178">
        <v>1</v>
      </c>
    </row>
    <row r="391" spans="1:3" ht="15.5" x14ac:dyDescent="0.35">
      <c r="A391" s="177" t="s">
        <v>2087</v>
      </c>
      <c r="B391" s="178" t="s">
        <v>2088</v>
      </c>
      <c r="C391" s="178">
        <v>1</v>
      </c>
    </row>
    <row r="392" spans="1:3" ht="15.5" x14ac:dyDescent="0.35">
      <c r="A392" s="177" t="s">
        <v>2089</v>
      </c>
      <c r="B392" s="178" t="s">
        <v>1383</v>
      </c>
      <c r="C392" s="178">
        <v>2</v>
      </c>
    </row>
    <row r="393" spans="1:3" ht="15.5" x14ac:dyDescent="0.35">
      <c r="A393" s="177" t="s">
        <v>2090</v>
      </c>
      <c r="B393" s="178" t="s">
        <v>2091</v>
      </c>
      <c r="C393" s="178">
        <v>1</v>
      </c>
    </row>
    <row r="394" spans="1:3" ht="15.5" x14ac:dyDescent="0.35">
      <c r="A394" s="177" t="s">
        <v>2092</v>
      </c>
      <c r="B394" s="178" t="s">
        <v>2093</v>
      </c>
      <c r="C394" s="178">
        <v>1</v>
      </c>
    </row>
    <row r="395" spans="1:3" ht="15.5" x14ac:dyDescent="0.35">
      <c r="A395" s="177" t="s">
        <v>2094</v>
      </c>
      <c r="B395" s="178" t="s">
        <v>2095</v>
      </c>
      <c r="C395" s="178">
        <v>1</v>
      </c>
    </row>
    <row r="396" spans="1:3" ht="15.5" x14ac:dyDescent="0.35">
      <c r="A396" s="177" t="s">
        <v>2096</v>
      </c>
      <c r="B396" s="178" t="s">
        <v>2097</v>
      </c>
      <c r="C396" s="178">
        <v>1</v>
      </c>
    </row>
    <row r="397" spans="1:3" ht="15.5" x14ac:dyDescent="0.35">
      <c r="A397" s="177" t="s">
        <v>2098</v>
      </c>
      <c r="B397" s="178" t="s">
        <v>2099</v>
      </c>
      <c r="C397" s="178">
        <v>1</v>
      </c>
    </row>
    <row r="398" spans="1:3" ht="15.5" x14ac:dyDescent="0.35">
      <c r="A398" s="177" t="s">
        <v>2100</v>
      </c>
      <c r="B398" s="178" t="s">
        <v>2101</v>
      </c>
      <c r="C398" s="178">
        <v>1</v>
      </c>
    </row>
    <row r="399" spans="1:3" ht="15.5" x14ac:dyDescent="0.35">
      <c r="A399" s="177" t="s">
        <v>2102</v>
      </c>
      <c r="B399" s="178" t="s">
        <v>2103</v>
      </c>
      <c r="C399" s="178">
        <v>1</v>
      </c>
    </row>
    <row r="400" spans="1:3" ht="15.5" x14ac:dyDescent="0.35">
      <c r="A400" s="177" t="s">
        <v>2104</v>
      </c>
      <c r="B400" s="178" t="s">
        <v>2105</v>
      </c>
      <c r="C400" s="178">
        <v>1</v>
      </c>
    </row>
    <row r="401" spans="1:3" ht="15.5" x14ac:dyDescent="0.35">
      <c r="A401" s="177" t="s">
        <v>2106</v>
      </c>
      <c r="B401" s="178" t="s">
        <v>2107</v>
      </c>
      <c r="C401" s="178">
        <v>1</v>
      </c>
    </row>
    <row r="402" spans="1:3" ht="15.5" x14ac:dyDescent="0.35">
      <c r="A402" s="177" t="s">
        <v>2108</v>
      </c>
      <c r="B402" s="178" t="s">
        <v>2109</v>
      </c>
      <c r="C402" s="178">
        <v>1</v>
      </c>
    </row>
    <row r="403" spans="1:3" ht="15.5" x14ac:dyDescent="0.35">
      <c r="A403" s="177" t="s">
        <v>2110</v>
      </c>
      <c r="B403" s="178" t="s">
        <v>2111</v>
      </c>
      <c r="C403" s="178">
        <v>1</v>
      </c>
    </row>
    <row r="404" spans="1:3" ht="15.5" x14ac:dyDescent="0.35">
      <c r="A404" s="177" t="s">
        <v>2112</v>
      </c>
      <c r="B404" s="178" t="s">
        <v>2113</v>
      </c>
      <c r="C404" s="178">
        <v>1</v>
      </c>
    </row>
    <row r="405" spans="1:3" ht="15.5" x14ac:dyDescent="0.35">
      <c r="A405" s="177" t="s">
        <v>2114</v>
      </c>
      <c r="B405" s="178" t="s">
        <v>2115</v>
      </c>
      <c r="C405" s="178">
        <v>1</v>
      </c>
    </row>
    <row r="406" spans="1:3" ht="15.5" x14ac:dyDescent="0.35">
      <c r="A406" s="177" t="s">
        <v>2116</v>
      </c>
      <c r="B406" s="178" t="s">
        <v>2117</v>
      </c>
      <c r="C406" s="178">
        <v>1</v>
      </c>
    </row>
    <row r="407" spans="1:3" ht="15.5" x14ac:dyDescent="0.35">
      <c r="A407" s="177" t="s">
        <v>2118</v>
      </c>
      <c r="B407" s="178" t="s">
        <v>2119</v>
      </c>
      <c r="C407" s="178">
        <v>1</v>
      </c>
    </row>
    <row r="408" spans="1:3" ht="15.5" x14ac:dyDescent="0.35">
      <c r="A408" s="177" t="s">
        <v>2120</v>
      </c>
      <c r="B408" s="178" t="s">
        <v>2121</v>
      </c>
      <c r="C408" s="178">
        <v>1</v>
      </c>
    </row>
    <row r="409" spans="1:3" ht="15.5" x14ac:dyDescent="0.35">
      <c r="A409" s="177" t="s">
        <v>2122</v>
      </c>
      <c r="B409" s="178" t="s">
        <v>2123</v>
      </c>
      <c r="C409" s="178">
        <v>1</v>
      </c>
    </row>
    <row r="410" spans="1:3" ht="15.5" x14ac:dyDescent="0.35">
      <c r="A410" s="177" t="s">
        <v>2124</v>
      </c>
      <c r="B410" s="178" t="s">
        <v>2125</v>
      </c>
      <c r="C410" s="178">
        <v>1</v>
      </c>
    </row>
    <row r="411" spans="1:3" ht="15.5" x14ac:dyDescent="0.35">
      <c r="A411" s="177" t="s">
        <v>2126</v>
      </c>
      <c r="B411" s="178" t="s">
        <v>2127</v>
      </c>
      <c r="C411" s="178">
        <v>1</v>
      </c>
    </row>
    <row r="412" spans="1:3" ht="15.5" x14ac:dyDescent="0.35">
      <c r="A412" s="177" t="s">
        <v>2128</v>
      </c>
      <c r="B412" s="178" t="s">
        <v>2129</v>
      </c>
      <c r="C412" s="178">
        <v>1</v>
      </c>
    </row>
    <row r="413" spans="1:3" ht="15.5" x14ac:dyDescent="0.35">
      <c r="A413" s="177" t="s">
        <v>2130</v>
      </c>
      <c r="B413" s="178" t="s">
        <v>2131</v>
      </c>
      <c r="C413" s="178">
        <v>1</v>
      </c>
    </row>
    <row r="414" spans="1:3" ht="15.5" x14ac:dyDescent="0.35">
      <c r="A414" s="177" t="s">
        <v>2132</v>
      </c>
      <c r="B414" s="178" t="s">
        <v>2133</v>
      </c>
      <c r="C414" s="178">
        <v>1</v>
      </c>
    </row>
    <row r="415" spans="1:3" ht="15.5" x14ac:dyDescent="0.35">
      <c r="A415" s="177" t="s">
        <v>2134</v>
      </c>
      <c r="B415" s="178" t="s">
        <v>2135</v>
      </c>
      <c r="C415" s="178">
        <v>1</v>
      </c>
    </row>
    <row r="416" spans="1:3" ht="15.5" x14ac:dyDescent="0.35">
      <c r="A416" s="177" t="s">
        <v>2136</v>
      </c>
      <c r="B416" s="178" t="s">
        <v>2137</v>
      </c>
      <c r="C416" s="178">
        <v>1</v>
      </c>
    </row>
    <row r="417" spans="1:3" ht="15.5" x14ac:dyDescent="0.35">
      <c r="A417" s="177" t="s">
        <v>2138</v>
      </c>
      <c r="B417" s="178" t="s">
        <v>2139</v>
      </c>
      <c r="C417" s="178">
        <v>1</v>
      </c>
    </row>
    <row r="418" spans="1:3" ht="15.5" x14ac:dyDescent="0.35">
      <c r="A418" s="177" t="s">
        <v>2140</v>
      </c>
      <c r="B418" s="178" t="s">
        <v>2141</v>
      </c>
      <c r="C418" s="178">
        <v>1</v>
      </c>
    </row>
    <row r="419" spans="1:3" ht="15.5" x14ac:dyDescent="0.35">
      <c r="A419" s="177" t="s">
        <v>2142</v>
      </c>
      <c r="B419" s="178" t="s">
        <v>2143</v>
      </c>
      <c r="C419" s="178">
        <v>1</v>
      </c>
    </row>
    <row r="420" spans="1:3" ht="15.5" x14ac:dyDescent="0.35">
      <c r="A420" s="177" t="s">
        <v>2144</v>
      </c>
      <c r="B420" s="178" t="s">
        <v>2145</v>
      </c>
      <c r="C420" s="178">
        <v>1</v>
      </c>
    </row>
    <row r="421" spans="1:3" ht="15.5" x14ac:dyDescent="0.35">
      <c r="A421" s="177" t="s">
        <v>2146</v>
      </c>
      <c r="B421" s="178" t="s">
        <v>2147</v>
      </c>
      <c r="C421" s="178">
        <v>1</v>
      </c>
    </row>
    <row r="422" spans="1:3" ht="15.5" x14ac:dyDescent="0.35">
      <c r="A422" s="177" t="s">
        <v>2148</v>
      </c>
      <c r="B422" s="178" t="s">
        <v>2149</v>
      </c>
      <c r="C422" s="178">
        <v>1</v>
      </c>
    </row>
    <row r="423" spans="1:3" ht="15.5" x14ac:dyDescent="0.35">
      <c r="A423" s="177" t="s">
        <v>2150</v>
      </c>
      <c r="B423" s="178" t="s">
        <v>2151</v>
      </c>
      <c r="C423" s="178">
        <v>1</v>
      </c>
    </row>
    <row r="424" spans="1:3" ht="15.5" x14ac:dyDescent="0.35">
      <c r="A424" s="177" t="s">
        <v>2152</v>
      </c>
      <c r="B424" s="178" t="s">
        <v>2153</v>
      </c>
      <c r="C424" s="178">
        <v>1</v>
      </c>
    </row>
    <row r="425" spans="1:3" ht="15.5" x14ac:dyDescent="0.35">
      <c r="A425" s="177" t="s">
        <v>2154</v>
      </c>
      <c r="B425" s="178" t="s">
        <v>2155</v>
      </c>
      <c r="C425" s="178">
        <v>1</v>
      </c>
    </row>
    <row r="426" spans="1:3" ht="15.5" x14ac:dyDescent="0.35">
      <c r="A426" s="177" t="s">
        <v>2156</v>
      </c>
      <c r="B426" s="178" t="s">
        <v>2157</v>
      </c>
      <c r="C426" s="178">
        <v>1</v>
      </c>
    </row>
    <row r="427" spans="1:3" ht="15.5" x14ac:dyDescent="0.35">
      <c r="A427" s="177" t="s">
        <v>2158</v>
      </c>
      <c r="B427" s="178" t="s">
        <v>2159</v>
      </c>
      <c r="C427" s="178">
        <v>1</v>
      </c>
    </row>
    <row r="428" spans="1:3" ht="15.5" x14ac:dyDescent="0.35">
      <c r="A428" s="177" t="s">
        <v>2160</v>
      </c>
      <c r="B428" s="178" t="s">
        <v>2161</v>
      </c>
      <c r="C428" s="178">
        <v>1</v>
      </c>
    </row>
    <row r="429" spans="1:3" ht="15.5" x14ac:dyDescent="0.35">
      <c r="A429" s="177" t="s">
        <v>2162</v>
      </c>
      <c r="B429" s="178" t="s">
        <v>2149</v>
      </c>
      <c r="C429" s="178">
        <v>1</v>
      </c>
    </row>
    <row r="430" spans="1:3" ht="15.5" x14ac:dyDescent="0.35">
      <c r="A430" s="177" t="s">
        <v>2163</v>
      </c>
      <c r="B430" s="178" t="s">
        <v>2164</v>
      </c>
      <c r="C430" s="178">
        <v>1</v>
      </c>
    </row>
    <row r="431" spans="1:3" ht="15.5" x14ac:dyDescent="0.35">
      <c r="A431" s="177" t="s">
        <v>2165</v>
      </c>
      <c r="B431" s="178" t="s">
        <v>2166</v>
      </c>
      <c r="C431" s="178">
        <v>1</v>
      </c>
    </row>
    <row r="432" spans="1:3" ht="15.5" x14ac:dyDescent="0.35">
      <c r="A432" s="177" t="s">
        <v>2167</v>
      </c>
      <c r="B432" s="178" t="s">
        <v>2168</v>
      </c>
      <c r="C432" s="178">
        <v>1</v>
      </c>
    </row>
    <row r="433" spans="1:3" ht="15.5" x14ac:dyDescent="0.35">
      <c r="A433" s="177" t="s">
        <v>2169</v>
      </c>
      <c r="B433" s="178" t="s">
        <v>2170</v>
      </c>
      <c r="C433" s="178">
        <v>1</v>
      </c>
    </row>
    <row r="434" spans="1:3" ht="15.5" x14ac:dyDescent="0.35">
      <c r="A434" s="177" t="s">
        <v>2171</v>
      </c>
      <c r="B434" s="178" t="s">
        <v>2172</v>
      </c>
      <c r="C434" s="178">
        <v>1</v>
      </c>
    </row>
    <row r="435" spans="1:3" ht="15.5" x14ac:dyDescent="0.35">
      <c r="A435" s="177" t="s">
        <v>2173</v>
      </c>
      <c r="B435" s="178" t="s">
        <v>2174</v>
      </c>
      <c r="C435" s="178">
        <v>1</v>
      </c>
    </row>
    <row r="436" spans="1:3" ht="15.5" x14ac:dyDescent="0.35">
      <c r="A436" s="177" t="s">
        <v>2175</v>
      </c>
      <c r="B436" s="178" t="s">
        <v>2176</v>
      </c>
      <c r="C436" s="178">
        <v>1</v>
      </c>
    </row>
    <row r="437" spans="1:3" ht="15.5" x14ac:dyDescent="0.35">
      <c r="A437" s="177" t="s">
        <v>2177</v>
      </c>
      <c r="B437" s="178" t="s">
        <v>2178</v>
      </c>
      <c r="C437" s="178">
        <v>1</v>
      </c>
    </row>
    <row r="438" spans="1:3" ht="15.5" x14ac:dyDescent="0.35">
      <c r="A438" s="177" t="s">
        <v>2179</v>
      </c>
      <c r="B438" s="178" t="s">
        <v>2180</v>
      </c>
      <c r="C438" s="178">
        <v>1</v>
      </c>
    </row>
    <row r="439" spans="1:3" ht="15.5" x14ac:dyDescent="0.35">
      <c r="A439" s="177" t="s">
        <v>2181</v>
      </c>
      <c r="B439" s="178" t="s">
        <v>2182</v>
      </c>
      <c r="C439" s="178">
        <v>1</v>
      </c>
    </row>
    <row r="440" spans="1:3" ht="15.5" x14ac:dyDescent="0.35">
      <c r="A440" s="177" t="s">
        <v>2183</v>
      </c>
      <c r="B440" s="178" t="s">
        <v>2184</v>
      </c>
      <c r="C440" s="178">
        <v>1</v>
      </c>
    </row>
    <row r="441" spans="1:3" ht="15.5" x14ac:dyDescent="0.35">
      <c r="A441" s="177" t="s">
        <v>2185</v>
      </c>
      <c r="B441" s="178" t="s">
        <v>2186</v>
      </c>
      <c r="C441" s="178">
        <v>1</v>
      </c>
    </row>
    <row r="442" spans="1:3" ht="15.5" x14ac:dyDescent="0.35">
      <c r="A442" s="177" t="s">
        <v>2187</v>
      </c>
      <c r="B442" s="178" t="s">
        <v>2188</v>
      </c>
      <c r="C442" s="178">
        <v>1</v>
      </c>
    </row>
    <row r="443" spans="1:3" ht="15.5" x14ac:dyDescent="0.35">
      <c r="A443" s="177" t="s">
        <v>2189</v>
      </c>
      <c r="B443" s="178" t="s">
        <v>2190</v>
      </c>
      <c r="C443" s="178">
        <v>1</v>
      </c>
    </row>
    <row r="444" spans="1:3" ht="15.5" x14ac:dyDescent="0.35">
      <c r="A444" s="177" t="s">
        <v>2191</v>
      </c>
      <c r="B444" s="178" t="s">
        <v>2192</v>
      </c>
      <c r="C444" s="178">
        <v>1</v>
      </c>
    </row>
    <row r="445" spans="1:3" ht="15.5" x14ac:dyDescent="0.35">
      <c r="A445" s="177" t="s">
        <v>2193</v>
      </c>
      <c r="B445" s="178" t="s">
        <v>2194</v>
      </c>
      <c r="C445" s="178">
        <v>1</v>
      </c>
    </row>
    <row r="446" spans="1:3" ht="15.5" x14ac:dyDescent="0.35">
      <c r="A446" s="177" t="s">
        <v>2195</v>
      </c>
      <c r="B446" s="178" t="s">
        <v>2196</v>
      </c>
      <c r="C446" s="178">
        <v>1</v>
      </c>
    </row>
    <row r="447" spans="1:3" ht="15.5" x14ac:dyDescent="0.35">
      <c r="A447" s="177" t="s">
        <v>2197</v>
      </c>
      <c r="B447" s="178" t="s">
        <v>2198</v>
      </c>
      <c r="C447" s="178">
        <v>1</v>
      </c>
    </row>
    <row r="448" spans="1:3" ht="15.5" x14ac:dyDescent="0.35">
      <c r="A448" s="177" t="s">
        <v>2199</v>
      </c>
      <c r="B448" s="178" t="s">
        <v>2200</v>
      </c>
      <c r="C448" s="178">
        <v>1</v>
      </c>
    </row>
    <row r="449" spans="1:3" ht="15.5" x14ac:dyDescent="0.35">
      <c r="A449" s="177" t="s">
        <v>2201</v>
      </c>
      <c r="B449" s="178" t="s">
        <v>2202</v>
      </c>
      <c r="C449" s="178">
        <v>1</v>
      </c>
    </row>
    <row r="450" spans="1:3" ht="15.5" x14ac:dyDescent="0.35">
      <c r="A450" s="177" t="s">
        <v>2203</v>
      </c>
      <c r="B450" s="178" t="s">
        <v>2204</v>
      </c>
      <c r="C450" s="178">
        <v>1</v>
      </c>
    </row>
    <row r="451" spans="1:3" ht="15.5" x14ac:dyDescent="0.35">
      <c r="A451" s="177" t="s">
        <v>2205</v>
      </c>
      <c r="B451" s="178" t="s">
        <v>2206</v>
      </c>
      <c r="C451" s="178">
        <v>1</v>
      </c>
    </row>
    <row r="452" spans="1:3" ht="15.5" x14ac:dyDescent="0.35">
      <c r="A452" s="177" t="s">
        <v>2207</v>
      </c>
      <c r="B452" s="178" t="s">
        <v>2208</v>
      </c>
      <c r="C452" s="178">
        <v>1</v>
      </c>
    </row>
    <row r="453" spans="1:3" ht="15.5" x14ac:dyDescent="0.35">
      <c r="A453" s="177" t="s">
        <v>2209</v>
      </c>
      <c r="B453" s="178" t="s">
        <v>2210</v>
      </c>
      <c r="C453" s="178">
        <v>1</v>
      </c>
    </row>
    <row r="454" spans="1:3" ht="15.5" x14ac:dyDescent="0.35">
      <c r="A454" s="177" t="s">
        <v>2211</v>
      </c>
      <c r="B454" s="178" t="s">
        <v>2212</v>
      </c>
      <c r="C454" s="178">
        <v>1</v>
      </c>
    </row>
    <row r="455" spans="1:3" ht="15.5" x14ac:dyDescent="0.35">
      <c r="A455" s="177" t="s">
        <v>2213</v>
      </c>
      <c r="B455" s="178" t="s">
        <v>2214</v>
      </c>
      <c r="C455" s="178">
        <v>1</v>
      </c>
    </row>
    <row r="456" spans="1:3" ht="15.5" x14ac:dyDescent="0.35">
      <c r="A456" s="177" t="s">
        <v>2215</v>
      </c>
      <c r="B456" s="178" t="s">
        <v>2216</v>
      </c>
      <c r="C456" s="178">
        <v>1</v>
      </c>
    </row>
    <row r="457" spans="1:3" ht="15.5" x14ac:dyDescent="0.35">
      <c r="A457" s="177" t="s">
        <v>2217</v>
      </c>
      <c r="B457" s="178" t="s">
        <v>2218</v>
      </c>
      <c r="C457" s="178">
        <v>1</v>
      </c>
    </row>
    <row r="458" spans="1:3" ht="15.5" x14ac:dyDescent="0.35">
      <c r="A458" s="177" t="s">
        <v>2219</v>
      </c>
      <c r="B458" s="178" t="s">
        <v>2220</v>
      </c>
      <c r="C458" s="178">
        <v>1</v>
      </c>
    </row>
    <row r="459" spans="1:3" ht="15.5" x14ac:dyDescent="0.35">
      <c r="A459" s="177" t="s">
        <v>2221</v>
      </c>
      <c r="B459" s="178" t="s">
        <v>2222</v>
      </c>
      <c r="C459" s="178">
        <v>1</v>
      </c>
    </row>
    <row r="460" spans="1:3" ht="15.5" x14ac:dyDescent="0.35">
      <c r="A460" s="177" t="s">
        <v>2223</v>
      </c>
      <c r="B460" s="178" t="s">
        <v>2224</v>
      </c>
      <c r="C460" s="178">
        <v>1</v>
      </c>
    </row>
    <row r="461" spans="1:3" ht="15.5" x14ac:dyDescent="0.35">
      <c r="A461" s="177" t="s">
        <v>2225</v>
      </c>
      <c r="B461" s="178" t="s">
        <v>2226</v>
      </c>
      <c r="C461" s="178">
        <v>1</v>
      </c>
    </row>
    <row r="462" spans="1:3" ht="15.5" x14ac:dyDescent="0.35">
      <c r="A462" s="177" t="s">
        <v>2227</v>
      </c>
      <c r="B462" s="178" t="s">
        <v>2228</v>
      </c>
      <c r="C462" s="178">
        <v>1</v>
      </c>
    </row>
    <row r="463" spans="1:3" ht="15.5" x14ac:dyDescent="0.35">
      <c r="A463" s="177" t="s">
        <v>2229</v>
      </c>
      <c r="B463" s="178" t="s">
        <v>2230</v>
      </c>
      <c r="C463" s="178">
        <v>1</v>
      </c>
    </row>
    <row r="464" spans="1:3" ht="15.5" x14ac:dyDescent="0.35">
      <c r="A464" s="177" t="s">
        <v>2231</v>
      </c>
      <c r="B464" s="178" t="s">
        <v>2232</v>
      </c>
      <c r="C464" s="178">
        <v>1</v>
      </c>
    </row>
    <row r="465" spans="1:3" ht="15.5" x14ac:dyDescent="0.35">
      <c r="A465" s="177" t="s">
        <v>2233</v>
      </c>
      <c r="B465" s="178" t="s">
        <v>2234</v>
      </c>
      <c r="C465" s="178">
        <v>1</v>
      </c>
    </row>
    <row r="466" spans="1:3" ht="15.5" x14ac:dyDescent="0.35">
      <c r="A466" s="177" t="s">
        <v>2235</v>
      </c>
      <c r="B466" s="178" t="s">
        <v>2236</v>
      </c>
      <c r="C466" s="178">
        <v>1</v>
      </c>
    </row>
    <row r="467" spans="1:3" ht="15.5" x14ac:dyDescent="0.35">
      <c r="A467" s="177" t="s">
        <v>2237</v>
      </c>
      <c r="B467" s="178" t="s">
        <v>2238</v>
      </c>
      <c r="C467" s="178">
        <v>1</v>
      </c>
    </row>
    <row r="468" spans="1:3" ht="15.5" x14ac:dyDescent="0.35">
      <c r="A468" s="177" t="s">
        <v>2239</v>
      </c>
      <c r="B468" s="178" t="s">
        <v>2240</v>
      </c>
      <c r="C468" s="178">
        <v>1</v>
      </c>
    </row>
    <row r="469" spans="1:3" ht="15.5" x14ac:dyDescent="0.35">
      <c r="A469" s="177" t="s">
        <v>2241</v>
      </c>
      <c r="B469" s="178" t="s">
        <v>2242</v>
      </c>
      <c r="C469" s="178">
        <v>1</v>
      </c>
    </row>
    <row r="470" spans="1:3" ht="15.5" x14ac:dyDescent="0.35">
      <c r="A470" s="177" t="s">
        <v>2243</v>
      </c>
      <c r="B470" s="178" t="s">
        <v>2244</v>
      </c>
      <c r="C470" s="178">
        <v>1</v>
      </c>
    </row>
    <row r="471" spans="1:3" ht="15.5" x14ac:dyDescent="0.35">
      <c r="A471" s="177" t="s">
        <v>2245</v>
      </c>
      <c r="B471" s="178" t="s">
        <v>2246</v>
      </c>
      <c r="C471" s="178">
        <v>1</v>
      </c>
    </row>
    <row r="472" spans="1:3" ht="15.5" x14ac:dyDescent="0.35">
      <c r="A472" s="177" t="s">
        <v>2247</v>
      </c>
      <c r="B472" s="178" t="s">
        <v>2248</v>
      </c>
      <c r="C472" s="178">
        <v>1</v>
      </c>
    </row>
    <row r="473" spans="1:3" ht="15.5" x14ac:dyDescent="0.35">
      <c r="A473" s="177" t="s">
        <v>2249</v>
      </c>
      <c r="B473" s="178" t="s">
        <v>2250</v>
      </c>
      <c r="C473" s="178">
        <v>1</v>
      </c>
    </row>
    <row r="474" spans="1:3" ht="15.5" x14ac:dyDescent="0.35">
      <c r="A474" s="177" t="s">
        <v>2251</v>
      </c>
      <c r="B474" s="178" t="s">
        <v>2252</v>
      </c>
      <c r="C474" s="178">
        <v>1</v>
      </c>
    </row>
    <row r="475" spans="1:3" ht="15.5" x14ac:dyDescent="0.35">
      <c r="A475" s="177" t="s">
        <v>2253</v>
      </c>
      <c r="B475" s="178" t="s">
        <v>2254</v>
      </c>
      <c r="C475" s="178">
        <v>5</v>
      </c>
    </row>
    <row r="476" spans="1:3" ht="15.5" x14ac:dyDescent="0.35">
      <c r="A476" s="177" t="s">
        <v>2255</v>
      </c>
      <c r="B476" s="178" t="s">
        <v>2256</v>
      </c>
      <c r="C476" s="178">
        <v>4</v>
      </c>
    </row>
    <row r="477" spans="1:3" ht="15.5" x14ac:dyDescent="0.35">
      <c r="A477" s="177" t="s">
        <v>2257</v>
      </c>
      <c r="B477" s="178" t="s">
        <v>2258</v>
      </c>
      <c r="C477" s="178">
        <v>1</v>
      </c>
    </row>
    <row r="478" spans="1:3" ht="15.5" x14ac:dyDescent="0.35">
      <c r="A478" s="177" t="s">
        <v>2259</v>
      </c>
      <c r="B478" s="178" t="s">
        <v>2260</v>
      </c>
      <c r="C478" s="178">
        <v>1</v>
      </c>
    </row>
    <row r="479" spans="1:3" ht="15.5" x14ac:dyDescent="0.35">
      <c r="A479" s="177" t="s">
        <v>2261</v>
      </c>
      <c r="B479" s="178" t="s">
        <v>2262</v>
      </c>
      <c r="C479" s="178">
        <v>1</v>
      </c>
    </row>
    <row r="480" spans="1:3" ht="15.5" x14ac:dyDescent="0.35">
      <c r="A480" s="177" t="s">
        <v>2263</v>
      </c>
      <c r="B480" s="178" t="s">
        <v>2264</v>
      </c>
      <c r="C480" s="178">
        <v>1</v>
      </c>
    </row>
    <row r="481" spans="1:3" ht="15.5" x14ac:dyDescent="0.35">
      <c r="A481" s="177" t="s">
        <v>2265</v>
      </c>
      <c r="B481" s="178" t="s">
        <v>2266</v>
      </c>
      <c r="C481" s="178">
        <v>1</v>
      </c>
    </row>
    <row r="482" spans="1:3" ht="15.5" x14ac:dyDescent="0.35">
      <c r="A482" s="177" t="s">
        <v>2267</v>
      </c>
      <c r="B482" s="178" t="s">
        <v>2268</v>
      </c>
      <c r="C482" s="178">
        <v>1</v>
      </c>
    </row>
    <row r="483" spans="1:3" ht="15.5" x14ac:dyDescent="0.35">
      <c r="A483" s="177" t="s">
        <v>2269</v>
      </c>
      <c r="B483" s="178" t="s">
        <v>2270</v>
      </c>
      <c r="C483" s="178">
        <v>1</v>
      </c>
    </row>
    <row r="484" spans="1:3" ht="15.5" x14ac:dyDescent="0.35">
      <c r="A484" s="177" t="s">
        <v>2271</v>
      </c>
      <c r="B484" s="178" t="s">
        <v>2272</v>
      </c>
      <c r="C484" s="178">
        <v>1</v>
      </c>
    </row>
    <row r="485" spans="1:3" ht="15.5" x14ac:dyDescent="0.35">
      <c r="A485" s="177" t="s">
        <v>2273</v>
      </c>
      <c r="B485" s="178" t="s">
        <v>2274</v>
      </c>
      <c r="C485" s="178">
        <v>1</v>
      </c>
    </row>
    <row r="486" spans="1:3" ht="15.5" x14ac:dyDescent="0.35">
      <c r="A486" s="177" t="s">
        <v>2275</v>
      </c>
      <c r="B486" s="178" t="s">
        <v>2276</v>
      </c>
      <c r="C486" s="178">
        <v>1</v>
      </c>
    </row>
    <row r="487" spans="1:3" ht="15.5" x14ac:dyDescent="0.35">
      <c r="A487" s="177" t="s">
        <v>2277</v>
      </c>
      <c r="B487" s="178" t="s">
        <v>2278</v>
      </c>
      <c r="C487" s="178">
        <v>1</v>
      </c>
    </row>
    <row r="488" spans="1:3" ht="15.5" x14ac:dyDescent="0.35">
      <c r="A488" s="177" t="s">
        <v>2279</v>
      </c>
      <c r="B488" s="178" t="s">
        <v>2280</v>
      </c>
      <c r="C488" s="178">
        <v>1</v>
      </c>
    </row>
    <row r="489" spans="1:3" ht="15.5" x14ac:dyDescent="0.35">
      <c r="A489" s="177" t="s">
        <v>2281</v>
      </c>
      <c r="B489" s="178" t="s">
        <v>2282</v>
      </c>
      <c r="C489" s="178">
        <v>1</v>
      </c>
    </row>
    <row r="490" spans="1:3" ht="15.5" x14ac:dyDescent="0.35">
      <c r="A490" s="177" t="s">
        <v>2283</v>
      </c>
      <c r="B490" s="178" t="s">
        <v>2284</v>
      </c>
      <c r="C490" s="178">
        <v>8</v>
      </c>
    </row>
    <row r="491" spans="1:3" ht="15.5" x14ac:dyDescent="0.35">
      <c r="A491" s="177" t="s">
        <v>2285</v>
      </c>
      <c r="B491" s="178" t="s">
        <v>2286</v>
      </c>
      <c r="C491" s="178">
        <v>1</v>
      </c>
    </row>
    <row r="492" spans="1:3" ht="15.5" x14ac:dyDescent="0.35">
      <c r="A492" s="177" t="s">
        <v>2287</v>
      </c>
      <c r="B492" s="178" t="s">
        <v>2288</v>
      </c>
      <c r="C492" s="178">
        <v>1</v>
      </c>
    </row>
    <row r="493" spans="1:3" ht="15.5" x14ac:dyDescent="0.35">
      <c r="A493" s="177" t="s">
        <v>2289</v>
      </c>
      <c r="B493" s="178" t="s">
        <v>2290</v>
      </c>
      <c r="C493" s="178">
        <v>1</v>
      </c>
    </row>
    <row r="494" spans="1:3" ht="15.5" x14ac:dyDescent="0.35">
      <c r="A494" s="177" t="s">
        <v>2291</v>
      </c>
      <c r="B494" s="178" t="s">
        <v>2292</v>
      </c>
      <c r="C494" s="178">
        <v>1</v>
      </c>
    </row>
    <row r="495" spans="1:3" ht="15.5" x14ac:dyDescent="0.35">
      <c r="A495" s="177" t="s">
        <v>2293</v>
      </c>
      <c r="B495" s="178" t="s">
        <v>2294</v>
      </c>
      <c r="C495" s="178">
        <v>1</v>
      </c>
    </row>
    <row r="496" spans="1:3" ht="15.5" x14ac:dyDescent="0.35">
      <c r="A496" s="177" t="s">
        <v>2295</v>
      </c>
      <c r="B496" s="178" t="s">
        <v>2296</v>
      </c>
      <c r="C496" s="178">
        <v>1</v>
      </c>
    </row>
    <row r="497" spans="1:3" ht="15.5" x14ac:dyDescent="0.35">
      <c r="A497" s="177" t="s">
        <v>2297</v>
      </c>
      <c r="B497" s="178" t="s">
        <v>2298</v>
      </c>
      <c r="C497" s="178">
        <v>1</v>
      </c>
    </row>
    <row r="498" spans="1:3" ht="15.5" x14ac:dyDescent="0.35">
      <c r="A498" s="177" t="s">
        <v>2299</v>
      </c>
      <c r="B498" s="178" t="s">
        <v>2300</v>
      </c>
      <c r="C498" s="178">
        <v>1</v>
      </c>
    </row>
    <row r="499" spans="1:3" ht="15.5" x14ac:dyDescent="0.35">
      <c r="A499" s="177" t="s">
        <v>2301</v>
      </c>
      <c r="B499" s="178" t="s">
        <v>2302</v>
      </c>
      <c r="C499" s="178">
        <v>1</v>
      </c>
    </row>
    <row r="500" spans="1:3" ht="15.5" x14ac:dyDescent="0.35">
      <c r="A500" s="177" t="s">
        <v>2303</v>
      </c>
      <c r="B500" s="178" t="s">
        <v>2304</v>
      </c>
      <c r="C500" s="178">
        <v>1</v>
      </c>
    </row>
    <row r="501" spans="1:3" ht="15.5" x14ac:dyDescent="0.35">
      <c r="A501" s="177" t="s">
        <v>2305</v>
      </c>
      <c r="B501" s="178" t="s">
        <v>2306</v>
      </c>
      <c r="C501" s="178">
        <v>1</v>
      </c>
    </row>
    <row r="502" spans="1:3" ht="15.5" x14ac:dyDescent="0.35">
      <c r="A502" s="177" t="s">
        <v>2307</v>
      </c>
      <c r="B502" s="178" t="s">
        <v>2308</v>
      </c>
      <c r="C502" s="178">
        <v>1</v>
      </c>
    </row>
    <row r="503" spans="1:3" ht="15.5" x14ac:dyDescent="0.35">
      <c r="A503" s="177" t="s">
        <v>2309</v>
      </c>
      <c r="B503" s="178" t="s">
        <v>2310</v>
      </c>
      <c r="C503" s="178">
        <v>1</v>
      </c>
    </row>
    <row r="504" spans="1:3" ht="15.5" x14ac:dyDescent="0.35">
      <c r="A504" s="177" t="s">
        <v>2311</v>
      </c>
      <c r="B504" s="178" t="s">
        <v>2312</v>
      </c>
      <c r="C504" s="178">
        <v>1</v>
      </c>
    </row>
    <row r="505" spans="1:3" ht="15.5" x14ac:dyDescent="0.35">
      <c r="A505" s="177" t="s">
        <v>2313</v>
      </c>
      <c r="B505" s="178" t="s">
        <v>2314</v>
      </c>
      <c r="C505" s="178">
        <v>1</v>
      </c>
    </row>
    <row r="506" spans="1:3" ht="15.5" x14ac:dyDescent="0.35">
      <c r="A506" s="177" t="s">
        <v>2315</v>
      </c>
      <c r="B506" s="178" t="s">
        <v>2316</v>
      </c>
      <c r="C506" s="178">
        <v>1</v>
      </c>
    </row>
    <row r="507" spans="1:3" ht="15.5" x14ac:dyDescent="0.35">
      <c r="A507" s="177" t="s">
        <v>2317</v>
      </c>
      <c r="B507" s="178" t="s">
        <v>2318</v>
      </c>
      <c r="C507" s="178">
        <v>1</v>
      </c>
    </row>
    <row r="508" spans="1:3" ht="15.5" x14ac:dyDescent="0.35">
      <c r="A508" s="177" t="s">
        <v>2319</v>
      </c>
      <c r="B508" s="178" t="s">
        <v>2320</v>
      </c>
      <c r="C508" s="178">
        <v>1</v>
      </c>
    </row>
    <row r="509" spans="1:3" ht="15.5" x14ac:dyDescent="0.35">
      <c r="A509" s="177" t="s">
        <v>2321</v>
      </c>
      <c r="B509" s="178" t="s">
        <v>2322</v>
      </c>
      <c r="C509" s="178">
        <v>1</v>
      </c>
    </row>
    <row r="510" spans="1:3" ht="15.5" x14ac:dyDescent="0.35">
      <c r="A510" s="177" t="s">
        <v>2323</v>
      </c>
      <c r="B510" s="178" t="s">
        <v>2324</v>
      </c>
      <c r="C510" s="178">
        <v>1</v>
      </c>
    </row>
    <row r="511" spans="1:3" ht="15.5" x14ac:dyDescent="0.35">
      <c r="A511" s="177" t="s">
        <v>2325</v>
      </c>
      <c r="B511" s="178" t="s">
        <v>2326</v>
      </c>
      <c r="C511" s="178">
        <v>1</v>
      </c>
    </row>
    <row r="512" spans="1:3" ht="15.5" x14ac:dyDescent="0.35">
      <c r="A512" s="177" t="s">
        <v>2327</v>
      </c>
      <c r="B512" s="178" t="s">
        <v>2328</v>
      </c>
      <c r="C512" s="178">
        <v>1</v>
      </c>
    </row>
    <row r="513" spans="1:3" ht="15.5" x14ac:dyDescent="0.35">
      <c r="A513" s="177" t="s">
        <v>2329</v>
      </c>
      <c r="B513" s="178" t="s">
        <v>2330</v>
      </c>
      <c r="C513" s="178">
        <v>1</v>
      </c>
    </row>
    <row r="514" spans="1:3" ht="15.5" x14ac:dyDescent="0.35">
      <c r="A514" s="177" t="s">
        <v>2331</v>
      </c>
      <c r="B514" s="178" t="s">
        <v>2332</v>
      </c>
      <c r="C514" s="178">
        <v>1</v>
      </c>
    </row>
    <row r="515" spans="1:3" ht="15.5" x14ac:dyDescent="0.35">
      <c r="A515" s="177" t="s">
        <v>2333</v>
      </c>
      <c r="B515" s="178" t="s">
        <v>2334</v>
      </c>
      <c r="C515" s="178">
        <v>1</v>
      </c>
    </row>
    <row r="516" spans="1:3" ht="15.5" x14ac:dyDescent="0.35">
      <c r="A516" s="177" t="s">
        <v>2335</v>
      </c>
      <c r="B516" s="178" t="s">
        <v>2336</v>
      </c>
      <c r="C516" s="178">
        <v>1</v>
      </c>
    </row>
    <row r="517" spans="1:3" ht="15.5" x14ac:dyDescent="0.35">
      <c r="A517" s="177" t="s">
        <v>2337</v>
      </c>
      <c r="B517" s="178" t="s">
        <v>2338</v>
      </c>
      <c r="C517" s="178">
        <v>1</v>
      </c>
    </row>
    <row r="518" spans="1:3" ht="15.5" x14ac:dyDescent="0.35">
      <c r="A518" s="177" t="s">
        <v>2339</v>
      </c>
      <c r="B518" s="178" t="s">
        <v>2340</v>
      </c>
      <c r="C518" s="178">
        <v>1</v>
      </c>
    </row>
    <row r="519" spans="1:3" ht="15.5" x14ac:dyDescent="0.35">
      <c r="A519" s="177" t="s">
        <v>2341</v>
      </c>
      <c r="B519" s="178" t="s">
        <v>2342</v>
      </c>
      <c r="C519" s="178">
        <v>1</v>
      </c>
    </row>
    <row r="520" spans="1:3" ht="15.5" x14ac:dyDescent="0.35">
      <c r="A520" s="177" t="s">
        <v>2343</v>
      </c>
      <c r="B520" s="178" t="s">
        <v>2344</v>
      </c>
      <c r="C520" s="178">
        <v>1</v>
      </c>
    </row>
    <row r="521" spans="1:3" ht="15.5" x14ac:dyDescent="0.35">
      <c r="A521" s="177" t="s">
        <v>2345</v>
      </c>
      <c r="B521" s="178" t="s">
        <v>2346</v>
      </c>
      <c r="C521" s="178">
        <v>1</v>
      </c>
    </row>
    <row r="522" spans="1:3" ht="15.5" x14ac:dyDescent="0.35">
      <c r="A522" s="177" t="s">
        <v>2347</v>
      </c>
      <c r="B522" s="178" t="s">
        <v>2348</v>
      </c>
      <c r="C522" s="178">
        <v>1</v>
      </c>
    </row>
    <row r="523" spans="1:3" ht="15.5" x14ac:dyDescent="0.35">
      <c r="A523" s="177" t="s">
        <v>2349</v>
      </c>
      <c r="B523" s="178" t="s">
        <v>2350</v>
      </c>
      <c r="C523" s="178">
        <v>1</v>
      </c>
    </row>
    <row r="524" spans="1:3" ht="15.5" x14ac:dyDescent="0.35">
      <c r="A524" s="177" t="s">
        <v>2351</v>
      </c>
      <c r="B524" s="178" t="s">
        <v>2352</v>
      </c>
      <c r="C524" s="178">
        <v>1</v>
      </c>
    </row>
    <row r="525" spans="1:3" ht="15.5" x14ac:dyDescent="0.35">
      <c r="A525" s="177" t="s">
        <v>2353</v>
      </c>
      <c r="B525" s="178" t="s">
        <v>2354</v>
      </c>
      <c r="C525" s="178">
        <v>1</v>
      </c>
    </row>
    <row r="526" spans="1:3" ht="15.5" x14ac:dyDescent="0.35">
      <c r="A526" s="177" t="s">
        <v>2355</v>
      </c>
      <c r="B526" s="178" t="s">
        <v>2356</v>
      </c>
      <c r="C526" s="178">
        <v>1</v>
      </c>
    </row>
    <row r="527" spans="1:3" ht="15.5" x14ac:dyDescent="0.35">
      <c r="A527" s="177" t="s">
        <v>2357</v>
      </c>
      <c r="B527" s="178" t="s">
        <v>2358</v>
      </c>
      <c r="C527" s="178">
        <v>1</v>
      </c>
    </row>
    <row r="528" spans="1:3" ht="15.5" x14ac:dyDescent="0.35">
      <c r="A528" s="177" t="s">
        <v>2359</v>
      </c>
      <c r="B528" s="178" t="s">
        <v>2360</v>
      </c>
      <c r="C528" s="178">
        <v>1</v>
      </c>
    </row>
    <row r="529" spans="1:3" ht="15.5" x14ac:dyDescent="0.35">
      <c r="A529" s="177" t="s">
        <v>2361</v>
      </c>
      <c r="B529" s="178" t="s">
        <v>2362</v>
      </c>
      <c r="C529" s="178">
        <v>1</v>
      </c>
    </row>
    <row r="530" spans="1:3" ht="15.5" x14ac:dyDescent="0.35">
      <c r="A530" s="177" t="s">
        <v>2363</v>
      </c>
      <c r="B530" s="178" t="s">
        <v>2364</v>
      </c>
      <c r="C530" s="178">
        <v>1</v>
      </c>
    </row>
    <row r="531" spans="1:3" ht="15.5" x14ac:dyDescent="0.35">
      <c r="A531" s="177" t="s">
        <v>2365</v>
      </c>
      <c r="B531" s="178" t="s">
        <v>2366</v>
      </c>
      <c r="C531" s="178">
        <v>1</v>
      </c>
    </row>
    <row r="532" spans="1:3" ht="15.5" x14ac:dyDescent="0.35">
      <c r="A532" s="177" t="s">
        <v>2367</v>
      </c>
      <c r="B532" s="178" t="s">
        <v>2368</v>
      </c>
      <c r="C532" s="178">
        <v>1</v>
      </c>
    </row>
    <row r="533" spans="1:3" ht="15.5" x14ac:dyDescent="0.35">
      <c r="A533" s="177" t="s">
        <v>2369</v>
      </c>
      <c r="B533" s="178" t="s">
        <v>2370</v>
      </c>
      <c r="C533" s="178">
        <v>1</v>
      </c>
    </row>
    <row r="534" spans="1:3" ht="31" x14ac:dyDescent="0.35">
      <c r="A534" s="177" t="s">
        <v>2371</v>
      </c>
      <c r="B534" s="178" t="s">
        <v>2372</v>
      </c>
      <c r="C534" s="178">
        <v>1</v>
      </c>
    </row>
    <row r="535" spans="1:3" ht="15.5" x14ac:dyDescent="0.35">
      <c r="A535" s="177" t="s">
        <v>2373</v>
      </c>
      <c r="B535" s="178" t="s">
        <v>2374</v>
      </c>
      <c r="C535" s="178">
        <v>1</v>
      </c>
    </row>
    <row r="536" spans="1:3" ht="15.5" x14ac:dyDescent="0.35">
      <c r="A536" s="177" t="s">
        <v>2375</v>
      </c>
      <c r="B536" s="178" t="s">
        <v>2376</v>
      </c>
      <c r="C536" s="178">
        <v>1</v>
      </c>
    </row>
    <row r="537" spans="1:3" ht="15.5" x14ac:dyDescent="0.35">
      <c r="A537" s="177" t="s">
        <v>2377</v>
      </c>
      <c r="B537" s="178" t="s">
        <v>2378</v>
      </c>
      <c r="C537" s="178">
        <v>1</v>
      </c>
    </row>
    <row r="538" spans="1:3" ht="15.5" x14ac:dyDescent="0.35">
      <c r="A538" s="177" t="s">
        <v>2379</v>
      </c>
      <c r="B538" s="178" t="s">
        <v>2380</v>
      </c>
      <c r="C538" s="178">
        <v>1</v>
      </c>
    </row>
    <row r="539" spans="1:3" ht="15.5" x14ac:dyDescent="0.35">
      <c r="A539" s="177" t="s">
        <v>2381</v>
      </c>
      <c r="B539" s="178" t="s">
        <v>2382</v>
      </c>
      <c r="C539" s="178">
        <v>1</v>
      </c>
    </row>
    <row r="540" spans="1:3" ht="15.5" x14ac:dyDescent="0.35">
      <c r="A540" s="177" t="s">
        <v>2383</v>
      </c>
      <c r="B540" s="178" t="s">
        <v>2384</v>
      </c>
      <c r="C540" s="178">
        <v>1</v>
      </c>
    </row>
    <row r="541" spans="1:3" ht="15.5" x14ac:dyDescent="0.35">
      <c r="A541" s="177" t="s">
        <v>2385</v>
      </c>
      <c r="B541" s="178" t="s">
        <v>2386</v>
      </c>
      <c r="C541" s="178">
        <v>1</v>
      </c>
    </row>
    <row r="542" spans="1:3" ht="15.5" x14ac:dyDescent="0.35">
      <c r="A542" s="177" t="s">
        <v>2387</v>
      </c>
      <c r="B542" s="178" t="s">
        <v>2388</v>
      </c>
      <c r="C542" s="178">
        <v>1</v>
      </c>
    </row>
    <row r="543" spans="1:3" ht="15.5" x14ac:dyDescent="0.35">
      <c r="A543" s="177" t="s">
        <v>2389</v>
      </c>
      <c r="B543" s="178" t="s">
        <v>2390</v>
      </c>
      <c r="C543" s="178">
        <v>1</v>
      </c>
    </row>
    <row r="544" spans="1:3" ht="15.5" x14ac:dyDescent="0.35">
      <c r="A544" s="177" t="s">
        <v>2391</v>
      </c>
      <c r="B544" s="178" t="s">
        <v>2392</v>
      </c>
      <c r="C544" s="178">
        <v>1</v>
      </c>
    </row>
    <row r="545" spans="1:3" ht="15.5" x14ac:dyDescent="0.35">
      <c r="A545" s="177" t="s">
        <v>2393</v>
      </c>
      <c r="B545" s="178" t="s">
        <v>2394</v>
      </c>
      <c r="C545" s="178">
        <v>1</v>
      </c>
    </row>
    <row r="546" spans="1:3" ht="15.5" x14ac:dyDescent="0.35">
      <c r="A546" s="177" t="s">
        <v>2395</v>
      </c>
      <c r="B546" s="178" t="s">
        <v>2396</v>
      </c>
      <c r="C546" s="178">
        <v>1</v>
      </c>
    </row>
    <row r="547" spans="1:3" ht="15.5" x14ac:dyDescent="0.35">
      <c r="A547" s="177" t="s">
        <v>2397</v>
      </c>
      <c r="B547" s="178" t="s">
        <v>2398</v>
      </c>
      <c r="C547" s="178">
        <v>1</v>
      </c>
    </row>
    <row r="548" spans="1:3" ht="15.5" x14ac:dyDescent="0.35">
      <c r="A548" s="177" t="s">
        <v>2399</v>
      </c>
      <c r="B548" s="178" t="s">
        <v>2400</v>
      </c>
      <c r="C548" s="178">
        <v>1</v>
      </c>
    </row>
  </sheetData>
  <autoFilter ref="A1:T1" xr:uid="{00000000-0001-0000-07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105e32-4fe1-4160-ab0f-41a15f6ce0eb">
      <Terms xmlns="http://schemas.microsoft.com/office/infopath/2007/PartnerControls"/>
    </lcf76f155ced4ddcb4097134ff3c332f>
    <TaxCatchAll xmlns="2c75e67c-ed2d-4c91-baba-8aa4949e551e" xsi:nil="true"/>
    <Document_x0020_Type xmlns="be105e32-4fe1-4160-ab0f-41a15f6ce0eb" xsi:nil="true"/>
  </documentManagement>
</p:properties>
</file>

<file path=customXml/itemProps1.xml><?xml version="1.0" encoding="utf-8"?>
<ds:datastoreItem xmlns:ds="http://schemas.openxmlformats.org/officeDocument/2006/customXml" ds:itemID="{12264220-9522-4A14-B23C-FDBA20E5C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191B1-DA6C-4DA9-9BA4-4292494AF3CE}">
  <ds:schemaRefs>
    <ds:schemaRef ds:uri="http://schemas.microsoft.com/sharepoint/v3/contenttype/forms"/>
  </ds:schemaRefs>
</ds:datastoreItem>
</file>

<file path=customXml/itemProps3.xml><?xml version="1.0" encoding="utf-8"?>
<ds:datastoreItem xmlns:ds="http://schemas.openxmlformats.org/officeDocument/2006/customXml" ds:itemID="{8397BE67-95DB-42F1-9079-55319497AEC8}">
  <ds:schemaRefs>
    <ds:schemaRef ds:uri="http://purl.org/dc/elements/1.1/"/>
    <ds:schemaRef ds:uri="http://schemas.microsoft.com/office/2006/metadata/properties"/>
    <ds:schemaRef ds:uri="http://schemas.microsoft.com/office/2006/documentManagement/types"/>
    <ds:schemaRef ds:uri="be105e32-4fe1-4160-ab0f-41a15f6ce0eb"/>
    <ds:schemaRef ds:uri="2c75e67c-ed2d-4c91-baba-8aa4949e551e"/>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Dashboard</vt:lpstr>
      <vt:lpstr>Results</vt:lpstr>
      <vt:lpstr>Instructions</vt:lpstr>
      <vt:lpstr>ASA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Nordby Jonathan E (Contractor)</dc:creator>
  <cp:keywords/>
  <dc:description/>
  <cp:lastModifiedBy>Draper Chris L</cp:lastModifiedBy>
  <cp:revision/>
  <dcterms:created xsi:type="dcterms:W3CDTF">2024-10-10T15:32:08Z</dcterms:created>
  <dcterms:modified xsi:type="dcterms:W3CDTF">2025-05-01T16:53:33Z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