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5XRVB\Documents\"/>
    </mc:Choice>
  </mc:AlternateContent>
  <xr:revisionPtr revIDLastSave="0" documentId="8_{CD815547-73E4-4C4B-81AD-DECE2AAF851F}" xr6:coauthVersionLast="47" xr6:coauthVersionMax="47" xr10:uidLastSave="{00000000-0000-0000-0000-000000000000}"/>
  <bookViews>
    <workbookView xWindow="-110" yWindow="-110" windowWidth="19420" windowHeight="10420" tabRatio="700" xr2:uid="{00000000-000D-0000-FFFF-FFFF00000000}"/>
  </bookViews>
  <sheets>
    <sheet name="Dashboard" sheetId="5" r:id="rId1"/>
    <sheet name="Results" sheetId="4" r:id="rId2"/>
    <sheet name="Instructions" sheetId="6" r:id="rId3"/>
    <sheet name="Gen Test Cases" sheetId="9" r:id="rId4"/>
    <sheet name="DB2 v10 Test Cases" sheetId="10" r:id="rId5"/>
    <sheet name="Change Log" sheetId="7" r:id="rId6"/>
    <sheet name="Issue Code Table" sheetId="11" r:id="rId7"/>
  </sheets>
  <definedNames>
    <definedName name="_xlnm._FilterDatabase" localSheetId="4" hidden="1">'DB2 v10 Test Cases'!$A$2:$AA$2</definedName>
    <definedName name="_xlnm._FilterDatabase" localSheetId="3" hidden="1">'Gen Test Cases'!$A$2:$AA$27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9" l="1"/>
  <c r="AA5" i="9"/>
  <c r="AA6" i="9"/>
  <c r="AA7" i="9"/>
  <c r="AA8" i="9"/>
  <c r="AA9" i="9"/>
  <c r="AA10" i="9"/>
  <c r="AA11" i="9"/>
  <c r="AA12" i="9"/>
  <c r="AA13" i="9"/>
  <c r="AA14" i="9"/>
  <c r="AA15" i="9"/>
  <c r="AA16" i="9"/>
  <c r="AA17" i="9"/>
  <c r="AA18" i="9"/>
  <c r="AA19" i="9"/>
  <c r="AA20" i="9"/>
  <c r="AA21" i="9"/>
  <c r="AA22" i="9"/>
  <c r="AA23" i="9"/>
  <c r="AA24" i="9"/>
  <c r="AA25" i="9"/>
  <c r="AA26" i="9"/>
  <c r="AA27" i="9"/>
  <c r="O13" i="4"/>
  <c r="AA3" i="9"/>
  <c r="AA3" i="10"/>
  <c r="AA4" i="10"/>
  <c r="AA5" i="10"/>
  <c r="AA6" i="10"/>
  <c r="AA7" i="10"/>
  <c r="AA8" i="10"/>
  <c r="AA9" i="10"/>
  <c r="AA10" i="10"/>
  <c r="AA11" i="10"/>
  <c r="AA12" i="10"/>
  <c r="AA13" i="10"/>
  <c r="AA14" i="10"/>
  <c r="AA15" i="10"/>
  <c r="AA16" i="10"/>
  <c r="AA17" i="10"/>
  <c r="AA18" i="10"/>
  <c r="AA19" i="10"/>
  <c r="AA20" i="10"/>
  <c r="AA21" i="10"/>
  <c r="AA22" i="10"/>
  <c r="AA23" i="10"/>
  <c r="AA24" i="10"/>
  <c r="AA25" i="10"/>
  <c r="AA26" i="10"/>
  <c r="AA27" i="10"/>
  <c r="AA28" i="10"/>
  <c r="AA29" i="10"/>
  <c r="AA30" i="10"/>
  <c r="AA31" i="10"/>
  <c r="AA32" i="10"/>
  <c r="AA33" i="10"/>
  <c r="AA34" i="10"/>
  <c r="AA35" i="10"/>
  <c r="AA36" i="10"/>
  <c r="AA37" i="10"/>
  <c r="AA38" i="10"/>
  <c r="AA39" i="10"/>
  <c r="AA40" i="10"/>
  <c r="AA41" i="10"/>
  <c r="AA42" i="10"/>
  <c r="AA43" i="10"/>
  <c r="AA44" i="10"/>
  <c r="AA45" i="10"/>
  <c r="AA46" i="10"/>
  <c r="AA47" i="10"/>
  <c r="AA48" i="10"/>
  <c r="AA49" i="10"/>
  <c r="AA50" i="10"/>
  <c r="AA51" i="10"/>
  <c r="AA52" i="10"/>
  <c r="AA53" i="10"/>
  <c r="AA54" i="10"/>
  <c r="AA55" i="10"/>
  <c r="AA56" i="10"/>
  <c r="AA57" i="10"/>
  <c r="AA58" i="10"/>
  <c r="AA59" i="10"/>
  <c r="AA60" i="10"/>
  <c r="AA61" i="10"/>
  <c r="AA62" i="10"/>
  <c r="AA63" i="10"/>
  <c r="AA64" i="10"/>
  <c r="AA65" i="10"/>
  <c r="AA66" i="10"/>
  <c r="AA67" i="10"/>
  <c r="AA68" i="10"/>
  <c r="AA69" i="10"/>
  <c r="AA70" i="10"/>
  <c r="AA71" i="10"/>
  <c r="AA72" i="10"/>
  <c r="AA73" i="10"/>
  <c r="AA74" i="10"/>
  <c r="AA75" i="10"/>
  <c r="AA76" i="10"/>
  <c r="AA77" i="10"/>
  <c r="AA78" i="10"/>
  <c r="AA79" i="10"/>
  <c r="AA80" i="10"/>
  <c r="AA81" i="10"/>
  <c r="AA82" i="10"/>
  <c r="AA83" i="10"/>
  <c r="AA84" i="10"/>
  <c r="AA85" i="10"/>
  <c r="AA86" i="10"/>
  <c r="E13" i="4"/>
  <c r="D13" i="4"/>
  <c r="C13" i="4"/>
  <c r="B13" i="4"/>
  <c r="M13" i="4"/>
  <c r="N13" i="4" s="1"/>
  <c r="K22" i="4"/>
  <c r="K21" i="4"/>
  <c r="K18" i="4"/>
  <c r="K17" i="4"/>
  <c r="C18" i="4" l="1"/>
  <c r="C22" i="4"/>
  <c r="E19" i="4"/>
  <c r="E23" i="4"/>
  <c r="F20" i="4"/>
  <c r="F24" i="4"/>
  <c r="D19" i="4"/>
  <c r="D23" i="4"/>
  <c r="D22" i="4"/>
  <c r="C19" i="4"/>
  <c r="C23" i="4"/>
  <c r="E20" i="4"/>
  <c r="E24" i="4"/>
  <c r="F21" i="4"/>
  <c r="F17" i="4"/>
  <c r="D20" i="4"/>
  <c r="I20" i="4" s="1"/>
  <c r="D24" i="4"/>
  <c r="C20" i="4"/>
  <c r="C24" i="4"/>
  <c r="E21" i="4"/>
  <c r="F18" i="4"/>
  <c r="F22" i="4"/>
  <c r="E17" i="4"/>
  <c r="D21" i="4"/>
  <c r="I21" i="4" s="1"/>
  <c r="D17" i="4"/>
  <c r="I17" i="4" s="1"/>
  <c r="C21" i="4"/>
  <c r="E18" i="4"/>
  <c r="E22" i="4"/>
  <c r="F19" i="4"/>
  <c r="H19" i="4" s="1"/>
  <c r="F23" i="4"/>
  <c r="D18" i="4"/>
  <c r="I23" i="4"/>
  <c r="I22" i="4"/>
  <c r="I18" i="4"/>
  <c r="H23" i="4"/>
  <c r="J21" i="4"/>
  <c r="I24" i="4"/>
  <c r="H21" i="4"/>
  <c r="I19" i="4"/>
  <c r="C17" i="4"/>
  <c r="H17" i="4" s="1"/>
  <c r="H22" i="4"/>
  <c r="J17" i="4"/>
  <c r="F13" i="4"/>
  <c r="H18" i="4"/>
  <c r="H20" i="4"/>
  <c r="H24" i="4"/>
  <c r="D25" i="4" l="1"/>
  <c r="G13" i="4" s="1"/>
</calcChain>
</file>

<file path=xl/sharedStrings.xml><?xml version="1.0" encoding="utf-8"?>
<sst xmlns="http://schemas.openxmlformats.org/spreadsheetml/2006/main" count="2870" uniqueCount="2219">
  <si>
    <t>Internal Revenue Service</t>
  </si>
  <si>
    <t>Office of Safeguards</t>
  </si>
  <si>
    <t xml:space="preserve"> ▪ SCSEM Subject: DB2 for Linux, Unix and Windows</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</si>
  <si>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</si>
  <si>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</si>
  <si>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</si>
  <si>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</si>
  <si>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</si>
  <si>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</si>
  <si>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</si>
  <si>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</si>
  <si>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</si>
  <si>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</si>
  <si>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</si>
  <si>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</si>
  <si>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</si>
  <si>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</si>
  <si>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</si>
  <si>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</si>
  <si>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</si>
  <si>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</si>
  <si>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</si>
  <si>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</si>
  <si>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</si>
  <si>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</si>
  <si>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</si>
  <si>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</si>
  <si>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</si>
  <si>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</si>
  <si>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</si>
  <si>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</si>
  <si>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</si>
  <si>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Ignore fields below</t>
  </si>
  <si>
    <t>External</t>
  </si>
  <si>
    <t>Test (Automated SCAP &amp; Manual Test Cases)</t>
  </si>
  <si>
    <t>Stand-alone</t>
  </si>
  <si>
    <t>Test (Manual Test Cases Only)</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</si>
  <si>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</si>
  <si>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</si>
  <si>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</si>
  <si>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</si>
  <si>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</si>
  <si>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2. DB2 v10 Test Cases</t>
  </si>
  <si>
    <t xml:space="preserve">       Use this box if DB2 v10 tests were conducted.</t>
  </si>
  <si>
    <t>This table calculates all tests in the Gen Test Cases + DB2 v10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</si>
  <si>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</si>
  <si>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</si>
  <si>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</si>
  <si>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</si>
  <si>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</si>
  <si>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</si>
  <si>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</si>
  <si>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</si>
  <si>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</si>
  <si>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</si>
  <si>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</si>
  <si>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</si>
  <si>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</si>
  <si>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</si>
  <si>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</si>
  <si>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</si>
  <si>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</si>
  <si>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</si>
  <si>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</si>
  <si>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</si>
  <si>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</si>
  <si>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</si>
  <si>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</si>
  <si>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</si>
  <si>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</si>
  <si>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</si>
  <si>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</si>
  <si>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</si>
  <si>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</si>
  <si>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</si>
  <si>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</si>
  <si>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</si>
  <si>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</si>
  <si>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</si>
  <si>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</si>
  <si>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</si>
  <si>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</si>
  <si>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</si>
  <si>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</si>
  <si>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</si>
  <si>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</si>
  <si>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</si>
  <si>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</si>
  <si>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</si>
  <si>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</si>
  <si>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</si>
  <si>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</si>
  <si>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</si>
  <si>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</si>
  <si>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</si>
  <si>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</si>
  <si>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</si>
  <si>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</si>
  <si>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</si>
  <si>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</si>
  <si>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</si>
  <si>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</si>
  <si>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</si>
  <si>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</si>
  <si>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</si>
  <si>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</si>
  <si>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</si>
  <si>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</si>
  <si>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</si>
  <si>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</si>
  <si>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</si>
  <si>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</si>
  <si>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</si>
  <si>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</si>
  <si>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</si>
  <si>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</si>
  <si>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</si>
  <si>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</si>
  <si>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</si>
  <si>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</si>
  <si>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</si>
  <si>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</si>
  <si>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</si>
  <si>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</si>
  <si>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</si>
  <si>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</si>
  <si>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Criticality Rating (Do Not Edit)</t>
  </si>
  <si>
    <t>DB2GEN-01</t>
  </si>
  <si>
    <t>SA-22</t>
  </si>
  <si>
    <t>Unsupported System Components</t>
  </si>
  <si>
    <t>Test (Manual)</t>
  </si>
  <si>
    <t>Verify that system maintenance is in place and the database is supported by the vendor.
Each organization responsible for the management of a database shall ensure that unsupported DBMS software is removed or upgraded to a supported version prior to a vendor dropping support.</t>
  </si>
  <si>
    <t>Perform the following DB2 commands to obtain the version:
* Open the DB2 Command Window and type in db2level:
 $ db2level 
DB21085I Instance "DB2" uses "32" bits and DB2 code release "SQL09050" with level identifier "03010107". 
Informational tokens are "DB2 v9.5.0.808", "s071001", "NT3295", and Fix Pack "3".
Support Information can be found here:
http://www-01.ibm.com/support/docview.wss?uid=swg21168270</t>
  </si>
  <si>
    <t>Critical</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</si>
  <si>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</si>
  <si>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</si>
  <si>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t>DB2GEN-02</t>
  </si>
  <si>
    <t>SI-10</t>
  </si>
  <si>
    <t>Information Input Validation</t>
  </si>
  <si>
    <t>Determine mechanisms are in place to check the data input.</t>
  </si>
  <si>
    <t>Determine the mechanism(s) used to check data input to the database environment for completeness, accuracy and validity.</t>
  </si>
  <si>
    <t>Limited</t>
  </si>
  <si>
    <t>HSI19</t>
  </si>
  <si>
    <t>HSI19: Data inputs are not being validated</t>
  </si>
  <si>
    <t>DB2GEN-03</t>
  </si>
  <si>
    <t>AC-2</t>
  </si>
  <si>
    <t>Account Management</t>
  </si>
  <si>
    <t>Verify the agency has implemented an account management process for the Database.</t>
  </si>
  <si>
    <t xml:space="preserve">The DB Administrator can demonstrate that documented operating procedures exist.
</t>
  </si>
  <si>
    <t>Significant</t>
  </si>
  <si>
    <t>HAC37</t>
  </si>
  <si>
    <t>HAC37: Account management procedures are not implemented</t>
  </si>
  <si>
    <t>DB2GEN-04</t>
  </si>
  <si>
    <t>SC-4</t>
  </si>
  <si>
    <t>Information in Shared System Resources</t>
  </si>
  <si>
    <t>Verify original FTI is secured after loading into database.</t>
  </si>
  <si>
    <t>Interview the administrator and/or network personnel and determine what happens to the original FTI extract after it has been loaded into the database.</t>
  </si>
  <si>
    <t>The agency has documented procedures in place for the removal or backing up of the original FTI extract, after it has been loaded into the database.</t>
  </si>
  <si>
    <t>HMT16
HMT18</t>
  </si>
  <si>
    <t>HMT16: Documentation does not exist
HMT18: Documentation exists but is not sufficient</t>
  </si>
  <si>
    <t>DB2GEN-05</t>
  </si>
  <si>
    <t>IA-2</t>
  </si>
  <si>
    <t>Identification and Authentication</t>
  </si>
  <si>
    <t>Ensure identification and authentication controls are implemented.</t>
  </si>
  <si>
    <t>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t>
  </si>
  <si>
    <t>Identification and authentication is required at the operating system, database and application level within the database environment.
Automated processes that access the database are identified and authenticated using process account credentials.</t>
  </si>
  <si>
    <t>HAC29</t>
  </si>
  <si>
    <t>HAC29: Access to system functionality without identification and authentication</t>
  </si>
  <si>
    <t>DB2GEN-06</t>
  </si>
  <si>
    <t>IA-4</t>
  </si>
  <si>
    <t>Identifier Management</t>
  </si>
  <si>
    <t>Verify all usernames are unique and administrators are valid.</t>
  </si>
  <si>
    <t>Work with the administrator to view a list of all users of the system.</t>
  </si>
  <si>
    <t>All usernames are unique.
All administrative accounts are valid and all users have a need for access.</t>
  </si>
  <si>
    <t>HAC20</t>
  </si>
  <si>
    <t>HAC20: Agency duplicates usernames</t>
  </si>
  <si>
    <t>DB2GEN-07</t>
  </si>
  <si>
    <t>IA-5</t>
  </si>
  <si>
    <t>Authenticator Management</t>
  </si>
  <si>
    <t>Verify password minimum character length requirements.</t>
  </si>
  <si>
    <t>Determine if password configurations meet IRS requirements for minimum length of 14 characters.</t>
  </si>
  <si>
    <t>Passwords are required to be a minimum of 14 characters in length.</t>
  </si>
  <si>
    <t>Change password length from 8 to 14 to comply with IRS new pub.</t>
  </si>
  <si>
    <t>HPW3</t>
  </si>
  <si>
    <t>HPW3: Minimum password length is too short</t>
  </si>
  <si>
    <t>DB2GEN-08</t>
  </si>
  <si>
    <t>Verify password complexity is enforced.</t>
  </si>
  <si>
    <t>Determine if password configurations meet IRS requirements for password complexity:
  - At least one numeric and at least one special character
 - A mixture of at least one uppercase and at least one lowercase letter</t>
  </si>
  <si>
    <t xml:space="preserve">Passwords must have a minimum of one (1) alpha, and one (1) numeric or special character.  The password must have at least one uppercase and at least one lowercase letter. </t>
  </si>
  <si>
    <t>Moderate</t>
  </si>
  <si>
    <t>HPW12</t>
  </si>
  <si>
    <t>HPW12: Passwords do not meet complexity requirements</t>
  </si>
  <si>
    <t>DB2GEN-09</t>
  </si>
  <si>
    <t>Verify password change requirements.</t>
  </si>
  <si>
    <t>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</si>
  <si>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</si>
  <si>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Change password expiration time for admin, and added the service accounts.</t>
  </si>
  <si>
    <t>HPW2</t>
  </si>
  <si>
    <t>HPW2: Password does not expire timely</t>
  </si>
  <si>
    <t>DB2GEN-10</t>
  </si>
  <si>
    <t>Verify password reuse requirements.</t>
  </si>
  <si>
    <t>Determine if password configurations meet IRS requirements for password history. Ask the administrator if users are prohibited from using their last twenty four passwords.</t>
  </si>
  <si>
    <t>Users are prohibited from using their last 24 passwords.</t>
  </si>
  <si>
    <t>HPW6</t>
  </si>
  <si>
    <t>HPW6: Password history is insufficient</t>
  </si>
  <si>
    <t>DB2GEN-11</t>
  </si>
  <si>
    <t>AC-7</t>
  </si>
  <si>
    <t>Unsuccessful Logon Attempts</t>
  </si>
  <si>
    <t>Examine</t>
  </si>
  <si>
    <t>The RDBMS enforces user account lockout.
The system locks user/administrator accounts after no more than three unsuccessful attempts to logon with an invalid password.</t>
  </si>
  <si>
    <t>Examine user account settings and determine if all accounts are locked from the device after no more than three unsuccessful consecutive attempts.</t>
  </si>
  <si>
    <t>System accounts are locked after three consecutive incorrect attempts.</t>
  </si>
  <si>
    <t>HAC15</t>
  </si>
  <si>
    <t>HAC15: User accounts not locked out after 3 unsuccessful login attempts</t>
  </si>
  <si>
    <t>DB2GEN-12</t>
  </si>
  <si>
    <t>AC-3</t>
  </si>
  <si>
    <t>Access Enforcement</t>
  </si>
  <si>
    <t>Verify access restrictions are in place for database connections.</t>
  </si>
  <si>
    <t>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t>
  </si>
  <si>
    <t>Access is restricted to authorized application end users, operating system administrators and database administrators.
Personnel who no longer require access to the database environment are promptly removed from the access list.</t>
  </si>
  <si>
    <t>HAC11</t>
  </si>
  <si>
    <t>HAC11: User access was not established with concept of least privilege</t>
  </si>
  <si>
    <t>DB2GEN-13</t>
  </si>
  <si>
    <t>Verify account access is documented.</t>
  </si>
  <si>
    <t>Review account approval procedures to determine who approves access to the database.
Determine who has access to the database.</t>
  </si>
  <si>
    <t>All account access has a documented approval.
Agency personnel approve all access to the database.  All personnel who have access are approved and have a need for access.</t>
  </si>
  <si>
    <t>DB2GEN-14</t>
  </si>
  <si>
    <t>Verify appropriate roles have been assigned to users.</t>
  </si>
  <si>
    <t>Determine if appropriate roles have been assigned.</t>
  </si>
  <si>
    <t>Varying level of roles have been established for access with no user having too high of privileges than necessary.</t>
  </si>
  <si>
    <t>HAC9</t>
  </si>
  <si>
    <t>HAC9: Accounts have not been created using user roles</t>
  </si>
  <si>
    <t>DB2GEN-15</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</si>
  <si>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</si>
  <si>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</si>
  <si>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</si>
  <si>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</si>
  <si>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t>
  </si>
  <si>
    <t>HAC4</t>
  </si>
  <si>
    <t>HAC4: FTI is not labeled and is commingled with non-FTI</t>
  </si>
  <si>
    <t>DB2GEN-16</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</si>
  <si>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</si>
  <si>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</si>
  <si>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</si>
  <si>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Determine the security relevant events that are captured in the audit logs within the database environment.  
Verify that security events are captured in logs at the operating system, database and application level.</t>
  </si>
  <si>
    <t xml:space="preserve">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
</t>
  </si>
  <si>
    <t xml:space="preserve">HAU2
HAU5 </t>
  </si>
  <si>
    <t>HAU2: No auditing is being performed on the system
HAU5: Auditing is not performed on all data tables containing FTI</t>
  </si>
  <si>
    <t>DB2GEN-17</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</si>
  <si>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</si>
  <si>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</si>
  <si>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</si>
  <si>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Interview DBA to determine when the last audit logs were reviewed.  
Examine reports that demonstrate monitoring of security violations, such as unauthorized user access. </t>
  </si>
  <si>
    <t xml:space="preserve">The audit trail is reviewed weekly or more frequently at the discretion of the information system owner for indications of unusual activity related to potential unauthorized FTI access.
</t>
  </si>
  <si>
    <t>HAU3
HAU18</t>
  </si>
  <si>
    <t>HAU3: Audit logs are not being reviewed
HAU18: Audit logs are reviewed, but not per Pub 1075 requirements</t>
  </si>
  <si>
    <t>DB2GEN-18</t>
  </si>
  <si>
    <t>AU-8</t>
  </si>
  <si>
    <t>Time Stamps</t>
  </si>
  <si>
    <t>Checks to ensure system time is synchronized with an authoritative time server (e.g.. NIST, Naval Observatory, State Time Server)</t>
  </si>
  <si>
    <t>Interview the DBA to demonstrate the application provides time and date of the last change in data content. This may be demonstrated in application logs, audit logs, or database tables and logs.
Examine sample audit records (to be displayed by the DBA).</t>
  </si>
  <si>
    <t>An authoritative (U.S. IRS approved source) time-server is used. Approved sources include the US Naval Observatory NTP servers, NIST Internet Time Service or State time servers.
The audit logs contain time and date of auditable events using the internal system clock.</t>
  </si>
  <si>
    <t>HAU11</t>
  </si>
  <si>
    <t>HAU11: NTP is not properly implemented</t>
  </si>
  <si>
    <t>DB2GEN-19</t>
  </si>
  <si>
    <t>AU-9</t>
  </si>
  <si>
    <t>Protection of Audit Information</t>
  </si>
  <si>
    <t>Audit trails cannot be read or modified by non-administrator users.</t>
  </si>
  <si>
    <t>Interview the DBA to determine the application audit log location.  Examine the permission settings of the log files.  
Examine folder permissions on the Windows system.  The NTFS file permissions should be -
  System – Full control
  Administrators – Read
  Application Administrators – Read
  Auditors – Full Control</t>
  </si>
  <si>
    <t>Log files have appropriate permissions assigned and permissions are not excessive.</t>
  </si>
  <si>
    <t>HAU10</t>
  </si>
  <si>
    <t>HAU10: Audit logs are not properly protected</t>
  </si>
  <si>
    <t>DB2GEN-20</t>
  </si>
  <si>
    <t>AC-5</t>
  </si>
  <si>
    <t>Separation of Duties</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</si>
  <si>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</si>
  <si>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</si>
  <si>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Personnel who review and clear audit logs are separate from personnel that perform non-audit administration.</t>
  </si>
  <si>
    <t>DB2GEN-21</t>
  </si>
  <si>
    <t>SC-8</t>
  </si>
  <si>
    <t>Transmission Confidentiality and Integrity</t>
  </si>
  <si>
    <t>Verifies FTI is encrypted when in transit across a WAN or LAN.</t>
  </si>
  <si>
    <t>Interview the DBA and determine whether all FTI data in transit is encrypted when moving across a Wide Area Network (WAN) and within the agency's Local Area Network (LAN).</t>
  </si>
  <si>
    <t>All FTI data in transit is encrypted when moving across a Wide Area Network (WAN) and within the agency's Local Area Network (LAN).</t>
  </si>
  <si>
    <t>CMVP stopped accepting FIPS 140-2 submissions for new validation certificates on 9/21/2021. However, many 140-2 certificates will be valid through 2026. Check the NIST website for further guidance..</t>
  </si>
  <si>
    <t>HSC42</t>
  </si>
  <si>
    <t>HSC42: Encryption capabilities do not meet the latest FIPS 140 requirements</t>
  </si>
  <si>
    <t>DB2GEN-22</t>
  </si>
  <si>
    <t>AC-8</t>
  </si>
  <si>
    <t>System Use Notification</t>
  </si>
  <si>
    <t xml:space="preserve">Verify that an IRS approved login banner is being displayed before login. </t>
  </si>
  <si>
    <t>Login banners will be configured for all services that allow login access to the system.  
Verify that the warning banner displayed is in compliance with IRS requirements.  The user must accept the warning banner message before moving forward.</t>
  </si>
  <si>
    <t xml:space="preserve">Expected Results:
The warning banner is compliant with IRS guidelines and contains the following 4 elements:
1) the system contains US government information
2) users actions are monitored and audited
3) unauthorized use of the system is prohibited 
4) unauthorized use of the system is subject to criminal and civil penalties
</t>
  </si>
  <si>
    <t>HAC14
HAC38</t>
  </si>
  <si>
    <t>HAC14: Warning banner is insufficient
HAC38: Warning banner does not exist</t>
  </si>
  <si>
    <t>DB2GEN-23</t>
  </si>
  <si>
    <t>AC-12</t>
  </si>
  <si>
    <t>Session Termination</t>
  </si>
  <si>
    <t>Verify that session termination is properly configured.</t>
  </si>
  <si>
    <t>Interview the DBA and review DB configurations to determine if there is a session termination after no more than 30 minutes of inactivity.</t>
  </si>
  <si>
    <t>The DB system terminates a remote session if there is a period of inactivity of  no more than 30 minutes.</t>
  </si>
  <si>
    <t>HRM5</t>
  </si>
  <si>
    <t>HRM5: User sessions do not terminate after the Publication 1075 period of inactivity</t>
  </si>
  <si>
    <t>DB2GEN-24</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</si>
  <si>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</si>
  <si>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</si>
  <si>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</si>
  <si>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</si>
  <si>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 xml:space="preserve">HAU7: Audit records are not retained per Publication 1075
</t>
  </si>
  <si>
    <t>DB2GEN-25</t>
  </si>
  <si>
    <t>AC-23</t>
  </si>
  <si>
    <t>Data Mining Protection</t>
  </si>
  <si>
    <t>Employ agency-defined data mining prevention and detection techniques for agency-defined data storage objects to detect and protect against unauthorized data mining.</t>
  </si>
  <si>
    <t xml:space="preserve">Verify that the agency has defined  employ agency-defined data mining prevention and detection techniques for agency-defined data storage objects to detect and protect against unauthorized data mining. </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</si>
  <si>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</si>
  <si>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</si>
  <si>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HAC100: Other</t>
  </si>
  <si>
    <t>Info</t>
  </si>
  <si>
    <t>Criticality Ratings</t>
  </si>
  <si>
    <t>Section Title</t>
  </si>
  <si>
    <t>Finding Statement (Internal Use Only)</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</si>
  <si>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</si>
  <si>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</si>
  <si>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</si>
  <si>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</si>
  <si>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</si>
  <si>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Remediation Statement (Internal Use Only)</t>
  </si>
  <si>
    <t>CAP Statement</t>
  </si>
  <si>
    <t>DB2v10-01</t>
  </si>
  <si>
    <t>SI-2</t>
  </si>
  <si>
    <t>Flaw Remediation</t>
  </si>
  <si>
    <t>Install the latest fix packs</t>
  </si>
  <si>
    <t>Periodically, IBM releases fix packs to enhance features and resolve defects, including security defects. It is recommended that the DB2 instance remain current with all fix packs.</t>
  </si>
  <si>
    <t>Perform the following DB2 commands to obtain the version:
Open the DB2 Command Window and type in db2level:
$ db2level 
DB21085I Instance "DB2" uses "32" bits and DB2 code release "SQL09050" with level identifier "03010107". 
Informational tokens are "DB2 v9.5.0.808", "s071001", "NT3295", and Fix Pack "3".
Support Information can be found here:
http://www-01.ibm.com/support/docview.wss?uid=swg21168270.</t>
  </si>
  <si>
    <t>The DB2 instance is current with all fix packs.</t>
  </si>
  <si>
    <t xml:space="preserve">The DB2 instance is not current with all maintenance fix packs. </t>
  </si>
  <si>
    <t>HSI27
HSI2</t>
  </si>
  <si>
    <t>HSI27: Critical security patches have not been applied
HSI2: System patch level is insufficient</t>
  </si>
  <si>
    <t>Installing the latest DB2 fix pack will help protect the database from known vulnerabilities as well as reduce downtime that may otherwise result from functional defects.</t>
  </si>
  <si>
    <t>Apply the latest fix pack as offered from IBM.</t>
  </si>
  <si>
    <t>To close this finding, please provide a screenshot of the latest fix pack installed with the agency's CAP.</t>
  </si>
  <si>
    <t>DB2v10-02</t>
  </si>
  <si>
    <t>AC-17</t>
  </si>
  <si>
    <t>Remote Access</t>
  </si>
  <si>
    <t>Test (Automated)</t>
  </si>
  <si>
    <t>Use IP address rather than hostname</t>
  </si>
  <si>
    <t>Use an IP address rather than a hostname to connect to the host of the DB2 instance.</t>
  </si>
  <si>
    <t>Windows:
Run DB2 Command Prompt - Administrator
Type 'db2 list node directory show detail'
Verify that the 'HOSTNAME' values for all nodes listed are in IP address form and not hostnames
Linux:
Log into DB2 as DB2 Instance owner
Type 'db2 list node directory show detail'
Verify that the 'HOSTNAME' values for all nodes listed are in IP address form and not hostnames
Sample:
Node Directory
Number of entries in the directory = 2
Node 1 entry:
Node name = SAMPLE
Comment =
Directory entry type = LDAP
Protocol = TCPIP
HOSTNAME = 192.168.145.10
Service name = 50000</t>
  </si>
  <si>
    <t>IP address rather than hostname is being used to connect to the DB2 instance.</t>
  </si>
  <si>
    <t>Connections to the DB2 instance are made using the system hostname rather than the IP address.</t>
  </si>
  <si>
    <t>HRM7</t>
  </si>
  <si>
    <t>HRM7: The agency does not adequately control remote access to its systems</t>
  </si>
  <si>
    <t>Using a hostname to connect to a DB2 instance can display useful information about the host to an attacker. For example, hostnames for DB2 instances often contain the DB2 version number, host type, or operating system type.</t>
  </si>
  <si>
    <t>Drop all existing nodes
Recreate node directory using IP addresses and not hostnames</t>
  </si>
  <si>
    <t>Configure connections to the host DB2 instance to use an IP address. One method to achieve the recommended configuration state is to perform the following:
Drop all existing nodes
Recreate node directory using IP addresses and not hostnames.</t>
  </si>
  <si>
    <t>To close this finding, please provide a screenshot showing connections to the host DB2 instance use an IP address with the agency's CAP.</t>
  </si>
  <si>
    <t>DB2v10-03</t>
  </si>
  <si>
    <t>Use non-default account names</t>
  </si>
  <si>
    <t>The DB2 service is installed with default accounts with well-known names such as db2admin, db2inst1, dasusr1, or db2fenc1. It is recommended that the use of these account names be avoided. The default accounts may be renamed and then used.</t>
  </si>
  <si>
    <t>For Windows:
* Review the list of users for the system and confirm that none of the account names are db2admin, db2inst1, dasusr1, or db2fenc1.
For Linux:
* Review /etc/passwd and confirm that none of the account names are db2admin, db2inst1, dasusr1, or db2fenc1.</t>
  </si>
  <si>
    <t>DB2 default accounts have been removed from the DB2 instance, with the exception of db2admin which may be retained as an over-all administration account.</t>
  </si>
  <si>
    <t>DB2 default accounts have not been removed from the DB2 instance.</t>
  </si>
  <si>
    <t>HAC27</t>
  </si>
  <si>
    <t>HAC27: Default accounts have not been disabled or renamed</t>
  </si>
  <si>
    <t>The use of default account names may increase the DB2 service's susceptibility to unauthorized access by an attacker.</t>
  </si>
  <si>
    <t>For each account with a default name, either change the name to a name that is not well-known or delete the account if it is not needed.</t>
  </si>
  <si>
    <t>Use non-default account names. One method to accomplish the recommendation is to issue the following: 
For each account with a default name, either change the name to a name that is not well-known or delete the account if it is not needed.</t>
  </si>
  <si>
    <t>DB2v10-04</t>
  </si>
  <si>
    <t>Secure DB2 Runtime Library</t>
  </si>
  <si>
    <t>A DB2 software installation will place all executables under the default &lt;DB2PATH&gt;\sqllib directory. This directory needs to be secured so it grants only the necessary access to authorized users and administrators.</t>
  </si>
  <si>
    <t>Perform the following to obtain the value for this setting:
For Windows:
Connect to the DB2 host
Right-click on the NODE000x/sqldbdir directory
Choose _Properties_
Select the _Security_ tab
Determine the permissions for DB administrator accounts and all other accounts
For Linux:
Connect to the DB2 host
Change to the NODE000x/sqldbdir directory
Determine the permissions for the directory
OS =&gt; ls -al &lt;/li&gt;</t>
  </si>
  <si>
    <t>Full access to the DB2 sqllib executable directory is limited to the DB2 administrator.  All other users are granted only read access.</t>
  </si>
  <si>
    <t>Users are granted greater than read access to the DB2 sqllib directory.</t>
  </si>
  <si>
    <t>HAC34</t>
  </si>
  <si>
    <t>HAC34: Improper access to DBMS by non-DBAs</t>
  </si>
  <si>
    <t>The DB2 runtime is comprised of files that are executed as part of the DB2 service. If these resources are not secured, an attacker may alter them to execute arbitrary code.</t>
  </si>
  <si>
    <t>For Windows:
Connect to the DB2 host
Right-click on the \NODE000x\sqldbdir directory
Choose _Properties_
Select the _Security_ tab
Select all DB administrator accounts and grant them the _Full Control_ authority
Select all other accounts and revoke all privileges other than _Read_ and _Execute_
For Linux:
Connect to the DB2 host
Change to the /NODE000x/sqldbdir directory
Change the permission level of the directory to this recommended value
OS =&gt; chmod -R 755&lt;/li&gt;</t>
  </si>
  <si>
    <t>Configure the DB2 runtime library. One method to accomplish the recommendation is to issue the following: 
For Windows:
Connect to the DB2 host
Right-click on the \NODE000x\sqldbdir directory
Choose _Properties_
Select the _Security_ tab
Select all DB administrator accounts and grant them the _Full Control_ authority
Select all other accounts and revoke all privileges other than _Read_ and _Execute_
For Linux:
Connect to the DB2 host
Change to the /NODE000x/sqldbdir directory
Change the permission level of the directory to this recommended value
OS =&gt; chmod -R 755&lt;/li&gt;.</t>
  </si>
  <si>
    <t>To close this finding, please provide a screenshot of the sqllib file with the agency's CAP.</t>
  </si>
  <si>
    <t>DB2v10-05</t>
  </si>
  <si>
    <t>Secure the database container directory</t>
  </si>
  <si>
    <t>A DB2 database container is the physical storage of the data.</t>
  </si>
  <si>
    <t>Review all users that have access to the directory of the containers to ensure only DB2 administrators have full access. All other users should have read-only access.</t>
  </si>
  <si>
    <t>Only DB2 administrators have access to all database containers.</t>
  </si>
  <si>
    <t>Access to database containers is not limited to only DB2 administrators.</t>
  </si>
  <si>
    <t>The containers are needed in order for the database to operate properly. The loss of the containers can cause down time. Also, allowing excessive access to the containers may help an attacker to gain access to their contents. Therefore, secure the location(s) of the containers by restricting the access and ownership. Allow only the instance owner to have access to the tablespace containers.</t>
  </si>
  <si>
    <t>Set the privileges for the directory of the containers so that only DB2 administrators have full access, and all other users have read-only access.</t>
  </si>
  <si>
    <t>Restrict access to database containers is granted to authorized DB2 administrators only. One method to accomplish the recommended configuration state is to perform the following:
Set the privileges for the directory of the containers so that only DB2 administrators have full access, and all other users have read-only access.</t>
  </si>
  <si>
    <t>To close this finding, please provide a screenshot only DB2 administrators have access to all database containers. with the agency's CAP.</t>
  </si>
  <si>
    <t>DB2v10-06</t>
  </si>
  <si>
    <t>Set umask value for DB2 admin user .profile file</t>
  </si>
  <si>
    <t>The DB2 Admin .profile file in Linux sets the environment variables and the settings for the user.</t>
  </si>
  <si>
    <t>Umask setting of 022 exists in the .profile.</t>
  </si>
  <si>
    <t>The DB2 administrator's .profile file does not set a umask setting of 022.</t>
  </si>
  <si>
    <t>The umask value should be set to 022 for the owner of the DB2 software at all times.</t>
  </si>
  <si>
    <t>Add umask 022 to the .profile file.</t>
  </si>
  <si>
    <t>Set umask value for DB2 admin user .profile file. One method to accomplish the recommended configuration state is to perform the following:
Add umask 022 to the .profile file.</t>
  </si>
  <si>
    <t>To close this finding, please provide a screenshot showing the umask 022 setting exists in the .profile with the agency's CAP.</t>
  </si>
  <si>
    <t>DB2v10-07</t>
  </si>
  <si>
    <t>Enable audit buffer</t>
  </si>
  <si>
    <t>DB2 can be configured to use an audit buffer. It is recommended that the audit buffer size be set to at least 1000.</t>
  </si>
  <si>
    <t>Perform the following to determine if the audit buffer is set as recommended:
* Attach to the DB2 instance.
db2 =&gt; attach to $DB2INSTANCE &lt;/li&gt;
* Run the following command from the DB2 command window:
db2 =&gt; get database manager configuration &lt;/li&gt;
* Locate AUDIT_BUF_SZ value in the output:
db2 =&gt; get database manager configuration 
db2 =&gt; 
 Audit buffer size (4KB) (AUDIT_BUF_SZ) = 1000 &lt;/li&gt;
Ensure AUDIT_BUF_SZ is greater than or equal to 1000.</t>
  </si>
  <si>
    <t>The DB2 audit buffer is set to at least 1000.</t>
  </si>
  <si>
    <t xml:space="preserve">The DB2 audit buffer is not set to at least 1000. </t>
  </si>
  <si>
    <t>3.1.1</t>
  </si>
  <si>
    <t>Increasing the audit buffer size to greater than 0 will allocate space for the audit records generated by the audit facility. At scheduled intervals, or when the audit buffer is full, the db2auditd audit daemon empties the audit buffer to disk, writing the audit records asynchronously.</t>
  </si>
  <si>
    <t>Perform the following to establish an audit buffer:
Attach to the DB2 instance
db2 =&gt; attach to $DB2INSTANCE &lt;/li&gt;
Run the following command from the DB2 command window:
db2 =&gt; update database manager configuration using audit_buf_sz 1000 &lt;/li&gt;</t>
  </si>
  <si>
    <t xml:space="preserve">Configure the audit buffer size. One method to accomplish the recommended configuration state is to perform the following:
Attach to the DB2 instance
db2 =&gt; attach to $DB2INSTANCE &lt;/li&gt;
Run the following command from the DB2 command window:
db2 =&gt; update database manager configuration using audit_buf_sz 10. </t>
  </si>
  <si>
    <t>DB2v10-08</t>
  </si>
  <si>
    <t>SC-9</t>
  </si>
  <si>
    <t>Transmission Confidentiality</t>
  </si>
  <si>
    <t>Encrypt user data across the network</t>
  </si>
  <si>
    <t>DB2 supports a number of authentication mechanisms. It is recommended that the DATA_ENCRYPT authentication mechanism be used.</t>
  </si>
  <si>
    <t>Perform the following to determine if the authentication mechanism is set as recommended:
Attach to the DB2 instance.
db2 =&gt; attach to $DB2INSTANCE &lt;/li&gt;
Run the following command from the DB2 command window:
db2 =&gt; get database manager configuration &lt;/li&gt;
Locate the AUTHENTICATION value in the output:
db2 =&gt; get database manager configuration db2 =&gt; Database manager authentication (AUTHENTICATION) = DATA_ENCRYPT &lt;/li&gt;
Note: AUTHENTICATION is set to DATA_ENCRYPT in the above output.</t>
  </si>
  <si>
    <t>Data is encrypted in transit across the network. The DATA_ENCRYPT authentication mechanism is used.</t>
  </si>
  <si>
    <t xml:space="preserve">Data is not encrypted in transit across the network. The DB2 DATA_ENCRYPT authentication mechanism is not used.  </t>
  </si>
  <si>
    <t>3.1.2</t>
  </si>
  <si>
    <t>The DATA_ENCRYPT authentication mechanism employs cryptographic algorithms to protect the confidentiality of authentication credentials and user data as they traverse the network between the DB2 client and server.</t>
  </si>
  <si>
    <t>Suggested value is DATA_ENCRYPT so that authentication occurs at the server.
Attach to the DB2 instance
db2 =&gt; attach to $DB2INSTANCE &lt;/li&gt;
Run the following command from the DB2 command window:
db2 =&gt; update database manager configuration using authentication data_encrypt &lt;/li&gt;.</t>
  </si>
  <si>
    <t>Encrypt data in transit across the network. One method to accomplish the recommended configuration state is to perform the following:
Attach to the DB2 instance
db2 =&gt; attach to $DB2INSTANCE &lt;/li&gt;
Run the following command from the DB2 command window:
db2 =&gt; update database manager configuration using authentication data_encrypt &lt;/li&gt;.</t>
  </si>
  <si>
    <t>To close this finding, please provide a screenshot Showing the DATA_ENCRYPT authentication mechanism is used with the agency's CAP.</t>
  </si>
  <si>
    <t>DB2v10-09</t>
  </si>
  <si>
    <t>AC-6</t>
  </si>
  <si>
    <t>Least Privilege</t>
  </si>
  <si>
    <t>Require explicit authorization for cataloging</t>
  </si>
  <si>
    <t>DB2 can be configured to allow users that do not possess the SYSADM authority to catalog and uncatalogued databases and nodes. It is recommended that the catalog_noauth parameter be set to NO.</t>
  </si>
  <si>
    <t>Perform the following to determine if authorization is explicitly required to catalog and uncatalogued databases and nodes:
Attach to the DB2 instance.
db2 =&gt; attach to $DB2INSTANCE &lt;/li&gt;
Run the following command from the DB2 command window:
db2 =&gt; get database manager configuration &lt;/li&gt;
Locate the value of CATALOG_NOAUTH in the output:
db2 =&gt; get database manager configuration 
db2 =&gt; 
Cataloging allowed without authority (CATALOG_NOAUTH) = NO &lt;/li&gt;
Note: CATALOG_NOAUTH is set to NO in the above output.</t>
  </si>
  <si>
    <t>The ability to catalog and uncatalogued DB2 instance databases and nodes is restricted to the DB2 database administrators.
Expected Results:
Cataloging allowed without authority (CATALOG_NOAUTH) = NO</t>
  </si>
  <si>
    <t>The ability to catalog and uncatalogued DB2 instance databases and nodes is not restricted to the DB2 database administrators.</t>
  </si>
  <si>
    <t>3.1.3</t>
  </si>
  <si>
    <t>Cataloging a database is the process of registering a database from a remote client to allow remote call and access. Setting catalog-noauth to YES bypasses all permissions checks and allows anyone to catalog and uncatalogued databases.</t>
  </si>
  <si>
    <t>Perform the following to require explicit authorization to catalog and uncatalogued databases and nodes.
Attach to the DB2 instance
db2 =&gt; attach to $DB2INSTANCE &lt;/li&gt;
Run the following command from the DB2 command window:
db2 =&gt; update database manager configuration using catalog_noauth no &lt;/li&gt;.</t>
  </si>
  <si>
    <t>DB2v10-10</t>
  </si>
  <si>
    <t>Disable datalinks support</t>
  </si>
  <si>
    <t>Datalinks enables the database to support the Data Links Manager to manage unstructured data, such as images, large files and other unstructured files on the host. It is recommended that datalinks support be disabled.</t>
  </si>
  <si>
    <t>Datalinks support is disabled
Expected Results:
Data Links support (DATALINKS) = NO</t>
  </si>
  <si>
    <t>Datalink support of unstructured and large files is not disabled.</t>
  </si>
  <si>
    <t>3.1.4</t>
  </si>
  <si>
    <t>Disable datalinks if there is no use for them as this will reduce the attack surface of the DB2 service.</t>
  </si>
  <si>
    <t>Attach to the DB2 instance
db2 =&gt; attach to $DB2INSTANCE &lt;/li&gt;
Run the following command from the DB2 command window:
db2 =&gt; update database manager configuration using datalinks no &lt;/li&gt;.</t>
  </si>
  <si>
    <t>Disable datalinks support. One method to accomplish the recommended configuration state is to perform the following:
Attach to the DB2 instance
db2 =&gt; attach to $DB2INSTANCE &lt;/li&gt;
Run the following command from the DB2 command window:
db2 =&gt; update database manager configuration using datalinks no &lt;/li&gt;.</t>
  </si>
  <si>
    <t>To close this finding, please provide a screenshot showing datalinks support is disabled with the agency's CAP.</t>
  </si>
  <si>
    <t>DB2v10-11</t>
  </si>
  <si>
    <t>Secure permissions for default database file path</t>
  </si>
  <si>
    <t>The dftdbpath parameter contains the default file path used to create DB2 databases. It is recommended that the permissions for this directory be set to full access for DB2 administrators and read and execute access only for all other accounts. It is also recommended that this directory be owned by the DB2 Administrator.</t>
  </si>
  <si>
    <t>For Windows and Linux:
Attach to the DB2 instance.
db2 =&gt; attach to $DB2INSTANCE 
2. Run the following command from the DB2 command window:
db2 =&gt; get database manager configuration 
3. Locate this value in the output to find the default file path:
db2 =&gt; get database manager configuration 
db2 =&gt; 
 Default database path (DFTDBPATH) = &lt;valid directory&gt; 
Additional steps for Windows:
Connect to the DB2 host
Right-click over the directory used for the default file path
Choose _Properties_
Select the _Security_ tab
Review and verify the privileges for all accounts.
Review and verify that the DB2 Administrator is the owner of the directory.
Additional steps for Linux:
Connect to the DB2 host
Change to the directory used as the default file path
Review and verify the permissions for the directory for all users; also ensure that the DB2 Administrator is the owner.
OS =&gt; ls -al &lt;/li&gt;</t>
  </si>
  <si>
    <t>Permissions on the dftdbpath parameter are set to read-only for non-administrator accounts.</t>
  </si>
  <si>
    <t>Permissions on the dftdbpath parameter have not been set appropriately.</t>
  </si>
  <si>
    <t>3.1.6</t>
  </si>
  <si>
    <t>Restricting access to the directory used as the default file path through permissions will help ensure that the confidentiality, integrity, and availability of the files there are protected.</t>
  </si>
  <si>
    <t>For Windows and Linux:
Attach to the DB2 instance.
db2 =&gt; attach to $DB2INSTANCE 
Run the following command from the DB2 command window to change the default file path, if necessary:
db2 =&gt; update database manager configuration using dftdbpath _&lt;valid directory&gt; _
Additional steps for Windows:
Connect to the DB2 host
Right-click over the directory used as the default file path
Choose _Properties_
Select the _Security_ tab
Assign ownership of the directory to the DB2 Administrator
Grant all DB administrator accounts the _Full Control_ authority
Grant only read and execute privileges to all other users (revoke all other privileges)
Additional steps for Linux:
Connect to the DB2 host
Change to the directory used as the default file path
Assign the DB2 Administrator to be the owner of the directory using the chown command
Change the permissions for the directory
OS =&gt; chmod -R 755 &lt;/li&gt;.</t>
  </si>
  <si>
    <t>Secure permissions for default database file path. One method to accomplish the recommended configuration state is to perform the following:
For Windows and Linux:
Attach to the DB2 instance.
db2 =&gt; attach to $DB2INSTANCE 
Run the following command from the DB2 command window to change the default file path, if necessary:
db2 =&gt; update database manager configuration using dftdbpath _&lt;valid directory&gt; _
Additional steps for Windows:
Connect to the DB2 host
Right-click over the directory used as the default file path
Choose _Properties_
Select the _Security_ tab
Assign ownership of the directory to the DB2 Administrator
Grant all DB administrator accounts the _Full Control_ authority
Grant only read and execute privileges to all other users (revoke all other privileges)
Additional steps for Linux:
Connect to the DB2 host
Change to the directory used as the default file path
Assign the DB2 Administrator to be the owner of the directory using the chown command
Change the permissions for the directory
OS =&gt; chmod -R 755 &lt;/li&gt;.</t>
  </si>
  <si>
    <t>To close this finding, please provide a screenshot of the updated settings with the agency's CAP.</t>
  </si>
  <si>
    <t>DB2v10-12</t>
  </si>
  <si>
    <t>Auditable Events</t>
  </si>
  <si>
    <t>Set diagnostic logging to capture errors and warnings</t>
  </si>
  <si>
    <t>The diaglevel parameter specifies the type of diagnostic errors that will be recorded in the db2diag.log file. It is recommended that the diaglevel parameter be set to at least 3.</t>
  </si>
  <si>
    <t>Perform the following DB2 commands to obtain the value for this setting:
* Attach to the DB2 instance.
db2 =&gt; attach to $DB2INSTANCE &lt;/li&gt;
* Run the following command from the DB2 command window:
db2 =&gt; get database manager configuration &lt;/li&gt;
* Locate the DIAGLEVELvalue in the output:
db2 =&gt; get database manager configuration 
db2 =&gt; 
 Diagnostic error capture level (DIAGLEVEL) = 3 &lt;/li&gt;
Ensure DIAGLEVEL is greater than or equal to 3.</t>
  </si>
  <si>
    <t xml:space="preserve">The diaglevel parameter is set to at least 3.
Expected Results:
Diagnostic error capture level (DIAGLEVEL) = 3 </t>
  </si>
  <si>
    <t>The diaglevel parameter is not set to at least 3.</t>
  </si>
  <si>
    <t>HAU17</t>
  </si>
  <si>
    <t>HAU17: Audit logs do not capture sufficient auditable events</t>
  </si>
  <si>
    <t>3.1.7</t>
  </si>
  <si>
    <t>The recommended diaglevel setting is 3, but any value greater than 3 is also acceptable. A value of at least 3 will allow the DB2 instance to capture all errors and warnings that occur on the system.</t>
  </si>
  <si>
    <t>Attach to the DB2 instance
db2 =&gt; attach to $DB2INSTANCE &lt;/li&gt;
Run the following command from the DB2 command window:
db2 =&gt; update database manager configuration using diaglevel 3 &lt;/li&gt;.</t>
  </si>
  <si>
    <t>Set diagnostic logging to capture errors and warnings. One method to accomplish the recommended configuration state is to perform the following:
Attach to the DB2 instance
db2 =&gt; attach to $DB2INSTANCE &lt;/li&gt;
Run the following command from the DB2 command window:
db2 =&gt; update database manager configuration using diaglevel 3 &lt;/li&gt;.</t>
  </si>
  <si>
    <t>DB2v10-13</t>
  </si>
  <si>
    <t>Secure permissions for all diagnostic logs</t>
  </si>
  <si>
    <t>The diagpath parameter specifies the location of the diagnostic files for the DB2 instance. The directory at this location should be secured so that users have read and execute privileges only (no write privileges). All DB2 administrators should have full access to the directory.</t>
  </si>
  <si>
    <t>For both Windows and Linux, perform the following DB2 commands to obtain the location of the directory:
Attach to the DB2 instance.
db2 =&gt; attach to $DB2INSTANCE &lt;/li&gt;  Run the following command from the DB2 command window:
db2 =&gt; get database manager configuration &lt;/li&gt;Locate the DIAGPATHvalue in the output:
db2 =&gt; get database manager configuration 
db2 =&gt; 
Diagnostic data directory path (DIAGPATH) = _&lt;valid directory&gt;_&lt;/li&gt;
Additional steps for Windows:
Connect to the DB2 host
Right-click over the diagnostic log directory
Choose _Properties_
Select the _Security_ tab
Review the access for all accounts
Additional steps for Linux:
Connect to the DB2 host
Change to the diagnostic log directory
Review the permissions of the directory
OS =&gt; ls -al</t>
  </si>
  <si>
    <t>The diagpath parameter is set to a secure location.
Expected Results:
Diagnostic data directory path (DIAGPATH) = __</t>
  </si>
  <si>
    <t>The diagpath parameter is not set to a secure location.</t>
  </si>
  <si>
    <t>3.1.8</t>
  </si>
  <si>
    <t>Securing the directory will ensure that the confidentiality, integrity, and availability of the diagnostic files contained in the directory are preserved.</t>
  </si>
  <si>
    <t>For Windows and Linux, to change the directory for the diagnostic logs:
Attach to the DB2 instance
db2 =&gt; attach to $DB2INSTANCE &lt;/li&gt;
Run the following command from the DB2 command window:
db2 =&gt; update database manager configuration using diagpath _&lt;valid directory&gt;_&lt;/li&gt;
Additional steps for Windows:
Connect to the DB2 host
Right-click over the diagnostic log directory
Choose _Properties_
Select the _Security_ tab
Grant the _Full Control_ authority to all DB2 administrator accounts
Grant only read and execute privileges to all other accounts (revoke any other privileges)
Additional steps for Linux:
Connect to the DB2 host
Change to the diagnostic log directory
Change the permissions of the directory
OS =&gt; chmod -R 755.</t>
  </si>
  <si>
    <t>Secure permissions for all diagnostic logs. One method to accomplish the recommended configuration state is to perform the following:
For Windows and Linux, to change the directory for the diagnostic logs:
Attach to the DB2 instance
db2 =&gt; attach to $DB2INSTANCE &lt;/li&gt;
Run the following command from the DB2 command window:
db2 =&gt; update database manager configuration using diagpath _&lt;valid directory&gt;_&lt;/li&gt;
Additional steps for Windows:
Connect to the DB2 host
Right-click over the diagnostic log directory
Choose _Properties_
Select the _Security_ tab
Grant the _Full Control_ authority to all DB2 administrator accounts
Grant only read and execute privileges to all other accounts (revoke any other privileges)
Additional steps for Linux:
Connect to the DB2 host
Change to the diagnostic log directory
Change the permissions of the directory
OS =&gt; chmod -R 755.</t>
  </si>
  <si>
    <t>DB2v10-14</t>
  </si>
  <si>
    <t>CM-6</t>
  </si>
  <si>
    <t>Configuration Settings</t>
  </si>
  <si>
    <t>Require instance name for discovery requests</t>
  </si>
  <si>
    <t>The discover parameter determines what kind of discovery requests, if any, the DB2 server will fulfill. It is recommended that the DB2 server only fulfill requests from clients that know the given instance name (discover parameter value of known).</t>
  </si>
  <si>
    <t>Perform the following DB2 commands to obtain the value for this setting:
Attach to the DB2 instance.
db2 =&gt; attach to $DB2INSTANCE &lt;/li&gt;
Run the following command from the DB2 command window:
db2 =&gt; get database manager configuration &lt;/li&gt;
Locate the DISCOVERvalue in the output:
db2 =&gt; get database manager configuration 
db2 =&gt; 
Discovery mode (DISCOVER) = KNOWN &lt;/li&gt;
Note: DISCOVER is set to KNOWN in the above output.</t>
  </si>
  <si>
    <t>The discover parameter the DB2 server will fulfill, is set to allow the DB2 server to only fulfill requests from clients that know the given instance name.
Expected Results:
Discovery mode (DISCOVER) = KNOWN</t>
  </si>
  <si>
    <t>The discover parameter is not set to allow the DB2 server to only fulfill requests from clients that know the given instance name.</t>
  </si>
  <si>
    <t>3.1.9</t>
  </si>
  <si>
    <t>Discovery capabilities may be used by a malicious entity to derive the names of and target DB2 instances. In this configuration, the client has to specify a known instance name to be able to detect the instance.</t>
  </si>
  <si>
    <t>The recommended value is KNOWN. Note: this requires a DB2 restart.
Attach to the DB2 instance
db2 =&gt; attach to $DB2INSTANCE &lt;/li&gt;
Run the following command from the DB2 command window:
db2 =&gt; update database manager configuration using discover known &lt;/li&gt;
Restart the DB2 instance.
db2 =&gt; db2stop 
db2 =&gt; db2start &lt;/li&gt;.</t>
  </si>
  <si>
    <t xml:space="preserve">Set the discover parameter to allow the DB2 server to only fulfill requests from clients that know the given instance name. One method to accomplish the recommended configuration state is to perform the following and then perform a DB2 restart:
Attach to the DB2 instance
db2 =&gt; attach to $DB2INSTANCE &lt;/li&gt;
Run the following command from the DB2 command window:
db2 =&gt; update database manager configuration using discover known &lt;/li&gt;
Restart the DB2 instance.
db2 =&gt; db2stop 
db2 =&gt; db2start &lt;/li&gt;. </t>
  </si>
  <si>
    <t>To close this finding, please provide a screenshot of the discover parameter with the agency's CAP.</t>
  </si>
  <si>
    <t>DB2v10-15</t>
  </si>
  <si>
    <t>Disable instance discoverability</t>
  </si>
  <si>
    <t>The discover_inst parameter specifies whether the instance can be discovered in the network. It is recommended that instances not be discoverable.</t>
  </si>
  <si>
    <t>Perform the following DB2 commands to obtain the value for this setting:
Attach to the DB2 instance.
db2 =&gt; attach to $DB2INSTANCE &lt;/li&gt;
Run the following command from the DB2 command window:
db2 =&gt; get database manager configuration &lt;/li&gt;
Locate the DISCOVER_INST value in the output:
db2 =&gt; get database manager configuration 
db2 =&gt; 
Discover server instance (DISCOVER_INST) = DISABLE &lt;/li&gt;
Note: DISCOVER_INST is set to DISABLE in the above output.</t>
  </si>
  <si>
    <t>The discover_inst parameter is configured not to allow the instance to be discoverable.
Expected Results:
Discover server instance (DISCOVER_INST) = DISABLE</t>
  </si>
  <si>
    <t>The discover_inst parameter is configured to allow the instance to be discoverable.</t>
  </si>
  <si>
    <t>3.1.10</t>
  </si>
  <si>
    <t>Discovery capabilities may be used by a malicious entity to derive the names of and target DB2 instances.</t>
  </si>
  <si>
    <t>Attach to the DB2 instance
db2 =&gt; attach to $DB2INSTANCE &lt;/li&gt;
Run the following command from the DB2 command window:
db2 =&gt; update database manager configuration using discover_inst disable &lt;/li&gt;.</t>
  </si>
  <si>
    <t>Disable instance discoverability. One method to accomplish the recommended configuration state is to perform the following:
Attach to the DB2 instance
db2 =&gt; attach to $DB2INSTANCE &lt;/li&gt;
Run the following command from the DB2 command window:
db2 =&gt; update database manager configuration using discover_inst disable &lt;/li&gt;.</t>
  </si>
  <si>
    <t>To close this finding, please provide a screenshot showing instance discoverability is disabled with the agency's CAP.</t>
  </si>
  <si>
    <t>DB2v10-16</t>
  </si>
  <si>
    <t>Authenticate federated users at the instance level</t>
  </si>
  <si>
    <t>The fed_noauth parameter determines whether federated authentication will be bypassed at the instance. It is recommended that this parameter be set to no.</t>
  </si>
  <si>
    <t>Perform the following DB2 commands to obtain the value for this setting:
Attach to the DB2 instance.
db2 =&gt; attach to $DB2INSTANCE &lt;/li&gt;
Run the following command from the DB2 command window:
db2 =&gt; get database manager configuration &lt;/li&gt;
Locate the FED_NOAUTH value in the output:
db2 =&gt; get database manager configuration 
db2 =&gt; 
Bypass federated authentication (FED_NOAUTH) = NO &lt;/li&gt;
Note: FED_NOAUTH is set to NO in the above output.</t>
  </si>
  <si>
    <t>The fed_noauth parameter is set to no.
Expected Results:
Bypass federated authentication (FED_NOAUTH) = NO</t>
  </si>
  <si>
    <t>The fed_noauth parameter is not set to no.</t>
  </si>
  <si>
    <t>HCM10</t>
  </si>
  <si>
    <t>HCM10: System has unneeded functionality installed</t>
  </si>
  <si>
    <t>3.1.11</t>
  </si>
  <si>
    <t>Setting fed_noauth to no will ensure that authentication is checked at the instance level. This will prevent any federated authentication from bypassing the client and the server.</t>
  </si>
  <si>
    <t>Attach to the DB2 instance
db2 =&gt; attach to $DB2INSTANCE &lt;/li&gt;
Run the following command from the DB2 command window:
db2 =&gt; update database manager configuration using fed_noauth no &lt;/li&gt;.</t>
  </si>
  <si>
    <t>Set fed_noauth parameter to no. One method to accomplish the recommended configuration state is to perform the following:
Attach to the DB2 instance
db2 =&gt; attach to $DB2INSTANCE &lt;/li&gt;
Run the following command from the DB2 command window:
db2 =&gt; update database manager configuration using fed_noauth no &lt;/li&gt;.</t>
  </si>
  <si>
    <t>To close this finding, please provide a screenshot showing fed_noauth parameter has been set to no with the agency's CAP.</t>
  </si>
  <si>
    <t>DB2v10-17</t>
  </si>
  <si>
    <t>Set administrative notification level</t>
  </si>
  <si>
    <t>The notifylevel parameter specifies the type of administration notification messages that are written to the administration notification log. It is recommended that this parameter be set greater than or equal to 3. A setting of 3, which includes settings 1 &amp; 2, will log all fatal errors, failing services, system integrity, as well as system health.</t>
  </si>
  <si>
    <t>Perform the following DB2 commands to obtain the value for this setting:
* Attach to the DB2 instance.
db2 =&gt; attach to $DB2INSTANCE &lt;/li&gt;
* Run the following command from the DB2 command window:
db2 =&gt; get database manager configuration &lt;/li&gt;
* Locate the NOTIFYLEVEL value in the output:
db2 =&gt; get database manager configuration
db2 =&gt; 
 Notify Level (NOTIFYLEVEL) = 3 Note: NOTIFYLEVEL is set to 3 in the above output.&lt;/li&gt;</t>
  </si>
  <si>
    <t>The notifylevel parameter is set to 3 to log all fatal errors, failing services, system integrity, and system health.
Expected Results:
Notify Level (NOTIFYLEVEL) = 3</t>
  </si>
  <si>
    <t>The notifylevel parameter is not set to 3 to log all fatal errors, failing services, system integrity, and system health.</t>
  </si>
  <si>
    <t>3.1.13</t>
  </si>
  <si>
    <t>The system should be monitoring all Health Monitor alarms, warnings, and attentions. This may give an indication of any malicious usage on the DB2 instance.</t>
  </si>
  <si>
    <t>Attach to the DB2 instance
db2 =&gt; attach to $DB2INSTANCE &lt;/li&gt;
Run the following command from the DB2 command window:
db2 =&gt; update database manager configuration using notifylevel 3 &lt;/li&gt;</t>
  </si>
  <si>
    <t>Set administrative notification level. One method to accomplish the recommended configuration state is to perform the following:
Attach to the DB2 instance
db2 =&gt; attach to $DB2INSTANCE &lt;/li&gt;
Run the following command from the DB2 command window:
db2 =&gt; update database manager configuration using notifylevel 3 &lt;/li&gt;.</t>
  </si>
  <si>
    <t>DB2v10-18</t>
  </si>
  <si>
    <t>Secure permissions for the primary archive log location</t>
  </si>
  <si>
    <t>The logarchmeth1 parameter specifies the type of media and the location used as the primary destination of archived logs. It is recommended that the directory used for the archived logs be set to full access for DB2 administrator accounts and read and execute for all other accounts.</t>
  </si>
  <si>
    <t>For Windows and Linux:
1. Attach to the DB2 instance.
db2 =&gt; attach to $DB2INSTANCE 
2. Run the following command from the DB2 command window:
db2 =&gt; get database manager configuration 
3. Locate this value in the output to find the primary archive log directory:
db2 =&gt; get database manager configuration
db2 =&gt; ...
 Default database path (LOGARCHMETH1) = &lt;valid directory&gt;
Additional steps for Windows:
* Connect to the DB2 host
* Right-click on the primary archive log directory
* Choose _Properties_
* Select the _Security_ tab
* Review and verify the privileges for all accounts
Additional steps for Linux:
* Connect to the DB2 host
* Change to the primary archive log directory
* Review and verify the permissions for the directory for all users.
OS =&gt; ls -al</t>
  </si>
  <si>
    <t>Permissions for the location specified in the logarchmeth1 parameter are set to read-only for non-administrator accounts.</t>
  </si>
  <si>
    <t>Permissions for the location specified in the logarchmeth1 parameter have not been set appropriately.</t>
  </si>
  <si>
    <t>3.1.19</t>
  </si>
  <si>
    <t>Restricting access to the contents of the primary archive log directory will help ensure that the confidentiality, integrity, and availability of archive logs are protected.
Although there are many ways to ensure that your primary logs will be archived, we recommend using the value of DISK as part of the logarchmeth1 parameter. This will properly ensure that the primary logs are archived. A finding of OFF is not acceptable.</t>
  </si>
  <si>
    <t>For Windows and Linux:
Attach to the DB2 instance.
Run the following command from the DB2 command window to change the primary archive log directory, if necessary:
db2 =&gt; update database configuration using logarchmeth1 &lt;valid directory&gt;
Additional steps for Windows (assuming that the logarchmeth1 parameter includes DISK):
Connect to the DB2 host
Right-click on the primary archive log directory
Choose _Properties_
Select the _Security_ tab
Grant all DB2 administrator accounts the _Full Control_ authority
Grant all other accounts read and execute privileges only (revoke all other privileges)
Additional steps for Linux (assuming that the logarchmeth1 parameter includes DISK):
Connect to the DB2 host
Change to the primary archive log directory
Change the permissions for the directory
OS =&gt; chmod -R 755.</t>
  </si>
  <si>
    <t>Secure permissions for the primary archive log location. One method to accomplish the recommended configuration state is to perform the following:</t>
  </si>
  <si>
    <t>DB2v10-19</t>
  </si>
  <si>
    <t>Secure permissions for the secondary archive log location</t>
  </si>
  <si>
    <t>The logarchmeth2 parameter specifies the type of media and the location used as the secondary destination for archived logs. It is recommended that the directory used for the archived logs be set to full access for DB2 administrator accounts and read and execute only for all other accounts.</t>
  </si>
  <si>
    <t>For Windows and Linux:
1. Attach to the DB2 instance.
db2 =&gt; attach to $DB2INSTANCE
2. Run the following command from the DB2 command window:
db2 =&gt; get database manager configuration 
3. Locate this value in the output to find the secondary archive log directory:
db2 =&gt; get database manager configuration
db2 =&gt; ...
 Default database path (LOGARCHMETH2) = &lt;valid directory&gt;
Additional steps for Windows:
* Connect to the DB2 host
* Right-click on the secondary archive log directory
* Choose _Properties_
* Select the _Security_ tab
* Review and verify the privileges for all accounts
Additional steps for Linux:
* Connect to the DB2 host
* Change to the secondary archive log directory
* Review and verify the permissions for the directory for all users
OS =&gt; ls -al</t>
  </si>
  <si>
    <t>Permissions for the location specified in the logarchmeth2 parameter are set to read-only for non-administrator accounts.</t>
  </si>
  <si>
    <t>3.1.21</t>
  </si>
  <si>
    <t>Restricting access to the contents of the secondary archive log directory will help ensure that the confidentiality, integrity, and availability of archive logs are protected.
Although there are many ways to ensure that your logs will be archived, we recommend using the value of DISK as part of the logarchmeth2 parameter. This will properly ensure that the logs are archived. A finding of OFF is not acceptable.</t>
  </si>
  <si>
    <t>For Windows and Linux:
Attach to the DB2 instance.
Run the following command from the DB2 command window to change the secondary archive log directory, if necessary:
db2 =&gt; update database configuration using logarchmeth2 &lt;valid directory&gt;
Additional steps for Windows (assuming that the logarchmeth2 parameter includes DISK):
Connect to the DB2 host
Right-click on the secondary archive log directory
Choose _Properties_
Select the _Security_ tab
Grant all DB2 administrator accounts the _Full Control_ authority 
Grant all other accounts read and execute privileges only (revoke all other privileges)
Additional steps for Linux (assuming that the logarchmeth2 parameter includes DISK):
Connect to the DB2 host
Change to the secondary archive log directory
Change the permissions for the directory
OS =&gt; chmod -R 755.</t>
  </si>
  <si>
    <t>Secure permissions for the secondary archive log location. One method to accomplish the recommended configuration state is to perform the following:
For Windows and Linux:
Attach to the DB2 instance.
Run the following command from the DB2 command window to change the secondary archive log directory, if necessary:
db2 =&gt; update database configuration using logarchmeth2 &lt;valid directory&gt;
Additional steps for Windows (assuming that the logarchmeth2 parameter includes DISK):
Connect to the DB2 host
Right-click on the secondary archive log directory
Choose _Properties_
Select the _Security_ tab
Grant all DB2 administrator accounts the _Full Control_ authority 
Grant all other accounts read and execute privileges only (revoke all other privileges)
Additional steps for Linux (assuming that the logarchmeth2 parameter includes DISK):
Connect to the DB2 host
Change to the secondary archive log directory
Change the permissions for the directory
OS =&gt; chmod -R 755.</t>
  </si>
  <si>
    <t>DB2v10-20</t>
  </si>
  <si>
    <t>Secure permissions for the tertiary archive log location</t>
  </si>
  <si>
    <t>The failarchpath parameter specifies the type of media and the location used as the tertiary destination of archived logs. It is recommended that the directory used for the archived logs be set to full access for DB2 administrator accounts and read and execute only for all other accounts.</t>
  </si>
  <si>
    <t>For Windows and Linux:
1. Attach to the DB2 instance.
db2 =&gt; attach to $DB2INSTANCE 
2. Run the following command from the DB2 command window:
db2 =&gt; get database manager configuration 
3. Locate this value in the output to find the tertiary archive log directory:
db2 =&gt; get database manager configuration
db2 =&gt; ...
 Default database path (FAILARCHPATH) = &lt;valid directory&gt;
Additional steps for Windows:
* Connect to the DB2 host
* Right-click on the tertiary archive log directory
* Choose _Properties_
* Select the _Security_ tab
* Review and verify the privileges for all accounts
Additional steps for Linux:
* Connect to the DB2 host
* Change to the tertiary archive log directory
* Review and verify the permissions for the directory for all users.
OS =&gt; ls -al &lt;/li&gt;</t>
  </si>
  <si>
    <t>Permissions for the location specified in the logarchmeth3 parameter are set to read-only for non-administrator accounts.</t>
  </si>
  <si>
    <t>3.1.23</t>
  </si>
  <si>
    <t>Restricting access to the contents of the tertiary archive log directory will help ensure that the confidentiality, integrity, and availability of archive logs are protected.
Although there are many ways to ensure that your logs will be archived, we recommend using the value of DISK as part of the failarchpath parameter. This will properly ensure that the logs are archived. A finding of OFF is not acceptable.</t>
  </si>
  <si>
    <t>For Windows and Linux:
Attach to the DB2 instance.
Run the following command from the DB2 command window to change the tertiary archive log directory, if necessary:
db2 =&gt; update database configuration using failarchpath 
Additional steps for Windows (assuming that the failarchpath parameter includes DISK):
Connect to the DB2 host
Right-click on the tertiary archive log directory
Choose _Properties_
Select the _Security_ tab
Grant all DB2 administrator accounts the _Full Control_ authority
Grant all other accounts read and execute privileges only (revoke all other privileges)
For Linux (assuming that the failarchpath parameter includes DISK):
Connect to the DB2 host
Change to the tertiary archive log directory
Change the permissions for the directory
OS =&gt; chmod -R 755 &lt;/li&gt;.</t>
  </si>
  <si>
    <t>Secure permissions for the tertiary archive log location. One method to accomplish the recommended configuration state is to perform the following:
For Windows and Linux:
Attach to the DB2 instance.
Run the following command from the DB2 command window to change the tertiary archive log directory, if necessary:
db2 =&gt; update database configuration using failarchpath 
Additional steps for Windows (assuming that the failarchpath parameter includes DISK):
Connect to the DB2 host
Right-click on the tertiary archive log directory
Choose _Properties_
Select the _Security_ tab
Grant all DB2 administrator accounts the _Full Control_ authority
Grant all other accounts read and execute privileges only (revoke all other privileges)
For Linux (assuming that the failarchpath parameter includes DISK):
Connect to the DB2 host
Change to the tertiary archive log directory
Change the permissions for the directory
OS =&gt; chmod -R 755 &lt;/li&gt;.</t>
  </si>
  <si>
    <t>DB2v10-21</t>
  </si>
  <si>
    <t>Secure permissions for the log mirror location</t>
  </si>
  <si>
    <t>The mirrorlogpath parameter specifies the type of media and the location used to store the mirror copy of the logs. It is recommended that the directory used for the mirror copy of the logs be set to full access for DB2 administrator accounts and read and execute only for all other accounts.</t>
  </si>
  <si>
    <t>For Windows and Linux, perform the following DB2 commands to obtain the directory location:
* Connect to the DB2 database.
db2 =&gt; connect to $DB2DATABASE user $USERNAME using $PASSWORD &lt;/li&gt;
* Run the following command from the DB2 command window:
db2 =&gt; get database configuration &lt;/li&gt;
* Locate the MIRRORLOGPATH value in the output:
db2 =&gt; get database configuration 
db2 =&gt; 
 Mirror log path (MIRRORLOGPATH) = C:\DB2MIRRORLOGS &lt;/li&gt;
Note: MIRRORLOGPATH is set to C:\DB2MIRRORLOGS in the above output.
Additional steps for Windows:
* Connect to the DB2 host
* Right-click on the mirror log directory
* Choose _Properties_
* Select the _Security_ tab
* Review and verify the privileges for all accounts
Additional steps for Linux:
* Connect to the DB2 host
* Change to the mirror log directory
* Review and verify the permissions for the directory for all users.
OS =&gt; ls -al</t>
  </si>
  <si>
    <t>The mirrorlogpath parameter is set to a secure location.
Expected Results:
Mirror log path (MIRRORLOGPATH) = C:DB2MIRRORLOGS</t>
  </si>
  <si>
    <t>The mirrorlogpath parameter is not set to a secure location.</t>
  </si>
  <si>
    <t>3.1.24</t>
  </si>
  <si>
    <t>A mirror log path should not be empty and it should be a valid path. The mirror log path stores a second copy of the active log files. Access to the directory pointed to by that path should be restricted through permissions to help ensure that the confidentiality, integrity, and availability of the mirror logs are protected.</t>
  </si>
  <si>
    <t>For Windows and Linux:
Connect to the DB2 database
db2 =&gt; connect to $DB2DATABASE user $USERNAME using $PASSWORD &lt;/li&gt;
Run the following command from the DB2 command window to change the mirror log directory, if necessary:
db2 =&gt; update database configuration using mirrorlogpath _&lt;valid path&gt;_&lt;/li&gt;
Additional steps for Windows:
Connect to the DB2 host
Right-click on the primary archive log directory
Choose _Properties_
Select the _Security_ tab
Grant all DB2 administrator accounts the _Full Control_ authority
Grant all other accounts read and execute privileges only (revoke all other privileges)
Additional steps for Linux:
Connect to the DB2 host
Change to the mirror log directory
Change the permissions for the directory
OS =&gt; chmod -R 755.</t>
  </si>
  <si>
    <t>Secure permissions for the log mirror location. One method to accomplish the recommended configuration state is to perform the following:
For Windows and Linux:
Connect to the DB2 database
db2 =&gt; connect to $DB2DATABASE user $USERNAME using $PASSWORD &lt;/li&gt;
Run the following command from the DB2 command window to change the mirror log directory, if necessary:
db2 =&gt; update database configuration using mirrorlogpath _&lt;valid path&gt;_&lt;/li&gt;
Additional steps for Windows:
Connect to the DB2 host
Right-click on the primary archive log directory
Choose _Properties_
Select the _Security_ tab
Grant all DB2 administrator accounts the _Full Control_ authority
Grant all other accounts read and execute privileges only (revoke all other privileges)
Additional steps for Linux:
Connect to the DB2 host
Change to the mirror log directory
Change the permissions for the directory
OS =&gt; chmod -R 755.</t>
  </si>
  <si>
    <t>DB2v10-22</t>
  </si>
  <si>
    <t>TCP/IP service name - svcename</t>
  </si>
  <si>
    <t>The svcename parameter reserves the port number (or name, on Linux hosts) for listening to incoming communications from a Data Server Runtime Client. Both the database server port number or name and the TCP/IP service name must be defined on the database client.</t>
  </si>
  <si>
    <t>Run the following command to determine if the svcename parameter value is correctly set and is not the default port (50000).
select name, value from sysibmadm.dbmcfg where name = 'svcename'</t>
  </si>
  <si>
    <t>Value is not equal to 50000</t>
  </si>
  <si>
    <t>The default port for DB2's TCP/IP service has not been changed from default.</t>
  </si>
  <si>
    <t>HCM35</t>
  </si>
  <si>
    <t>HCM35: Services are not configured to use the default/standard ports</t>
  </si>
  <si>
    <t>3.2.1</t>
  </si>
  <si>
    <t>When the database server is started, a port number or name is required to listen for incoming connection requests. The svcename parameter defines the port number or name for incoming connection requests. On Linux systems, the services file is found at: /etc/services</t>
  </si>
  <si>
    <t>Run the following command to set the svcename parameter value.
update dbm cfg using svcename &lt;value&gt; immediate or deferred.</t>
  </si>
  <si>
    <t>Set the svcename parameter value. One method to accomplish the recommended configuration state is to issue the following command(s):
update dbm cfg using svcename &lt;value&gt; immediate or deferred.</t>
  </si>
  <si>
    <t>To close this finding, please provide screenshot showing the default TCP/IP service name - svcename1, has been changed, with the agency's CAP.</t>
  </si>
  <si>
    <t>DB2v10-23</t>
  </si>
  <si>
    <t>SSL service name - ssl_svcename</t>
  </si>
  <si>
    <t>The ssl_svcename configuration parameter defines the name or number of the port the database server listens for communications from remote client nodes using SSL protocol. The ssl_svcename and the svcename port numbers cannot be the same.
On Linux operating systems, the ssl_svcename file is located in: /etc/services</t>
  </si>
  <si>
    <t>Run the following command to determine if the current ssl_svcename parameter value is correctly set and is not a default port (50000).
select name, value from sysibmadm.dbmcfg where name = 'ssl_svcename'</t>
  </si>
  <si>
    <t>The default port for DB2's SSL service has not been changed from default.</t>
  </si>
  <si>
    <t>3.2.2</t>
  </si>
  <si>
    <t>The database requires a defined port to listen for incoming remote clients using the SSL protocol. The ssl_svcename configuration parameter defines the port for communicating with remote clients. 
	Consider using a non-default port to help protect the database from attacks directed to a default port.</t>
  </si>
  <si>
    <t>Run the following command to set the ssl_svcename parameter value.
update dbm cfg using ssl_svcename &lt;value&gt; immediate or deferred.</t>
  </si>
  <si>
    <t>Set the ssl_svcename parameter value. One method to accomplish the recommended configuration state is to issue the following command(s):
update dbm cfg using ssl_svcename &lt;value&gt; immediate or deferred.</t>
  </si>
  <si>
    <t>To close this finding, please provide screenshot showing that the default SSL service name - ssl_svcename has been changed with the agency's CAP.</t>
  </si>
  <si>
    <t>DB2v10-24</t>
  </si>
  <si>
    <t>Authentication type for incoming connections at the server - srvcon_auth</t>
  </si>
  <si>
    <t>The srvcon_auth parameter defines where and how user authentication is done for incoming connections at the server. If no value is used, DB2 uses the database manager configuration parameter authentication.</t>
  </si>
  <si>
    <t>Run the following command to identify the current value of the srvcon_auth database configuration parameter:
select name, value from sysibmadm.dbmcfg where name = 'srvcon_auth'</t>
  </si>
  <si>
    <t>Accept any of the following:
CLIENT; SERVER; SERVER_ENCRYPT; DATA_ENCRYPT; DATA_ENCRYPT_CMP; KERBEROS; KRB_SERVER_ENCRYPT; GSSPLUGIN; GSS_SERVER_ENCRYPT</t>
  </si>
  <si>
    <t>The authentication type has not been defined.</t>
  </si>
  <si>
    <t>HSC36</t>
  </si>
  <si>
    <t xml:space="preserve">HSC36: System is configured to accept unwanted network connections
</t>
  </si>
  <si>
    <t>3.2.3</t>
  </si>
  <si>
    <t>Incoming connections to the DB2 server must follow an authentication protocol. The srvcon_auth server configuration parameter defines how and where user authentication is done.</t>
  </si>
  <si>
    <t>Run the following command to update the current value of the srvcon_auth database configuration parameter to the correct value:&lt;div&gt;
db2 =&gt; update dbm cfg using srvcon_auth &lt;any supported authentication&gt;.</t>
  </si>
  <si>
    <t>Update the current value of the srvcon_auth database configuration parameter to the correct value:&lt;div&gt;/ One method to accomplish the recommended configuration state is run the following:
db2 =&gt; update dbm cfg using srvcon_auth &lt;any supported authentication&gt;.</t>
  </si>
  <si>
    <t>DB2v10-25</t>
  </si>
  <si>
    <t>Secure SECADM Authority</t>
  </si>
  <si>
    <t>The SECADM (security administrator) role grants the authority to create, alter (where applicable), and drop roles, trusted contexts, audit policies, security label components, security policies and security labels. It is also the authority required to grant and revoke roles, security labels and exemptions, and the SETSESSIONUSER privilege. SECADM authority has no inherent privilege to access data stored in tables. It is recommended that the SECADM role be granted to authorized users only.</t>
  </si>
  <si>
    <t>It is important to consider reviewing the members of the SECADM authority when implementing this recommendation. Such consideration of this review is addressed in Section 7.5 of this document.</t>
  </si>
  <si>
    <t>The secadm role is granted to authorized users only.</t>
  </si>
  <si>
    <t>The secadm role is not granted to authorized users only.</t>
  </si>
  <si>
    <t>If an account that possesses this authority is compromised or used in a malicious manner, the confidentiality, integrity, and availability of data in the DB2 instance will be at increased risk.</t>
  </si>
  <si>
    <t>Restrict access to the SECADM Authority to authorized users only. One method to accomplish the recommended configuration state is to perform the following:
Review the members of the SECADM authority when implementing this recommendation. Such consideration of this review is addressed in Section 7.5 of this document.</t>
  </si>
  <si>
    <t>To close this finding, please provide a screenshot showing the secadm role is granted to authorized users only with the agency's CAP.</t>
  </si>
  <si>
    <t>DB2v10-26</t>
  </si>
  <si>
    <t>Review Users, Groups, and Roles</t>
  </si>
  <si>
    <t>With row and column access control, individuals are permitted access to only the subset of data that is required to perform their job tasks. Periodic review of these individuals is crucial when trying to keep data secure. As business needs move forward, requirements behind accessing the data may change, leading to a revision in security policy. By inspecting the list of users, groups, and roles, you are identifying excessive privileges that could pose possible security threats within your infrastructure.</t>
  </si>
  <si>
    <t>Review the users within your database environment:
Linux:
cat /etc/passwd 
Windows:
Run compmgmt.msc
Click 'Local Users and Groups'
Double click 'Users'
Review users
Review the groups within your database environment:
Linux:
cat /etc/group 
Windows:
Run compmgmt.msc
Click 'Local Users and Groups'
Double click 'Groups'
Review groups
Review the roles and role members within your database environment:
a. Attach to DB2 Instance:
db2 =&gt; attach to $DB2INSTANCE 
b. Connect to DB2 database:
db2 =&gt; connect to $DBNAME 
c. Run the command:
db2 =&gt; select rolename, grantee from syscat.roleauth where grantortype &lt;&gt; 'S'</t>
  </si>
  <si>
    <t>Roles, Users and Groups match the list of approved administrators. Access control is used to segment users.</t>
  </si>
  <si>
    <t>Users, Groups or Roles have excessive permissions.</t>
  </si>
  <si>
    <t>If a user (either by himself or part of a group or role) is no longer required access to the data that is protected by row and column access controls, allowing that individual to maintain access allows that individual to compromise the confidentiality, integrity, and/or availability of the data in the DB2 instance.</t>
  </si>
  <si>
    <t>To remove users from your database environment:
Linux:
userdel -r &lt;user name&gt; 
Windows:
Run compmgmt.msc
Click Local Users and Groups
Double click Users
Right-click on _&lt;user name&gt;_
Select Delete
To remove groups from your database environment:
Linux:
groupdel &lt;group name&gt;  
Windows:
Run compmgmt.msc
Click Local Users and Groups
Double click Groups
Right-click on &lt;_group name_&gt;
Select Delete
To remove roles or role members from your database environment
Attach to DB2 Instance:
db2 =&gt; attach to $DB2INSTANCE  
Connect to DB2 database:
db2 =&gt; connect to $DBNAME 
To remove role members from roles:
db2 =&gt; revoke role &lt;role name&gt; from &lt;user/group/role member&gt; 
To remove roles:
db2 =&gt; drop role &lt;role name&gt;.</t>
  </si>
  <si>
    <t xml:space="preserve">Review permissions of all users, groups or roles and remove any excessive permissions.One method to accomplish the recommended configuration state is to perform the following:
To remove users from your database environment:
Linux:
userdel -r &lt;user name&gt; 
Windows:
Run compmgmt.msc
Click 'Local Users and Groups'
Double click 'Users'
Right-click on _&lt;user name&gt;_
Select 'Delete'
To remove groups from your database environment:
Linux:
groupdel &lt;group name&gt;  
Windows:
Run compmgmt.msc
Click 'Local Users and Groups'
Double click 'Groups'
Right-click on &lt;_group name_&gt;
Select 'Delete'
To remove roles or role members from your database environment
Attach to DB2 Instance:
db2 =&gt; attach to $DB2INSTANCE  
Connect to DB2 database:
db2 =&gt; connect to $DBNAME 
To remove role members from roles:
db2 =&gt; revoke role &lt;role name&gt; from &lt;user/group/role member&gt; 
To remove roles:
db2 =&gt; drop role &lt;role name&gt;.
</t>
  </si>
  <si>
    <t>To close this finding, please provide the password configuration settings for this technology with the agency's CAP.</t>
  </si>
  <si>
    <t>DB2v10-27</t>
  </si>
  <si>
    <t>CM-7</t>
  </si>
  <si>
    <t>Least Functionality</t>
  </si>
  <si>
    <t>Review Row Permission logic according to policy</t>
  </si>
  <si>
    <t>The logic behind instituting row permissions is crucial for a successful security policy. Inspecting this logic and comparing it to the security policy will assure that all aspects of the data access controls are being adhered to.</t>
  </si>
  <si>
    <t>Attach to the DB2 Instance:
db2 =&gt; attach to $DB2INSTANCE 
Connect to database environment:
db2 =&gt; connect to $DBNAME 
Run the following and review the results to confirm that the row permissions are correct and that they comply with the existing security policy:
db2 =&gt; select role.rolename, control.ruletext from syscat.roles role inner join syscat.controls control on locate(role.rolename,control.ruletext) &lt;&gt; 0 where enable = 'Y' and enforced = 'A' and valid = 'Y' and controltype = 'R'</t>
  </si>
  <si>
    <t>Row permissions are configured to least functionality required.</t>
  </si>
  <si>
    <t>Row permissions are not configured to least functionality required.</t>
  </si>
  <si>
    <t>Missing or incomplete DB2 RCAC Security Policies will increase the risks to the organization's protected data and will prevent efforts to monitor, alert, and respond to these risks in the future.</t>
  </si>
  <si>
    <t>Create RCAC Policies for each gap listed from the Audit procedure.
Review the newly created DB2 RCAC policy against the organizations policy.</t>
  </si>
  <si>
    <t>Create RCAC Policies for each gap listed from the Audit procedure. One method to accomplish the recommended configuration state is to perform the following:
Review the newly created DB2 RCAC policy against the organizations policy.</t>
  </si>
  <si>
    <t>DB2v10-28</t>
  </si>
  <si>
    <t>Review Column Mask logic according to policy</t>
  </si>
  <si>
    <t>The logic behind instituting column masks is crucial for a successful security policy. Inspecting this logic and comparing it to the security policy will assure that all aspects of the data access controls are being adhered to.</t>
  </si>
  <si>
    <t>1. Attach to the DB2 Instance:
db2 =&gt; attach to $DB2INSTANCE 
2. Connect to database environment:
db2 =&gt; connect to $DBNAME 
3. Run the following and review the results to verify that the permissions are correct and that they comply with the organization's existing security policy:
db2 =&gt; select role.rolename, control.colname, control.ruletext from syscat.roles role inner join syscat.controls control on locate(role.rolename,control.ruletext) &lt;&gt; 0 where enable = 'Y' and enforced = 'A' and valid = 'Y' and controltype = 'C'</t>
  </si>
  <si>
    <t>Column masks are configured to the least functionality required.</t>
  </si>
  <si>
    <t>Column masks are not configured to the least functionality required.</t>
  </si>
  <si>
    <t>Missing or incomplete DB2 RCAC security policies will increase the risks to the organization's protected data and will prevent efforts to monitor, alert, and respond to these risks in the future.</t>
  </si>
  <si>
    <t>Create RCAC Policies for each gap listed from the Audit procedure.
Review the newly created DB2 RCAC policy against the organizations written policy.</t>
  </si>
  <si>
    <t>Create RCAC Policies for each gap listed from the Audit procedure. One method to accomplish the recommended configuration state is to perform the following:
Review the newly created DB2 RCAC policy against the organizations written policy.</t>
  </si>
  <si>
    <t>DB2v10-29</t>
  </si>
  <si>
    <t>Restrict Access to SYSCAT.AUDITPOLICIES</t>
  </si>
  <si>
    <t>The SYSCAT.AUDITPOLICIES view contains all audit policies for a database. It is recommended that the PUBLIC role be restricted from accessing this view.</t>
  </si>
  <si>
    <t>Perform the following DB2 commands to obtain the value for this setting:
Connect to the DB2 database.
db2 =&gt; connect to $DB2DATABASE user $USERNAME using $PASSWORD &lt;/li&gt;
Run the following command from the DB2 command window:
db2 =&gt; select grantee from sysibm.systabauth where tcreator = 'SYSCAT' and ttname = 'AUDITPOLICIES' and grantee = 'PUBLIC' &lt;/li&gt;* Review privileges granted to users, groups, and roles. If the output is BLANK, then it is considered a successful finding.</t>
  </si>
  <si>
    <t>The PUBLIC role has been restricted from accessing SYSCAT.AUDITPOLICIES.</t>
  </si>
  <si>
    <t>The PUBLIC role has not been restricted from accessing SYSCAT.AUDITPOLICIES.</t>
  </si>
  <si>
    <t>HAC31</t>
  </si>
  <si>
    <t>HAC31: The database public users has improper access to data and/or resources</t>
  </si>
  <si>
    <t>This view contains sensitive information about the auditing security for this database. Access to the audit policies may aid attackers in avoiding detection.</t>
  </si>
  <si>
    <t>Perform the following to revoke access from PUBLIC.
Connect to the DB2 database.
db2 =&gt; connect to $DB2DATABASE user $USERNAME using $PASSWORD &lt;/li&gt;
Run the following command from the DB2 command window:
db2 =&gt; REVOKE SELECT ON SYSCAT.AUDITPOLICIES FROM PUBLIC &lt;/li&gt;.</t>
  </si>
  <si>
    <t>Restrict Access to SYSCAT.AUDITPOLICIES.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SYSCAT.AUDITPOLICIES FROM PUBLIC &lt;/li&gt;.</t>
  </si>
  <si>
    <t>To close this finding, please provide screenshot showing the PUBLIC role has been restricted from accessing SYSCAT.AUDITPOLICIES with the agency's CAP.</t>
  </si>
  <si>
    <t>DB2v10-30</t>
  </si>
  <si>
    <t>Restrict Access to SYSCAT.AUDITUSE</t>
  </si>
  <si>
    <t>The SYSCAT.AUDITUSE view contains database audit policy for all non-database objects, such as authority, groups, roles, and users. It is recommended that the PUBLIC role be restricted from accessing this view.</t>
  </si>
  <si>
    <t>Perform the following DB2 commands to obtain the value for this setting:
Connect to the DB2 database.
db2 =&gt; connect to $DB2DATABASE user $USERNAME using $PASSWORD &lt;/li&gt;
Run the following command from the DB2 command window:
db2 =&gt; select grantee from sysibm.systabauth where tcreator = 'SYSCAT' and ttname = 'AUDITUSE' and grantee = 'PUBLIC' &lt;/li&gt;* Review privileges granted to users, groups, and roles. If the output is BLANK, then it is considered a successful finding.</t>
  </si>
  <si>
    <t>The PUBLIC role has been restricted from accessing SYSCAT.AUDITUSE.</t>
  </si>
  <si>
    <t>The PUBLIC role has not been restricted from accessing SYSCAT.AUDITUSE.</t>
  </si>
  <si>
    <t>This view contains sensitive information about the types of objects being audited. Access to the audit policy may aid attackers in avoiding detection.</t>
  </si>
  <si>
    <t>Revoke access from PUBLIC.
Connect to the DB2 database.
db2 =&gt; connect to $DB2DATABASE user $USERNAME using $PASSWORD &lt;/li&gt;
Run the following command from the DB2 command window:
db2 =&gt; REVOKE SELECT ON SYSCAT.AUDITUSE FROM PUBLIC &lt;/li&gt;.</t>
  </si>
  <si>
    <t>Restrict Access to SYSCAT.AUDITUSE.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SYSCAT.AUDITUSE FROM PUBLIC &lt;/li&gt;.</t>
  </si>
  <si>
    <t>To close this finding, please provide screenshot showing the PUBLIC role has been restricted from accessing SYSCAT.AUDITUSE with the agency's CAP.</t>
  </si>
  <si>
    <t>DB2v10-31</t>
  </si>
  <si>
    <t>Restrict Access to SYSCAT.DBAUTH</t>
  </si>
  <si>
    <t>The SYSCAT.DBAUTH view contains information on authorities granted to users or groups of users.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</si>
  <si>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'DBAUTH' and grantee = 'PUBLIC' &lt;/li&gt;* Review privileges granted to users, groups, and roles. If the output is BLANK, then it is considered a successful finding.</t>
  </si>
  <si>
    <t>The PUBLIC role has been restricted from accessing SYSCAT.DBAUTH.</t>
  </si>
  <si>
    <t>The PUBLIC role has not been restricted from accessing SYSCAT.DBAUTH.</t>
  </si>
  <si>
    <t>This view contains all the grants in the database and may be used as an attack vector.</t>
  </si>
  <si>
    <t>Perform the following to revoke access from PUBLIC.
Connect to the DB2 database.
db2 =&gt; connect to $DB2DATABASE user $USERNAME using $PASSWORD &lt;/li&gt;
Run the following command from the DB2 command window:
db2 =&gt; REVOKE SELECT ON SYSCAT.DBAUTH FROM PUBLIC &lt;/li&gt;.</t>
  </si>
  <si>
    <t>Restrict Access to SYSCAT.DBAUTH.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SYSCAT.DBAUTH FROM PUBLIC &lt;/li&gt;.</t>
  </si>
  <si>
    <t>To close this finding, please provide screenshot showing the PUBLIC role has been restricted from accessing SYSCAT.DBAUTH with the agency's CAP.</t>
  </si>
  <si>
    <t>DB2v10-32</t>
  </si>
  <si>
    <t>Restrict Access to SYSCAT.COLAUTH</t>
  </si>
  <si>
    <t>The SYSCAT.COLAUTH view contains the column privileges granted to the user, group, or role in the database.</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</si>
  <si>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'COLAUTH' and grantee = 'PUBLIC' &lt;/li&gt;* Review privileges granted to users, groups, and roles. If the output is BLANK, then it is considered a successful finding.</t>
  </si>
  <si>
    <t>The PUBLIC role has been restricted from accessing SYSCAT.COLAUTH.</t>
  </si>
  <si>
    <t>The PUBLIC role has not been restricted from accessing SYSCAT.COLAUTH.</t>
  </si>
  <si>
    <t>The SYSCAT.COLAUTH view contains the column privileges granted to the user or a group of users. It is recommended that the PUBLIC role be restricted from accessing this view.</t>
  </si>
  <si>
    <t>Perform the following to revoke access from PUBLIC.
Connect to the DB2 database.
db2 =&gt; connect to $DB2DATABASE user $USERNAME using $PASSWORD &lt;/li&gt;
Run the following command from the DB2 command window:
db2 =&gt; REVOKE SELECT ON SYSCAT.COLAUTH FROM PUBLIC &lt;/li&gt;.</t>
  </si>
  <si>
    <t>Restrict Access to SYSCAT.COLAUTH.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SYSCAT.COLAUTH FROM PUBLIC &lt;/li&gt;.</t>
  </si>
  <si>
    <t>To close this finding, please provide screenshot showing the PUBLIC role has been restricted from accessing SYSCAT.COLAUTH with the agency's CAP.</t>
  </si>
  <si>
    <t>DB2v10-33</t>
  </si>
  <si>
    <t>Restrict Access to SYSCAT.EVENTS</t>
  </si>
  <si>
    <t>The SYSCAT.EVENTS view contains all types of events that the database is currently monitoring.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</si>
  <si>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'EVENTS' and grantee = 'PUBLIC' &lt;/li&gt;* Review privileges granted to users, groups, and roles. If the output is BLANK, then it is considered a successful finding.</t>
  </si>
  <si>
    <t>The PUBLIC role has been restricted from accessing SYSCAT.EVENTS.</t>
  </si>
  <si>
    <t>The PUBLIC role has not been restricted from accessing SYSCAT.EVENTS.</t>
  </si>
  <si>
    <t>The types of events that the database is monitoring should not be made readily available to the public.</t>
  </si>
  <si>
    <t>Perform the following to revoke access from PUBLIC.
Connect to the DB2 database.
db2 =&gt; connect to $DB2DATABASE user $USERNAME using $PASSWORD &lt;/li&gt;
Run the following command from the DB2 command window:
db2 =&gt; REVOKE SELECT ON SYSCAT.EVENTS FROM PUBLIC &lt;/li&gt;.</t>
  </si>
  <si>
    <t>Restrict Access to SYSCAT.EVENTS.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SYSCAT.EVENTS FROM PUBLIC &lt;/li&gt;.</t>
  </si>
  <si>
    <t>To close this finding, please provide screenshot showing the PUBLIC role has been restricted from accessing SYSCAT.EVENTS with the agency's CAP.</t>
  </si>
  <si>
    <t>DB2v10-34</t>
  </si>
  <si>
    <t>Restrict Access to SYSCAT.EVENTTABLES</t>
  </si>
  <si>
    <t>The SYSCAT.EVENTTABLES view contains the name of the destination table that will receive the monitoring events.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</si>
  <si>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'EVENTTABLES' and grantee = 'PUBLIC' &lt;/li&gt;* Review privileges granted to users, groups, and roles. If the output is BLANK, then it is considered a successful finding.</t>
  </si>
  <si>
    <t>The PUBLIC role has been restricted from accessing SYSCAT.EVENTTABLES.</t>
  </si>
  <si>
    <t>The PUBLIC role has not been restricted from accessing SYSCAT.EVENTTABLES.</t>
  </si>
  <si>
    <t>PUBLIC should not have access to see the target name of the event monitoring table.</t>
  </si>
  <si>
    <t>Perform the following to revoke access from PUBLIC.
Connect to the DB2 database.
db2 =&gt; connect to $DB2DATABASE user $USERNAME using $PASSWORD &lt;/li&gt;
Run the following command from the DB2 command window:
db2 =&gt; REVOKE SELECT ON SYSCAT.EVENTTABLES FROM PUBLIC &lt;/li&gt;.</t>
  </si>
  <si>
    <t>Restrict Access to SYSCAT.EVENTTABLES.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SYSCAT.EVENTTABLES FROM PUBLIC &lt;/li&gt;.</t>
  </si>
  <si>
    <t>To close this finding, please provide screenshot showing the PUBLIC role has been restricted from accessing SYSCAT.EVENTTABLES with the agency's CAP.</t>
  </si>
  <si>
    <t>DB2v10-35</t>
  </si>
  <si>
    <t>Restrict Access to SYSCAT.ROUTINES</t>
  </si>
  <si>
    <t>The SYSCAT.ROUTINES view contains all user-defined routines, functions, and stored procedures in the database.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</si>
  <si>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'ROUTINES' and grantee = 'PUBLIC' &lt;/li&gt;* Review privileges granted to users, groups, and roles. If the output is BLANK, then it is considered a successful finding.</t>
  </si>
  <si>
    <t>The PUBLIC role has been restricted from accessing SYSCAT.ROUTINES.</t>
  </si>
  <si>
    <t>The PUBLIC role has not been restricted from accessing SYSCAT.ROUTINES.</t>
  </si>
  <si>
    <t>User-defined functions and routines should not be exposed to the public for exploits.</t>
  </si>
  <si>
    <t>Perform the following to revoke access from PUBLIC.
Connect to the DB2 database.
db2 =&gt; connect to $DB2DATABASE user $USERNAME using $PASSWORD &lt;/li&gt;
Run the following command from the DB2 command window:
db2 =&gt; REVOKE SELECT ON SYSCAT.ROUTINES FROM PUBLIC &lt;/li&gt;.</t>
  </si>
  <si>
    <t>Restrict Access to SYSCAT.ROUTINES.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SYSCAT.ROUTINES FROM PUBLIC &lt;/li&gt;.</t>
  </si>
  <si>
    <t>To close this finding, please provide screenshot showing the PUBLIC role has been restricted from accessing SYSCAT.ROUTINES with the agency's CAP.</t>
  </si>
  <si>
    <t>DB2v10-36</t>
  </si>
  <si>
    <t>Restrict Access to SYSCAT.INDEXAUTH</t>
  </si>
  <si>
    <t>The SYSCAT.INDEXAUTH view contains a list of users or groups that have CONTROL access on an index.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</si>
  <si>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'INDEXAUTH' and grantee = 'PUBLIC' &lt;/li&gt;* Review privileges granted to users, groups, and roles. If the output is BLANK, then it is considered a successful finding.</t>
  </si>
  <si>
    <t>The PUBLIC role has been restricted from accessing SYSCAT.INDEXAUTH.</t>
  </si>
  <si>
    <t>The PUBLIC role has not been restricted from accessing SYSCAT.INDEXAUTH.</t>
  </si>
  <si>
    <t>The list of all users with access to an index should not be exposed to the public.</t>
  </si>
  <si>
    <t>Revoke access from PUBLIC.
Connect to the DB2 database.
db2 =&gt; connect to $DB2DATABASE user $USERNAME using $PASSWORD &lt;/li&gt;
Run the following command from the DB2 command window:
db2 =&gt; REVOKE SELECT ON SYSCAT.INDEXAUTH FROM PUBLIC &lt;/li&gt;.</t>
  </si>
  <si>
    <t>Restrict Access to SYSCAT.INDEXAUTH.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SYSCAT.INDEXAUTH FROM PUBLIC &lt;/li&gt;.</t>
  </si>
  <si>
    <t>To close this finding, please provide screenshot showing the PUBLIC role has been restricted from accessing SYSCAT.INDEXAUTH with the agency's CAP.</t>
  </si>
  <si>
    <t>DB2v10-37</t>
  </si>
  <si>
    <t>Restrict Access to SYSCAT.PACKAGEAUTH</t>
  </si>
  <si>
    <t>The SYSCAT.PACKAGEAUTH view contains a list of users or groups that has EXECUTE privilege on a package.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</si>
  <si>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'PACKAGEAUTH' and grantee = 'PUBLIC' &lt;/li&gt;* Review privileges granted to users, groups, and roles. If the output is BLANK, then it is considered a successful finding.</t>
  </si>
  <si>
    <t>The PUBLIC role has been restricted from accessing SYSCAT.PACKAGEAUTH.</t>
  </si>
  <si>
    <t>The PUBLIC role has not been restricted from accessing SYSCAT.PACKAGEAUTH.</t>
  </si>
  <si>
    <t>The list of all users with access to a package should not be exposed to the public.</t>
  </si>
  <si>
    <t>Perform the following to revoke access from PUBLIC.
Connect to the DB2 database.
db2 =&gt; connect to $DB2DATABASE user $USERNAME using $PASSWORD &lt;/li&gt;
Run the following command from the DB2 command window:
db2 =&gt; REVOKE SELECT ON SYSCAT.PACKAGEAUTH FROM PUBLIC &lt;/li&gt;.</t>
  </si>
  <si>
    <t>Restrict Access to SYSCAT.PACKAGEAUTH.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SYSCAT.PACKAGEAUTH FROM PUBLIC &lt;/li&gt;.</t>
  </si>
  <si>
    <t>To close this finding, please provide screenshot showing the PUBLIC role has been restricted from accessing SYSCAT.PACKAGEAUTH with the agency's CAP.</t>
  </si>
  <si>
    <t>DB2v10-38</t>
  </si>
  <si>
    <t>Restrict Access to SYSCAT.PACKAGES</t>
  </si>
  <si>
    <t>The SYSCAT.PACKAGES view contains the names of all packages created in the database instance.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</si>
  <si>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'PACKAGES' and grantee = 'PUBLIC' &lt;/li&gt;* Review privileges granted to users, groups, and roles. If the output is BLANK, then it is considered a successful finding.</t>
  </si>
  <si>
    <t>The PUBLIC role has been restricted from accessing SYSCAT.PACKAGES.</t>
  </si>
  <si>
    <t>The PUBLIC role has not been restricted from accessing SYSCAT.PACKAGES.</t>
  </si>
  <si>
    <t>The names of packages created in the database can be used as an entry point if a vulnerable package exists.</t>
  </si>
  <si>
    <t>Perform the following to revoke access from PUBLIC.
Connect to the DB2 database.
db2 =&gt; connect to $DB2DATABASE user $USERNAME using $PASSWORD &lt;/li&gt;
Run the following command from the DB2 command window:
db2 =&gt; REVOKE SELECT ON SYSCAT.PACKAGES FROM PUBLIC &lt;/li&gt;.</t>
  </si>
  <si>
    <t>Restrict Access to SYSCAT.PACKAGES.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SYSCAT.PACKAGES FROM PUBLIC &lt;/li&gt;.</t>
  </si>
  <si>
    <t>To close this finding, please provide screenshot showing the PUBLIC role has been restricted from accessing SYSCAT.PACKAGES with the agency's CAP.</t>
  </si>
  <si>
    <t>DB2v10-39</t>
  </si>
  <si>
    <t>Restrict Access to SYSCAT.PASSTHRUAUTH</t>
  </si>
  <si>
    <t>The SYSCAT.PASSTHRUAUTH view contains the names of user or group that have pass-through authorization to query the data source.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</si>
  <si>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'PASSTHRUAUTH' and grantee = 'PUBLIC' &lt;/li&gt;* Review privileges granted to users, groups, and roles. If the output is BLANK, then it is considered a successful finding.</t>
  </si>
  <si>
    <t>The PUBLIC role has been restricted from accessing SYSCAT.PASSTHRUAUTH.</t>
  </si>
  <si>
    <t>The PUBLIC role has not been restricted from accessing SYSCAT.PASSTHRUAUTH.</t>
  </si>
  <si>
    <t>The ability to see which accounts have the pass-through privilege could allow an attacker to exploit these accounts to access another data source.</t>
  </si>
  <si>
    <t>Perform the following to revoke access from PUBLIC.
Connect to the DB2 database.
db2 =&gt; connect to $DB2DATABASE user $USERNAME using $PASSWORD &lt;/li&gt;
Run the following command from the DB2 command window:
db2 =&gt; REVOKE SELECT ON SYSCAT.PASSTHRUAUTH FROM PUBLIC &lt;/li&gt;.</t>
  </si>
  <si>
    <t>Restrict Access to SYSCAT.PASSTHRUAUTH.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SYSCAT.PASSTHRUAUTH FROM PUBLIC &lt;/li&gt;.</t>
  </si>
  <si>
    <t>To close this finding, please provide screenshot showing the PUBLIC role has been restricted from accessing SYSCAT.PASSTHRUAUTH with the agency's CAP.</t>
  </si>
  <si>
    <t>DB2v10-40</t>
  </si>
  <si>
    <t>Restrict Access to SYSCAT.SECURITYPOLICIES</t>
  </si>
  <si>
    <t>The SYSCAT.SECURITYPOLICIES view contains all database security policies.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</si>
  <si>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'SECURITYPOLICIES' and grantee = 'PUBLIC' &lt;/li&gt;* Review privileges granted to users, groups, and roles. If the output is BLANK, then it is considered a successful finding.</t>
  </si>
  <si>
    <t>The PUBLIC role has been restricted from accessing SYSCAT.SECURITYPOLICIES.</t>
  </si>
  <si>
    <t>The PUBLIC role has not been restricted from accessing SYSCAT.SECURITYPOLICIES.</t>
  </si>
  <si>
    <t>PUBLIC should not be able to view all the database security policies.</t>
  </si>
  <si>
    <t>Perform the following to revoke access from PUBLIC.
Connect to the DB2 database.
db2 =&gt; connect to $DB2DATABASE user $USERNAME using $PASSWORD &lt;/li&gt;
Run the following command from the DB2 command window:
db2 =&gt; REVOKE SELECT ON SYSCAT SYSCAT.SECURITYPOLICIES FROM PUBLIC &lt;/li&gt;.</t>
  </si>
  <si>
    <t>Restrict Access to SYSCAT.SECURITYPOLICIES.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 SYSCAT.SECURITYPOLICIES FROM PUBLIC &lt;/li&gt;</t>
  </si>
  <si>
    <t>To close this finding, please provide screenshot showing the PUBLIC role has been restricted from accessing SYSCAT.SECURITYPOLICIES with the agency's CAP.</t>
  </si>
  <si>
    <t>DB2v10-41</t>
  </si>
  <si>
    <t>Restrict Access to SYSCAT.SECURITYPOLICYEXEMPTIONS</t>
  </si>
  <si>
    <t>The SYSCAT.SECURITYPOLICYEXEMPTIONS contains the exemption to a security policy that was granted to a database account.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</si>
  <si>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'SECURITYPOLICYEXEMPTIONS' and grantee = 'PUBLIC' &lt;/li&gt;* Review privileges granted to users, groups, and roles. If the output is BLANK, then it is considered a successful finding.</t>
  </si>
  <si>
    <t>The PUBLIC role has been restricted from accessing SYSCAT.SECURITYPOLICYEXEMPTIONS.</t>
  </si>
  <si>
    <t>The PUBLIC role has not been restricted from accessing SYSCAT.SECURITYPOLICYEXEMPTIONS.</t>
  </si>
  <si>
    <t>Public should not be able to view all the exemptions to the database security policies.</t>
  </si>
  <si>
    <t>Perform the following to revoke access from PUBLIC.
Connect to the DB2 database.
db2 =&gt; connect to $DB2DATABASE user $USERNAME using $PASSWORD &lt;/li&gt;
Run the following command from the DB2 command window:
db2 =&gt; REVOKE SELECT ON SYSCAT.SECURITYPOLICYEXEMPTIONS FROM PUBLIC &lt;/li&gt;.</t>
  </si>
  <si>
    <t>Restrict Access to SYSCAT.SECURITYPOLICYEXEMPTIONS.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SYSCAT.SECURITYPOLICYEXEMPTIONS FROM PUBLIC &lt;/li&gt;.</t>
  </si>
  <si>
    <t>To close this finding, please provide screenshot showing the PUBLIC role has been restricted from accessing SYSCAT.SECURITYPOLICYEXEMPTIONS with the agency's CAP.</t>
  </si>
  <si>
    <t>DB2v10-42</t>
  </si>
  <si>
    <t>Restrict Access to SYSCAT.SURROGATEAUTHIDS</t>
  </si>
  <si>
    <t>The SYSCAT.SURROGATEAUTHIDS contains the names of all accounts that have been granted SETSESSIONUSER privilege on a user or to PUBLIC.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</si>
  <si>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'SURROGATEAUTHIDS' and grantee = 'PUBLIC' &lt;/li&gt;* Review privileges granted to users, groups, and roles. If the output is BLANK, then it is considered a successful finding.</t>
  </si>
  <si>
    <t>The PUBLIC role has been restricted from accessing SYSCAT.SURROGATEAUTHIDS.</t>
  </si>
  <si>
    <t>The PUBLIC role has not been restricted from accessing SYSCAT.SURROGATEAUTHIDS.</t>
  </si>
  <si>
    <t>Public should not be able to view the names of all the surrogate accounts with SETSESSIONUSER privilege.</t>
  </si>
  <si>
    <t>Perform the following to revoke access from PUBLIC.
Connect to the DB2 database.
db2 =&gt; connect to $DB2DATABASE user $USERNAME using $PASSWORD &lt;/li&gt;
Run the following command from the DB2 command window:
db2 =&gt; REVOKE SELECT ON SYSCAT.SURROGATEAUTHIDS FROM PUBLIC &lt;/li&gt;.</t>
  </si>
  <si>
    <t>Restrict Access to SYSCAT.SURROGATEAUTHIDS.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SYSCAT.SURROGATEAUTHIDS FROM PUBLIC &lt;/li&gt;.</t>
  </si>
  <si>
    <t>To close this finding, please provide screenshot showing the PUBLIC role has been restricted from accessing SYSCAT.SURROGATEAUTHIDS with the agency's CAP.</t>
  </si>
  <si>
    <t>DB2v10-43</t>
  </si>
  <si>
    <t>Restrict Access to SYSCAT.ROLEAUTH</t>
  </si>
  <si>
    <t>The SYSCAT.ROLEAUTH view contains information on all roles and their respective grantees.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</si>
  <si>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'ROLEAUTH' and grantee = 'PUBLIC' &lt;/li&gt;* Review privileges granted to users, groups, and roles. If the output is BLANK, then it is considered a successful finding.</t>
  </si>
  <si>
    <t>The PUBLIC role has been restricted from accessing SYSCAT.ROLEAUTH.</t>
  </si>
  <si>
    <t>The PUBLIC role has not been restricted from accessing SYSCAT.ROLEAUTH.</t>
  </si>
  <si>
    <t>PUBLIC should not have access to see the grants of the roles because this could be used as a point of exploit.</t>
  </si>
  <si>
    <t>Perform the following to revoke access from PUBLIC.
Connect to the DB2 database.
db2 =&gt; connect to $DB2DATABASE user $USERNAME using $PASSWORD &lt;/li&gt;
Run the following command from the DB2 command window:
db2 =&gt; REVOKE SELECT ON SYSCAT.ROLEAUTH FROM PUBLIC &lt;/li&gt;.</t>
  </si>
  <si>
    <t>Restrict Access to SYSCAT.ROLEAUTH.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SYSCAT.ROLEAUTH FROM PUBLIC &lt;/li&gt;.</t>
  </si>
  <si>
    <t>To close this finding, please provide screenshot showing the PUBLIC role has been restricted from accessing SYSCAT.ROLEAUTH with the agency's CAP.</t>
  </si>
  <si>
    <t>DB2v10-44</t>
  </si>
  <si>
    <t>Restrict Access to SYSCAT.ROLES</t>
  </si>
  <si>
    <t>The SYSCAT.ROLES view contains all roles available in the database.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</si>
  <si>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'ROLES' and grantee = 'PUBLIC' &lt;/li&gt;* Review privileges granted to users, groups, and roles. If the output is BLANK, then it is considered a successful finding.</t>
  </si>
  <si>
    <t>The PUBLIC role has been restricted from accessing SYSCAT.ROLES.</t>
  </si>
  <si>
    <t>The PUBLIC role has not been restricted from accessing SYSCAT.ROLES.</t>
  </si>
  <si>
    <t>PUBLIC should not have access to see all the roles because this could be used as a point of exploit.</t>
  </si>
  <si>
    <t>Perform the following to revoke access from PUBLIC.
Connect to the DB2 database.
db2 =&gt; connect to $DB2DATABASE user $USERNAME using $PASSWORD &lt;/li&gt;
Run the following command from the DB2 command window:
db2 =&gt; REVOKE SELECT ON SYSCAT.ROLES FROM PUBLIC &lt;/li&gt;.</t>
  </si>
  <si>
    <t>Restrict Access to SYSCAT.ROLES.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SYSCAT.ROLES FROM PUBLIC &lt;/li&gt;.</t>
  </si>
  <si>
    <t>To close this finding, please provide screenshot showing the PUBLIC role has been restricted from accessing SYSCAT.ROLES with the agency's CAP.</t>
  </si>
  <si>
    <t>DB2v10-45</t>
  </si>
  <si>
    <t>Restrict Access to SYSCAT.ROUTINEAUTH</t>
  </si>
  <si>
    <t>The SYSCAT.ROUTINEAUTH view contains a list of all users that have EXECUTE privilege on a routine (function, method, or procedure).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</si>
  <si>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'ROUTINEAUTH' and grantee = 'PUBLIC' &lt;/li&gt;* Review privileges granted to users, groups, and roles. If the output is BLANK, then it is considered a successful finding.</t>
  </si>
  <si>
    <t>The PUBLIC role has been restricted from accessing SYSCAT.ROUTINEAUTH.</t>
  </si>
  <si>
    <t>The PUBLIC role has not been restricted from accessing SYSCAT.ROUTINEAUTH.</t>
  </si>
  <si>
    <t>PUBLIC should not have access to see all the users because this could be used as a point of exploit.</t>
  </si>
  <si>
    <t>Perform the following to revoke access from PUBLIC.
Connect to the DB2 database.
db2 =&gt; connect to $DB2DATABASE user $USERNAME using $PASSWORD &lt;/li&gt;
Run the following command from the DB2 command window:
db2 =&gt; REVOKE SELECT ON SYSCAT.ROUTINEAUTH FROM PUBLIC &lt;/li&gt;.</t>
  </si>
  <si>
    <t>Restrict Access to SYSCAT.ROUTINEAUTH.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SYSCAT.ROUTINEAUTH FROM PUBLIC &lt;/li&gt;.</t>
  </si>
  <si>
    <t>To close this finding, please provide screenshot showing the PUBLIC role has been restricted from accessing SYSCAT.ROUTINEAUTH with the agency's CAP.</t>
  </si>
  <si>
    <t>DB2v10-46</t>
  </si>
  <si>
    <t>Restrict Access to SYSCAT.SCHEMAAUTH</t>
  </si>
  <si>
    <t>The SYSCAT.SCHEMAAUTH view contains a list of all users that have one or more privileges or access to a particular schema.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</si>
  <si>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'SCHEMAAUTH' and grantee = 'PUBLIC' &lt;/li&gt;* Review privileges granted to users, groups, and roles. If the output is BLANK, then it is considered a successful finding.</t>
  </si>
  <si>
    <t>The PUBLIC role has been restricted from accessing SYSCAT.SCHEMAAUTH.</t>
  </si>
  <si>
    <t>The PUBLIC role has not been restricted from accessing SYSCAT.SCHEMAAUTH.</t>
  </si>
  <si>
    <t xml:space="preserve">HAC31: The database public users has improper access to data and/or resources
</t>
  </si>
  <si>
    <t>Perform the following to revoke access from PUBLIC.
Connect to the DB2 database.
db2 =&gt; connect to $DB2DATABASE user $USERNAME using $PASSWORD &lt;/li&gt;
Run the following command from the DB2 command window:
db2 =&gt; REVOKE SELECT ON SYSCAT.SCHEMAAUTH FROM PUBLIC &lt;/li&gt;.</t>
  </si>
  <si>
    <t xml:space="preserve">Restrict Access to SYSCAT.SCHEMAAUTH.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SYSCAT.SCHEMAAUTH FROM PUBLIC &lt;/li&gt;.
</t>
  </si>
  <si>
    <t>To close this finding, please provide screenshot showing the PUBLIC role has been restricted from accessing SYSCAT.SCHEMAAUTH with the agency's CAP.</t>
  </si>
  <si>
    <t>DB2v10-47</t>
  </si>
  <si>
    <t>Restrict Access to SYSCAT.SCHEMATA</t>
  </si>
  <si>
    <t>The SYSCAT.SCHEMATA view contains all schema names in the database.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</si>
  <si>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'SCHEMATA' and grantee = 'PUBLIC' &lt;/li&gt;* Review privileges granted to users, groups, and roles. If the output is BLANK, then it is considered a successful finding.</t>
  </si>
  <si>
    <t>The PUBLIC role has been restricted from accessing SYSCAT.SCHEMATA.</t>
  </si>
  <si>
    <t>The PUBLIC role has not been restricted from accessing SYSCAT.SCHEMATA.</t>
  </si>
  <si>
    <t>PUBLIC should not have access to see all the schema names in the database because this could be used as a point of exploit.</t>
  </si>
  <si>
    <t>Perform the following to revoke access from PUBLIC.
Connect to the DB2 database.
db2 =&gt; connect to $DB2DATABASE user $USERNAME using $PASSWORD &lt;/li&gt;
Run the following command from the DB2 command window:
db2 =&gt; REVOKE SELECT ON SYSCAT.SCHEMATA FROM PUBLIC &lt;/li&gt;.</t>
  </si>
  <si>
    <t>Restrict Access to SYSCAT.SCHEMATA.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SYSCAT.SCHEMATA FROM PUBLIC &lt;/li&gt;.</t>
  </si>
  <si>
    <t>To close this finding, please provide screenshot showing the PUBLIC role has been restricted from accessing SYSCAT.SCHEMATA with the agency's CAP.</t>
  </si>
  <si>
    <t>DB2v10-48</t>
  </si>
  <si>
    <t>Restrict Access to SYSCAT.SEQUENCEAUTH</t>
  </si>
  <si>
    <t>The SYSCAT.SEQUENCEAUTH view contains users, groups, or roles granted privilege(s) on a sequence.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</si>
  <si>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'SEQUENCEAUTH' and grantee = 'PUBLIC' &lt;/li&gt;* Review privileges granted to users, groups, and roles. If the output is BLANK, then it is considered a successful finding.</t>
  </si>
  <si>
    <t>The PUBLIC role has been restricted from accessing SYSCAT.SEQUENCEAUTH.</t>
  </si>
  <si>
    <t>The PUBLIC role has not been restricted from accessing SYSCAT.SEQUENCEAUTH.</t>
  </si>
  <si>
    <t>PUBLIC should not have access to see all the granted access of a sequence in the database because this could be used as a point of exploit.</t>
  </si>
  <si>
    <t>Perform the following to revoke access from PUBLIC.
Connect to the DB2 database.
db2 =&gt; connect to $DB2DATABASE user $USERNAME using $PASSWORD &lt;/li&gt;
Run the following command from the DB2 command window:
db2 =&gt; REVOKE SELECT ON SYSCAT.SEQUENCEAUTH FROM PUBLIC &lt;/li&gt;.</t>
  </si>
  <si>
    <t>Restrict Access to SYSCAT.SEQUENCEAUTH.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SYSCAT.SEQUENCEAUTH FROM PUBLIC &lt;/li&gt;.</t>
  </si>
  <si>
    <t>To close this finding, please provide screenshot showing the PUBLIC role has been restricted from accessing SYSCAT.SEQUENCEAUTH with the agency's CAP.</t>
  </si>
  <si>
    <t>DB2v10-49</t>
  </si>
  <si>
    <t>Restrict Access to SYSCAT.STATEMENTS</t>
  </si>
  <si>
    <t>The SYSCAT.STATEMENTS view contains all SQL statements of a compiled package.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</si>
  <si>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'STATEMENTS' and grantee = 'PUBLIC' &lt;/li&gt;* Review privileges granted to users, groups, and roles. If the output is BLANK, then it is considered a successful finding.</t>
  </si>
  <si>
    <t>The PUBLIC role has been restricted from accessing SYSCAT.STATEMENTS.</t>
  </si>
  <si>
    <t>The PUBLIC role has not been restricted from accessing SYSCAT.STATEMENTS.</t>
  </si>
  <si>
    <t>PUBLIC should not have access to the SQL statements of a database package. This could lead to an exploit.</t>
  </si>
  <si>
    <t>Perform the following to revoke access from PUBLIC.
Connect to the DB2 database.
db2 =&gt; connect to $DB2DATABASE user $USERNAME using $PASSWORD &lt;/li&gt;
Run the following command from the DB2 command window:
db2 =&gt; REVOKE SELECT ON SYSCAT.STATEMENTS FROM PUBLIC &lt;/li&gt;.</t>
  </si>
  <si>
    <t>Restrict Access to SYSCAT.STATEMENTS.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SYSCAT.STATEMENTS FROM PUBLIC &lt;/li&gt;.</t>
  </si>
  <si>
    <t>To close this finding, please provide screenshot showing the PUBLIC role has been restricted from accessing  SYSCAT.STATEMENTS with the agency's CAP.</t>
  </si>
  <si>
    <t>DB2v10-50</t>
  </si>
  <si>
    <t>Restrict Access to SYSCAT.TABAUTH</t>
  </si>
  <si>
    <t>The SYSCAT.TABAUTH view contains users or groups that have been granted one or more privileges on a table or view. It is recommended that the PUBLIC role be restricted from accessing this view.</t>
  </si>
  <si>
    <t>Perform the following DB2 commands to obtain the value for this setting:
1. Connect to the DB2 database.
db2 =&gt; connect to $DB2DATABASE user $USERNAME using $PASSWORD 
2. Run the following command from the DB2 command window:
db2 =&gt; select grantee from sysibm.systabauth where tcreator = 'SYSCAT' and ttname = 'TABAUTH' and grantee = 'PUBLIC' 
3. Review privileges granted to users, groups, and roles. If the output is BLANK, then it is considered a successful finding.</t>
  </si>
  <si>
    <t>The PUBLIC role has been restricted from accessing SYSCAT.TABAUTH.</t>
  </si>
  <si>
    <t>The PUBLIC role has not been restricted from accessing SYSCAT.TABAUTH.</t>
  </si>
  <si>
    <t>PUBLIC should not have access to the grants of views and tables in a database. This could lead to an exploit.</t>
  </si>
  <si>
    <t>Perform the following to revoke access from PUBLIC.
Connect to the DB2 database.
db2 =&gt; connect to $DB2DATABASE user $USERNAME using $PASSWORD &lt;/li&gt;
Run the following command from the DB2 command window:
db2 =&gt; REVOKE SELECT ON SYSCAT.TABAUTH FROM PUBLIC &lt;/li&gt;.</t>
  </si>
  <si>
    <t>Restrict Access to SYSCAT.TABAUTH.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SYSCAT.TABAUTH FROM PUBLIC &lt;/li&gt;.</t>
  </si>
  <si>
    <t>To close this finding, please provide screenshot showing the PUBLIC role has been restricted from accessing  SYSCAT.TABAUTH with the agency's CAP.</t>
  </si>
  <si>
    <t>DB2v10-51</t>
  </si>
  <si>
    <t>Restrict Access to SYSCAT.TBSPACEAUTH</t>
  </si>
  <si>
    <t>The SYSCAT.TBSPACEAUTH contains users or groups that have been granted the USE privilege on a particular tablespace in the database. It is recommended that the PUBLIC role be restricted from accessing this view.</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</si>
  <si>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'TBSPACEAUTH' and grantee = 'PUBLIC' &lt;/li&gt;* Review privileges granted to users, groups, and roles. If the output is BLANK, then it is considered a successful finding.</t>
  </si>
  <si>
    <t>The PUBLIC role has been restricted from accessing SYSCAT.TBSPACEAUTH.</t>
  </si>
  <si>
    <t>The PUBLIC role has not been restricted from accessing SYSCAT.TBSPACEAUTH.</t>
  </si>
  <si>
    <t>PUBLIC should not have access to the grants of the tablespaces in a database. This could lead to an exploit.</t>
  </si>
  <si>
    <t>Perform the following to revoke access from PUBLIC.
Connect to the DB2 database.
db2 =&gt; connect to $DB2DATABASE user $USERNAME using $PASSWORD &lt;/li&gt;
Run the following command from the DB2 command window:
db2 =&gt; REVOKE SELECT ON SYSCAT.TBSPACEAUTH FROM PUBLIC &lt;/li&gt;.</t>
  </si>
  <si>
    <t>Restrict Access to SYSCAT.TBSPACEAUTH. 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SELECT ON SYSCAT.TBSPACEAUTH FROM PUBLIC &lt;/li&gt;.</t>
  </si>
  <si>
    <t>To close this finding, please provide screenshot showing the PUBLIC role has been restricted from accessing  SYSCAT.TBSPACEAUTH with the agency's CAP.</t>
  </si>
  <si>
    <t>DB2v10-52</t>
  </si>
  <si>
    <t>Restrict Access to Tablespaces</t>
  </si>
  <si>
    <t>A tablespace is where the data is physically stored. It is recommended that tablespace usage be restricted to authorized users.</t>
  </si>
  <si>
    <t>Perform the following DB2 commands to obtain the value for this setting:
Connect to the DB2 database.
db2 =&gt; connect to $DB2DATABASE user $USERNAME using $PASSWORD &lt;/li&gt;
Run the following command from the DB2 command window:
db2 =&gt; select grantee, tbspace from sysibm.systbspaceauth where grantee = 'PUBLIC' &lt;/li&gt;* Review privileges granted to users, groups, and roles. If the output is BLANK, then it is considered a successful finding.</t>
  </si>
  <si>
    <t>Tablespace usage is restricted to authorized users only. PUBLIC does not have access to this privilege.</t>
  </si>
  <si>
    <t xml:space="preserve">Tablespace usage is not restricted to authorized users only.  The PUBLIC role has access to this privilege.  </t>
  </si>
  <si>
    <t>Grant the USE of tablespace privilege to only authorized users. Restrict the privilege from PUBLIC, where applicable, as a malicious user can cause a denial of service at the tablespace level by overloading it with corrupted data.</t>
  </si>
  <si>
    <t>Perform the following to revoke access from PUBLIC.
Connect to the DB2 database.
db2 =&gt; connect to $DB2DATABASE user $USERNAME using $PASSWORD &lt;/li&gt;
Run the following command from the DB2 command window:
db2 =&gt; REVOKE USE OF TABLESPACE [$tablespace_name] FROM PUBLIC &lt;/li&gt;.</t>
  </si>
  <si>
    <t>Restrict Access to Tablespaces.One method to accomplish the recommended configuration state is to perform the following to revoke access from PUBLIC.
Connect to the DB2 database.
db2 =&gt; connect to $DB2DATABASE user $USERNAME using $PASSWORD &lt;/li&gt;
Run the following command from the DB2 command window:
db2 =&gt; REVOKE USE OF TABLESPACE [$tablespace_name] FROM PUBLIC &lt;/li&gt;.</t>
  </si>
  <si>
    <t>To close this finding, please provide screenshot showing the PUBLIC role has been restricted from accessing  tablespaces with the agency's CAP.</t>
  </si>
  <si>
    <t>DB2v10-53</t>
  </si>
  <si>
    <t>Restrict Access to SYSCAT.MODULEAUTH</t>
  </si>
  <si>
    <t>The SYSCAT.MODULEAUTH view contains all granted privileges on a module for users, groups, or roles and is read only.</t>
  </si>
  <si>
    <t xml:space="preserve">Perform the following DB2 commands to obtain the value for this setting:
Connect to the DB2 database.
db2 =&gt; connect to $DB2DATABASE user $USERNAME using $PASSWORD 
Run the following command from the DB2 command window:
db2 =&gt; select rtrim(grantee) as grantee, controlauth, alterauth, deleteauth, indexauth, insertauth, selectauth, updateauth, refauth from sysibm.systabauth where tcreator = 'SYSCAT' and ttname = 'MODULEAUTH' </t>
  </si>
  <si>
    <t>The SYSCAT.MODULEAUTH view contains the granted privileges on a global variable for users, groups, or roles and is read only.</t>
  </si>
  <si>
    <t>Permissions on the SYSCAT.MODULEAUTH view are excessive or it is not set to read only.</t>
  </si>
  <si>
    <t>Any databases created without the RESTRICT option automatically GRANT the SELECT privilege to PUBLIC for SYSCAT views. Therefore, it is strongly recommended to explicitly REVOKE the SELECT privilege on the SYSCAT.MODULEAUTH view from PUBLIC to reduce risk to the organization's data.</t>
  </si>
  <si>
    <t>Perform the following to revoke access from PUBLIC.
Connect to the DB2 database.
db2 =&gt; connect to $DB2DATABASE user $USERNAME using $PASSWORD 
Run the following command from the DB2 command window:
db2 =&gt; revoke select on syscat.moduleauth from public.</t>
  </si>
  <si>
    <t>Restrict Access to SYSCAT.MODULEAUTH. One method to accomplish the recommended configuration state is to perform the following to revoke access from PUBLIC.
Connect to the DB2 database.
db2 =&gt; connect to $DB2DATABASE user $USERNAME using $PASSWORD 
Run the following command from the DB2 command window:
db2 =&gt; revoke select on syscat.moduleauth from public.</t>
  </si>
  <si>
    <t>To close this finding, please provide screenshot showing the PUBLIC role has been restricted from accessing  SYSCAT.MODULEAUTH with the agency's CAP.</t>
  </si>
  <si>
    <t>DB2v10-54</t>
  </si>
  <si>
    <t>Restrict Access to SYSCAT.VARIABLEAUTH</t>
  </si>
  <si>
    <t>The SYSCAT.VARIABLEAUTH view contains the granted privileges on a global variable for users, groups, or roles and is read only.</t>
  </si>
  <si>
    <t xml:space="preserve">Determine if SYSCAT.VARIABLEAUTH privileges for users, groups, and roles are correctly set.
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'SYSCAT' and ttname = 'VARIABLEAUTH'* </t>
  </si>
  <si>
    <t>Permissions on the SYSCAT.VARIABLEAUTH view are excessive or it is not set to read only.</t>
  </si>
  <si>
    <t>Any databases created without the RESTRICT option automatically GRANT the SELECT privilege to PUBLIC for SYSCAT views. Therefore, it is strongly recommended to explicitly REVOKE the SELECT privilege on the SYSCAT.VARIABLEAUTH view from PUBLIC to reduce risk to the organization's data.</t>
  </si>
  <si>
    <t>Perform the following to revoke access from PUBLIC.
Connect to the DB2 database.
db2 =&gt; connect to $DB2DATABASE user $USERNAME using $PASSWORD 
Run the following command from the DB2 command window:
db2 =&gt; revoke select on syscat.variableauth from public.</t>
  </si>
  <si>
    <t>Restrict Access to SYSCAT.VARIABLEAUTH. One method to accomplish the recommended configuration state is to perform the following to revoke access from PUBLIC.
Connect to the DB2 database.
db2 =&gt; connect to $DB2DATABASE user $USERNAME using $PASSWORD 
Run the following command from the DB2 command window:
db2 =&gt; revoke select on syscat.variableauth from public.</t>
  </si>
  <si>
    <t>To close this finding, please provide screenshot showing the PUBLIC role has been restricted from accessing  SYSCAT.VARIABLEAUTH with the agency's CAP.</t>
  </si>
  <si>
    <t>DB2v10-55</t>
  </si>
  <si>
    <t>Restrict Access to SYSCAT.WORKLOADAUTH</t>
  </si>
  <si>
    <t>The SYSCAT.WORKLOADAUTH catalog represents the users, groups, or roles that have been granted the USAGE privilege on a workload.</t>
  </si>
  <si>
    <t>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'SYSCAT' and ttname = 'WORKLOADAUTH'*</t>
  </si>
  <si>
    <t>The SYSCAT.WORKLOADAUTH catalog contains excessive users.</t>
  </si>
  <si>
    <t>Any databases created without the RESTRICT option automatically GRANT the SELECT privilege to PUBLIC for SYSCAT views. Therefore, it is strongly recommended to explicitly REVOKE the SELECT privilege on the SYSCAT.WORKLOADAUTH from PUBLIC to reduce risk to the organization's data.</t>
  </si>
  <si>
    <t>Perform the following to revoke access from PUBLIC.
Connect to the DB2 database.
db2 =&gt; connect to $DB2DATABASE user $USERNAME using $PASSWORD 
Run the following command from the DB2 command window:
db2 =&gt; db2 =&gt; revoke select on syscat.workloadauth from public.</t>
  </si>
  <si>
    <t>Restrict Access to SYSCAT.WORKLOADAUTH. One method to accomplish the recommended configuration state is to perform the following to revoke access from PUBLIC.
Connect to the DB2 database.
db2 =&gt; connect to $DB2DATABASE user $USERNAME using $PASSWORD 
Run the following command from the DB2 command window:
db2 =&gt; db2 =&gt; revoke select on syscat.workloadauth from public.</t>
  </si>
  <si>
    <t>To close this finding, please provide screenshot showing the PUBLIC role has been restricted from accessing  SYSCAT.WORKLOADAUTH with the agency's CAP.</t>
  </si>
  <si>
    <t>DB2v10-56</t>
  </si>
  <si>
    <t>Restrict Access to SYSCAT.XSROBJECTAUTH</t>
  </si>
  <si>
    <t>The SYSCAT.XSROBJECTAUTH view contains granted USAGE privileges on a particular XSR object for users, groups, or roles and is read only.</t>
  </si>
  <si>
    <t xml:space="preserve">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'SYSCAT' and ttname = 'XSROBJECTAUTH'* </t>
  </si>
  <si>
    <t>The SYSCAT.XSROBJECTAUTH view contains excessive users.</t>
  </si>
  <si>
    <t>Any databases created without the RESTRICT option automatically GRANT the SELECT privilege to PUBLIC for SYSCAT views. Therefore, it is strongly recommended to explicitly REVOKE the SELECT privilege on the SYSCAT.XSROBJECTAUTH view from PUBLIC to reduce risk to the organization's data.</t>
  </si>
  <si>
    <t>Perform the following to revoke access from PUBLIC.
Connect to the DB2 database.
db2 =&gt; connect to $DB2DATABASE user $USERNAME using $PASSWORD 
Run the following command from the DB2 command window:
db2 =&gt; revoke select on syscat.xsrmoduleauth from public.</t>
  </si>
  <si>
    <t>Restrict Access to SYSCAT.XSROBJECTAUTH. One method to accomplish the recommended configuration state is to perform the following to revoke access from PUBLIC.
Connect to the DB2 database.
db2 =&gt; connect to $DB2DATABASE user $USERNAME using $PASSWORD 
Run the following command from the DB2 command window:
db2 =&gt; revoke select on syscat.xsrmoduleauth from public.</t>
  </si>
  <si>
    <t>To close this finding, please provide screenshot showing the PUBLIC role has been restricted from accessing  SYSCAT.XSROBJECTAUTH with the agency's CAP.</t>
  </si>
  <si>
    <t>DB2v10-57</t>
  </si>
  <si>
    <t>Restrict Access to SYSCAT.AUTHORIZATIONIDS</t>
  </si>
  <si>
    <t>SYSCAT.AUTHORIZATIONIDS is an administrative view for the currently connected server.</t>
  </si>
  <si>
    <t>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'SYSCAT' and ttname = 'AUTHORIZATIONIDS'*</t>
  </si>
  <si>
    <t>SYSCAT.AUTHORIZATIONIDS contains only approved currently connected servers.</t>
  </si>
  <si>
    <t>SYSCAT.AUTHORIZATIONIDS contains excessive servers.</t>
  </si>
  <si>
    <t>Databases created without the RESTRICT option automatically GRANT the SELECT privilege to PUBLIC for SYSCAT views. Therefore, it is strongly recommended to explicitly REVOKE the SELECT privilege on the SYSCAT.AUTHORIZATIONIDS view from PUBLIC to reduce risk to the organization's data.</t>
  </si>
  <si>
    <t>Perform the following to revoke access from PUBLIC.
Connect to the DB2 database.
db2 =&gt; connect to $DB2DATABASE user $USERNAME using $PASSWORD 
Run the following command from the DB2 command window:
db2 =&gt; revoke select on syscat.AUTHORIZATIONIDS from public.</t>
  </si>
  <si>
    <t>Restrict Access to SYSCAT.AUTHORIZATIONIDS. One method to accomplish the recommended configuration state is to perform the following to revoke access from PUBLIC.
Connect to the DB2 database.
db2 =&gt; connect to $DB2DATABASE user $USERNAME using $PASSWORD 
Run the following command from the DB2 command window:
db2 =&gt; revoke select on syscat.AUTHORIZATIONIDS from public.</t>
  </si>
  <si>
    <t>To close this finding, please provide screenshot showing the PUBLIC role has been restricted from accessing  SYSCAT.AUTHORIZATIONIDS with the agency's CAP.</t>
  </si>
  <si>
    <t>DB2v10-58</t>
  </si>
  <si>
    <t>Restrict Access to SYSIBMADM.OBJECTOWNERS</t>
  </si>
  <si>
    <t>The SYSIBMADM.OBJECTOWNERS administrative view shows the complete object ownership information for each authorization ID for USER owning a system catalog defined object from the connected database.</t>
  </si>
  <si>
    <t>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'SYSIBMADM' and ttname = 'OBJECTOWNERS' *</t>
  </si>
  <si>
    <t>Review privileges granted to users, groups, and roles. Review to ensure only appropriate users have access.</t>
  </si>
  <si>
    <t>Excessive user access is granted to SYSIBMADM.OBJECTOWNERS</t>
  </si>
  <si>
    <t>Any databases created without the RESTRICT option automatically GRANT the SELECT privilege to PUBLIC for views. Therefore, it is strongly recommended to explicitly REVOKE the SELECT privilege on the SYSIBMADM.OBJECTOWNERS view from PUBLIC to reduce risk to the organization's data.</t>
  </si>
  <si>
    <t>Perform the following to revoke access from PUBLIC.
Connect to the DB2 database.
db2 =&gt; connect to $DB2DATABASE user $USERNAME using $PASSWORD 
Run the following command from the DB2 command window:
db2 =&gt; revoke select on SYSIBMADM.OBJECTOWNERS from public.</t>
  </si>
  <si>
    <t>Restrict Access to SYSIBMADM.OBJECTOWNERS. One method to accomplish the recommended configuration state is to perform the following to revoke access from PUBLIC.
Connect to the DB2 database.
db2 =&gt; connect to $DB2DATABASE user $USERNAME using $PASSWORD 
Run the following command from the DB2 command window:
db2 =&gt; revoke select on SYSIBMADM.OBJECTOWNERS from public.</t>
  </si>
  <si>
    <t>To close this finding, please provide screenshot showing the PUBLIC role has been restricted from accessing  SYSIBMADM.OBJECTOWNERS with the agency's CAP.</t>
  </si>
  <si>
    <t>DB2v10-59</t>
  </si>
  <si>
    <t>Restrict Access to SYSIBMADM.PRIVILEGES</t>
  </si>
  <si>
    <t>The SYSIBMADM.PRIVILEGES administrative view displays all explicit privileges for all authorization IDs in the currently connected databases' system catalogs. PRIVILEGES schema is SYSIBMADM.</t>
  </si>
  <si>
    <t>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'SYSIBMADM' and ttname = 'PRIVILEGES' * Review privileges granted to users, groups, and roles. If the output is BLANK, then it is considered a successful finding.</t>
  </si>
  <si>
    <t>Excessive user access is granted to SYSIBMADM.PRIVILEGES</t>
  </si>
  <si>
    <t>Any databases created without the RESTRICT option automatically GRANT the SELECT privilege to PUBLIC for catalog views. Therefore, it is strongly recommended to explicitly REVOKE the SELECT privilege on SYSIBMADM.PRIVILEGES from PUBLIC to reduce risk to the organization's data.</t>
  </si>
  <si>
    <t>Perform the following to revoke access from PUBLIC.
Connect to the DB2 database.
db2 =&gt; connect to $DB2DATABASE user $USERNAME using $PASSWORD
Run the following command from the DB2 command window:
db2 =&gt; revoke select on SYSIBMADM.PRIVILEGES from public.</t>
  </si>
  <si>
    <t>Restrict Access to SYSIBMADM.PRIVILEGES. One method to accomplish the recommended configuration state is to perform the following to revoke access from PUBLIC.
Connect to the DB2 database.
db2 =&gt; connect to $DB2DATABASE user $USERNAME using $PASSWORD
Run the following command from the DB2 command window:
db2 =&gt; revoke select on SYSIBMADM.PRIVILEGES from public.</t>
  </si>
  <si>
    <t>To close this finding, please provide screenshot showing the PUBLIC role has been restricted from accessing  SYSIBMADM.PRIVILEGES with the agency's CAP.</t>
  </si>
  <si>
    <t>DB2v10-60</t>
  </si>
  <si>
    <t>Secure SYSADM authority</t>
  </si>
  <si>
    <t>The sysadm_group parameter defines the system administrator group (SYSADM) authority. It is recommended that the sysadm_group group contains authorized users only.</t>
  </si>
  <si>
    <t>Perform the following DB2 commands to obtain the value for this setting:
1. Attach to the DB2 instance.
db2 =&gt; attach to $DB2INSTANCE 
2. Run the following command from the DB2 command window:
db2 =&gt; get database manager configuration 
3. Locate the sysadm_group value in the output and ensure the value is not NULL:
db2 =&gt; get database manager configuration db2 =&gt; SYSADM group name (SYSADM_GROUP) = DB2ADM 
Note:sysadm_group is set to DB2ADM in the above output.
4. Review the members of the sysadm_group on the operating system.
Linux:
cat /etc/group | grep &lt;sysadm group name&gt;
Windows:
Run compmgmt.msc
Click 'Local Users and Groups'
Double click 'Groups'
Double click
Review group members</t>
  </si>
  <si>
    <t>The sysadm_group group contains authorized users only.</t>
  </si>
  <si>
    <t>The sysadm_group group contains unauthorized users.</t>
  </si>
  <si>
    <t>Define a valid group name for the SYSADM group.
Attach to the DB2 instance.
db2 =&gt; attach to $DB2INSTANCE 
Run the following command from the DB2 command window:
db2 =&gt; update database manager configuration using sysadm_group &lt;sys adm group name&gt;.</t>
  </si>
  <si>
    <t>Configure the sysadm_group group contains authorized users only. One method to accomplish the recommended configuration state is to perform the following:
Define a valid group name for the SYSADM group.
Attach to the DB2 instance.
db2 =&gt; attach to $DB2INSTANCE 
Run the following command from the DB2 command window:
db2 =&gt; update database manager configuration using sysadm_group &lt;sys adm group name&gt;.</t>
  </si>
  <si>
    <t>To close this finding, please provide screenshot showing the sysadm_group group contains authorized users only with the agency's CAP.</t>
  </si>
  <si>
    <t>DB2v10-61</t>
  </si>
  <si>
    <t>Secure SYSCTRL authority</t>
  </si>
  <si>
    <t>The sysctrl_group parameter defines the system administrator group with system control (SYSCTRL) authority. It is recommended that the sysctrl_group group contains authorized users only.</t>
  </si>
  <si>
    <t>Perform the following DB2 commands to obtain the value for this setting:
1. Attach to the DB2 instance.
db2 =&gt; attach to $DB2INSTANCE 
2. Run the following command from the DB2 command window:
db2 =&gt; get database manager configuration 
3. Locate the sysctrl_group value in the output and ensure the value is not NULL:
db2 =&gt; get database manager configuration db2 =&gt; SYSCTRL group name (SYSCTRL_GROUP) = DB2CTRL 
Note: sysctrl_group is set to DB2CTRL in the above output.
4. Review the members of the sysctrl_group on the operating system.
Linux:
cat /etc/group | grep &lt;sysctrl group name&gt;
Windows:
Run compmgmt.msc
Click 'Local Users and Groups'
Double click 'Groups'
Double click &lt;sysctrl group name&gt;
Review group members</t>
  </si>
  <si>
    <t>The sysctrl_group group contains authorized users only.</t>
  </si>
  <si>
    <t>The sysctrl_group group contains unauthorized users.</t>
  </si>
  <si>
    <t>Define a valid group name for the SYSCTRL group.
Attach to the DB2 instance.
db2 =&gt; attach to $DB2INSTANCE 
Run the following command from the DB2 command window:
db2 =&gt; update database manager configuration using sysctrl_group &lt;sys control group name&gt;.</t>
  </si>
  <si>
    <t>Configure the sysctrl_group group contains authorized users only. One method to accomplish the recommended configuration state is to perform the following:
Define a valid group name for the SYSCTRL group.
Attach to the DB2 instance.
db2 =&gt; attach to $DB2INSTANCE 
Run the following command from the DB2 command window:
db2 =&gt; update database manager configuration using sysctrl_group &lt;sys control group name&gt;.</t>
  </si>
  <si>
    <t>To close this finding, please provide screenshot showing the sysctrl_group group contains authorized users only with the agency's CAP.</t>
  </si>
  <si>
    <t>DB2v10-62</t>
  </si>
  <si>
    <t>Secure SYSMAINT Authority</t>
  </si>
  <si>
    <t>The sysmaint_group parameter defines the system administrator group that possesses the system maintenance (SYSMAINT) authority. It is recommended that the sysmaint_group group contains authorized users only.</t>
  </si>
  <si>
    <t>Perform the following DB2 commands to obtain the value for this setting:
1. Attach to the DB2 instance.
db2 =&gt; attach to $DB2INSTANCE 
2. Run the following command from the DB2 command window:
db2 =&gt; get database manager configuration 
3. Locate the sysmaint_group value in the output and ensure the value is not NULL:
db2 =&gt; get database manager configuration db2 =&gt; SYSMAINT group name (SYSMAINT_GROUP) = DB2MAINT 
Note: _sysmaint_group is set to DB2MAINT in the above output._
4. Review the members of the sysmaint_group on the operating system.
Linux:
cat /etc/group | grep &lt;sysmaint group name&gt;
Windows:
* 
* Run compmgmt.msc
* Click 'Local Users and Groups'
* Double click 'Groups'
* Double click &lt;sysmaint group name&gt;
* Review group members</t>
  </si>
  <si>
    <t>The sysmaint_group group contains authorized users only.</t>
  </si>
  <si>
    <t>The sysmaint_group group contains unauthorized users.</t>
  </si>
  <si>
    <t>Define a valid group name for the SYSMAINT group. 
Attach to the DB2 instance.
db2 =&gt; attach to $DB2INSTANCE 
Run the following command from the DB2 command window:
db2 =&gt; update database manager configuration using sysmaint_group &lt;sys maintenance group name&gt;.</t>
  </si>
  <si>
    <t>Configure the sysmaint_group group contains authorized users only. One method to accomplish the recommended configuration state is to perform the following:
Attach to the DB2 instance.
db2 =&gt; attach to $DB2INSTANCE 
Run the following command from the DB2 command window:
db2 =&gt; update database manager configuration using sysmaint_group &lt;sys maintenance group name&gt;.</t>
  </si>
  <si>
    <t>To close this finding, please provide screenshot showing the sysmaint_group group contains authorized users only with the agency's CAP.</t>
  </si>
  <si>
    <t>DB2v10-63</t>
  </si>
  <si>
    <t>Secure SYSMON Authority</t>
  </si>
  <si>
    <t>The sysmon_group parameter defines the operating system groups with system monitor (SYSMON) authority. It is recommended that the sysmon_group group contain authorized users only.</t>
  </si>
  <si>
    <t xml:space="preserve">Perform the following DB2 commands to obtain the value for this setting:
1. Attach to the DB2 instance.
db2 =&gt; attach to $DB2INSTANCE 
2. Run the following command from the DB2 command window:
db2 =&gt; get database manager configuration 
3. Locate the sysmon_group value in the output and ensure the value is not NULL:
db2 =&gt; get database manager configuration db2 =&gt; SYSMON group name (SYSMON_GROUP) = DB2MON
Note: _sysmon_group is set to DB2MON in the above output._
4. Review the members of the sysmon_group on the operating system.
Linux:
cat /etc/group | grep &lt;sysmon group name&gt;
Windows:
* 
* Run compmgmt.msc
* Click 'Local Users and Groups'
* Double click 'Groups'
* Double click
* Review group members
</t>
  </si>
  <si>
    <t>The sysmon_group group contains authorized users only.</t>
  </si>
  <si>
    <t>The sysmon_group group contains unauthorized users.</t>
  </si>
  <si>
    <t>Define a valid group name for the SYSMON group.
Attach to the DB2 instance.
db2 =&gt; attach to $DB2INSTANCE 
Run the following command from the DB2 command window:
db2 =&gt; update database manager configuration using sysmon_group &lt;sys monitor group name&gt;.</t>
  </si>
  <si>
    <t>Configure the sysmon_group group contains authorized users only. One method to accomplish the recommended configuration state is to perform the following:
Attach to the DB2 instance.
db2 =&gt; attach to $DB2INSTANCE 
Run the following command from the DB2 command window:
db2 =&gt; update database manager configuration using sysmon_group &lt;sys monitor group name&gt;.</t>
  </si>
  <si>
    <t>To close this finding, please provide screenshot showing the sysmon_group group contains authorized users only with the agency's CAP.</t>
  </si>
  <si>
    <t>DB2v10-64</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</si>
  <si>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securityadmauth = 'Y' * Review the list of users in the above output to ensure only approved users are assigned.</t>
  </si>
  <si>
    <t>The SECADM role is granted to authorized users only.</t>
  </si>
  <si>
    <t>The SECADM role is granted to users without a need.</t>
  </si>
  <si>
    <t>Revoke this permission from any unauthorized users.
Connect to the DB2 database.
db2 =&gt; connect to $DB2DATABASE user $USERNAME using $PASSWORD 
Run the following command from the DB2 command window:
db2 =&gt; REVOKE SECADM ON DATABASE FROM USER _&lt;username&gt;_.</t>
  </si>
  <si>
    <t>Restrict access to the SECADM role is granted to authorized users only. One method to accomplish the recommended configuration state is to perform the following:
Revoke this permission from any unauthorized users.
Connect to the DB2 database.
db2 =&gt; connect to $DB2DATABASE user $USERNAME using $PASSWORD 
Run the following command from the DB2 command window:
db2 =&gt; REVOKE SECADM ON DATABASE FROM USER _&lt;username&gt;_.</t>
  </si>
  <si>
    <t>To close this finding, please provide screenshot showing the SECADM role is granted to authorized users only with the agency's CAP.</t>
  </si>
  <si>
    <t>DB2v10-65</t>
  </si>
  <si>
    <t>Secure DBADM Authority</t>
  </si>
  <si>
    <t>The DBADM (database administration) role grants the authority to a user to perform administrative tasks on a specific database. It is recommended that the DBADM role be granted to authorized users only.</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</si>
  <si>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dbadmauth = 'Y' * Review the list of users in the above output to ensure only approved users are assigned.</t>
  </si>
  <si>
    <t>The DBADM role is granted to authorized users only.</t>
  </si>
  <si>
    <t>The DBADM role is granted to users without a need.</t>
  </si>
  <si>
    <t>If an account that possesses this authority is compromised or used in a malicious manner, the confidentiality, integrity, and availability of data in the database will be at increased risk.</t>
  </si>
  <si>
    <t>Revoke this permission from any unauthorized users.
Connect to the DB2 database.
db2 =&gt; connect to $DB2DATABASE user $USERNAME using $PASSWORD 
Run the following command from the DB2 command window:
db2 =&gt; REVOKE DBADM ON DATABASE FROM USER _&lt;username&gt;_.</t>
  </si>
  <si>
    <t>Restrict access to the DBADM role is granted to authorized users only. One method to accomplish the recommended configuration state is to perform the following:
Revoke this permission from any unauthorized users.
Connect to the DB2 database.
db2 =&gt; connect to $DB2DATABASE user $USERNAME using $PASSWORD 
Run the following command from the DB2 command window:
db2 =&gt; REVOKE DBADM ON DATABASE FROM USER _&lt;username&gt;_.</t>
  </si>
  <si>
    <t>To close this finding, please provide screenshot showing the DBADM role is granted to authorized users only with the agency's CAP.</t>
  </si>
  <si>
    <t>DB2v10-66</t>
  </si>
  <si>
    <t>Secure SQLADM Authority</t>
  </si>
  <si>
    <t>The SQLADM authority is required to monitor, tune, and alter SQL statements.</t>
  </si>
  <si>
    <t>1. Run the following command from the DB2 command window:
select distinct grantee, granteetype from syscat.dbauth where sqladmauth = 'Y' 
2. Review the list of users in the above output to ensure only approved users are assigned.</t>
  </si>
  <si>
    <t>The SQLADM authority is granted to authorized users only.</t>
  </si>
  <si>
    <t>The SQLADM role is granted to users without a need.</t>
  </si>
  <si>
    <t>The SQLADM authority can CREATE, SET, FLUSH, DROP EVENT MONITORS and perform RUNSTATS and REORG INDEXES and TABLES. SQLADM can be granted to users, groups, or roles or PUBLIC. SQLADM authority is a subset of the DBADM authority and can be granted by the SECADM authority.</t>
  </si>
  <si>
    <t>Revoke SQLADM authority from any unauthorized users.
REVOKE SQLADM ON DATABASE FROM USER &lt;username&gt;.</t>
  </si>
  <si>
    <t>Restrict access to the SQLADM authority is granted to authorized users only. One method to accomplish the recommended configuration state is to perform the following:
Revoke SQLADM authority from any unauthorized users.
REVOKE SQLADM ON DATABASE FROM USER &lt;username&gt;.</t>
  </si>
  <si>
    <t>To close this finding, please provide screenshot showing the SQLADM authority is granted to authorized users only with the agency's CAP.</t>
  </si>
  <si>
    <t>DB2v10-67</t>
  </si>
  <si>
    <t>Secure DATAACCESS Authority</t>
  </si>
  <si>
    <t>Grants the authority to access data. The DATAACCESS authority allows the grantee to leverage DML level commands i.e. SELECT, INSERT, UPDATE, DELETE, LOAD, and EXECUTE any package or routine.
The DATAACCESS authority cannot be granted to PUBLIC.</t>
  </si>
  <si>
    <t>1. Run the following command from the DB2 command window:
select distinct grantee, granteetype from syscat.dbauth where dataaccessauth = 'Y' 
2. Review the list of users in the above output to ensure only approved users are assigned.</t>
  </si>
  <si>
    <t>The DATAACCESS authority is not granted to PUBLIC. All users listed are authorized.</t>
  </si>
  <si>
    <t>The SQLADM role is granted to users without a need or PUBLIC has access.</t>
  </si>
  <si>
    <t>HAC11
HAC31</t>
  </si>
  <si>
    <t>HAC11: User access was not established with concept of least privilege
HAC31: The database public users has improper access to data and/or resources</t>
  </si>
  <si>
    <t>The DATAACCESS authority gives the grantee read access and also control over manipulating the data. DATAACCESS can be granted to users, groups, or roles, but not PUBLIC. DATAACCESS authority is a subset of the DBADM authority and can be granted by the SECADM authority.</t>
  </si>
  <si>
    <t>Revoke DATAACCESS authority from any unauthorized users.
REVOKE DATAACCESS ON DATABASE FROM USER &lt;username&gt;.</t>
  </si>
  <si>
    <t>Revoke DATAACCESS authority from any unauthorized users. One method to accomplish the recommended configuration state is to issue the following command(s):
REVOKE DATAACCESS ON DATABASE FROM USER &lt;username&gt;.</t>
  </si>
  <si>
    <t>To close this finding, please provide screenshot showing the DATAACCESS authority is not granted to PUBLIC with the agency's CAP.</t>
  </si>
  <si>
    <t>DB2v10-68</t>
  </si>
  <si>
    <t>Secure ACCESSCTRL Authority</t>
  </si>
  <si>
    <t>ACCESSCTRL authority is the authority required to grant and revoke privileges on objects within a specific database. Some of these privileges include BINDADD, CONNECT, CREATETAB, CREATE_EXTERNAL_ROUTINE, LOAD, and QUIESCE_CONNECT. It has no inherent privilege to access data stored in tables, except the catalog tables and views. 
The ACCESSCTRL authority cannot be granted to PUBLIC.</t>
  </si>
  <si>
    <t>1. Run the following command from the DB2 command window:
select distinct grantee, granteetype from syscat.dbauth where accessctrlauth = 'Y' 
2. Review the list of users in the above output to ensure only approved users are assigned.</t>
  </si>
  <si>
    <t>The ACCESSCTRL authority is not granted to PUBLIC. All users listed are authorized.</t>
  </si>
  <si>
    <t>The ACCESSCTRL role is granted to users without a need or PUBLIC has access.</t>
  </si>
  <si>
    <t xml:space="preserve">HAC11: User access was not established with concept of least privilege
HAC31: The database public users has improper access to data and/or resources
</t>
  </si>
  <si>
    <t>The ACCESSCTRL authority gives the grantee access control to a specified database. With this authority, the grantee can grant/revoke privileges to other users. ACCESSCTRL can be granted to users, groups, or roles, but not PUBLIC. ACCESSCTRL authority can only be granted by the SECADM authority.</t>
  </si>
  <si>
    <t>Revoke ACCESSCTRL authority from any unauthorized users.
REVOKE ACCESSCTRL ON DATABASE FROM USER &lt;username&gt;.</t>
  </si>
  <si>
    <t>Revoke ACCESSCTRL authority from any unauthorized users. One method to accomplish the recommended configuration state is to issue the following command(s):
REVOKE ACCESSCTRL ON DATABASE FROM USER &lt;username&gt;.</t>
  </si>
  <si>
    <t>To close this finding, please provide screenshot showing the ACCESSCTRL authority is not granted to PUBLIC with the agency's CAP.</t>
  </si>
  <si>
    <t>DB2v10-69</t>
  </si>
  <si>
    <t>Secure WLMADM authority</t>
  </si>
  <si>
    <t>The WLMADM authority manages workload objects for a database. Holders of DBADM authority implicitly also hold WLMADM authority.</t>
  </si>
  <si>
    <t>1. Run the following command from the DB2 command window:
select grantee, wlmadmauth from syscat.dbauth
2. Determine if the grantee(s) are correctly set.</t>
  </si>
  <si>
    <t>All users listed are authorized to use the WLMADM authority.</t>
  </si>
  <si>
    <t>The WLMADM role is granted to users without a need.</t>
  </si>
  <si>
    <t>The WLMADM authority enables creating, altering, dropping, commenting, granting, and revoking access to workload objects for a database.</t>
  </si>
  <si>
    <t>Revoke any user who should NOT have WLMADM authority.
REVOKE WLMADM ON DATABASE FROM USER &lt;username&gt;.</t>
  </si>
  <si>
    <t>Revoke any user who should NOT have WLMADM authority. One method to accomplish the recommended configuration state is to issue the following command(s):
REVOKE WLMADM ON DATABASE FROM USER &lt;username&gt;.</t>
  </si>
  <si>
    <t>To close this finding, please provide screenshot showing all users listed are authorized to use the WLMADM authority with the agency's CAP.</t>
  </si>
  <si>
    <t>DB2v10-70</t>
  </si>
  <si>
    <t>Secure CREATAB Authority</t>
  </si>
  <si>
    <t>The CREATAB (create table) role grants the authority to a user to create tables within a specific database. It is recommended that the CREATAB role be granted to authorized users only.</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</si>
  <si>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creatabauth = 'Y' *</t>
  </si>
  <si>
    <t>All users listed are authorized to use the CREATAB authority.</t>
  </si>
  <si>
    <t>The CREATAB role is granted to users without a need.</t>
  </si>
  <si>
    <t>Review all users that have access to this authority to avoid the addition of unnecessary and/or inappropriate users.</t>
  </si>
  <si>
    <t>Revoke this permission from any unauthorized users.
Connect to the DB2 database.
db2 =&gt; connect to $DB2DATABASE user $USERNAME using $PASSWORD 
Run the following command from the DB2 command window:
db2 =&gt; REVOKE CREATAB ON DATABASE FROM USER _&lt;username&gt;_.</t>
  </si>
  <si>
    <t>Restrict access to the CREATAB authority to authorized users only. One method to accomplish the recommended configuration state is to perform the following:
Revoke this permission from any unauthorized users.
Connect to the DB2 database.
db2 =&gt; connect to $DB2DATABASE user $USERNAME using $PASSWORD 
Run the following command from the DB2 command window:
db2 =&gt; REVOKE CREATAB ON DATABASE FROM USER _&lt;username&gt;_.</t>
  </si>
  <si>
    <t>To close this finding, please provide screenshot showing all users listed are authorized to use the CREATAB authority  with the agency's CAP.</t>
  </si>
  <si>
    <t>DB2v10-71</t>
  </si>
  <si>
    <t>Secure BINDADD Authority</t>
  </si>
  <si>
    <t>The BINDADD (bind application) role grants the authority to a user to create packages on a specific database. It is recommended that the BINDADD role be granted to authorized users only.</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</si>
  <si>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bindaddauth = 'Y' *</t>
  </si>
  <si>
    <t>All users listed are authorized to use the BINDADD role.</t>
  </si>
  <si>
    <t>The BINDADD role is granted to users without a need.</t>
  </si>
  <si>
    <t>Revoke this permission from any unauthorized users.
Connect to the DB2 database.
db2 =&gt; connect to $DB2DATABASE user $USERNAME using $PASSWORD 
Run the following command from the DB2 command window:
db2 =&gt; REVOKE BINDADD ON DATABASE FROM USER _&lt;username&gt;_.</t>
  </si>
  <si>
    <t>Restrict access to the BINDADD role to authorized users only. One method to accomplish the recommended configuration state is to perform the following:
Revoke this permission from any unauthorized users.
Connect to the DB2 database.
db2 =&gt; connect to $DB2DATABASE user $USERNAME using $PASSWORD 
Run the following command from the DB2 command window:
db2 =&gt; REVOKE BINDADD ON DATABASE FROM USER _&lt;username&gt;_.</t>
  </si>
  <si>
    <t>To close this finding, please provide screenshot showing the BINDADD role is restricted to authorized users onlywith the agency's CAP.</t>
  </si>
  <si>
    <t>DB2v10-72</t>
  </si>
  <si>
    <t>Secure CONNECT Authority</t>
  </si>
  <si>
    <t>The CONNECT role grants the authority to a user to connect to mainframe and midrange databases from Windows, Unix, and Linux operating systems. It is recommended that the CONNECT role be granted to authorized users only.</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</si>
  <si>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connectauth = 'Y' *</t>
  </si>
  <si>
    <t>All users listed are authorized to use the CONNECT role.</t>
  </si>
  <si>
    <t>The CONNECT role is granted to users without a need.</t>
  </si>
  <si>
    <t>All users that have access to this authority should be regularly reviewed.</t>
  </si>
  <si>
    <t>Revoke this permission from any unauthorized users.
Connect to the DB2 database.
db2 =&gt; connect to $DB2DATABASE user $USERNAME using $PASSWORD 
Run the following command from the DB2 command window:
db2 =&gt; REVOKE CONNECT ON DATABASE FROM USER _&lt;username&gt;_.</t>
  </si>
  <si>
    <t>Restrict access to the CONNECT role to authorized users only. One method to accomplish the recommended configuration state is to perform the following:
Revoke this permission from any unauthorized users.
Connect to the DB2 database.
db2 =&gt; connect to $DB2DATABASE user $USERNAME using $PASSWORD 
Run the following command from the DB2 command window:
db2 =&gt; REVOKE CONNECT ON DATABASE FROM USER _&lt;username&gt;_.</t>
  </si>
  <si>
    <t>To close this finding, please provide screenshot showing the CONNECT role is restricted to authorized users onlywith the agency's CAP.</t>
  </si>
  <si>
    <t>DB2v10-73</t>
  </si>
  <si>
    <t>Secure LOAD Authority</t>
  </si>
  <si>
    <t>The LOAD role grants the authority to a user to load data into tables. It is recommended that the LOAD role be granted to authorized users only.</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</si>
  <si>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loadauth = 'Y' *</t>
  </si>
  <si>
    <t>All users listed are authorized to use the LOAD role.</t>
  </si>
  <si>
    <t>The LOAD role is granted to users without a need.</t>
  </si>
  <si>
    <t>Revoke this permission from any unauthorized users.
Connect to the DB2 database.
db2 =&gt; connect to $DB2DATABASE user $USERNAME using $PASSWORD 
Run the following command from the DB2 command window:
db2 =&gt; REVOKE LOAD ON DATABASE FROM USER _&lt;username&gt;_.</t>
  </si>
  <si>
    <t>Restrict access to the LOAD role to authorized users only. One method to accomplish the recommended configuration state is to perform the following:
Revoke this permission from any unauthorized users.
Connect to the DB2 database.
db2 =&gt; connect to $DB2DATABASE user $USERNAME using $PASSWORD 
Run the following command from the DB2 command window:
db2 =&gt; REVOKE LOAD ON DATABASE FROM USER _&lt;username&gt;_.</t>
  </si>
  <si>
    <t>To close this finding, please provide screenshot showing the LOAD role is restricted to authorized users onlywith the agency's CAP.</t>
  </si>
  <si>
    <t>DB2v10-74</t>
  </si>
  <si>
    <t>Secure EXTERNALROUTINE Authority</t>
  </si>
  <si>
    <t>The EXTERNALROUTINE authority grants a user the privilege to create user-defined functions and procedures in a specific database.</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</si>
  <si>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externalroutineauth = 'Y' *</t>
  </si>
  <si>
    <t>Review the list of users in the above output to ensure only approved users are assigned.</t>
  </si>
  <si>
    <t>The EXTERNALROUTINE role is granted to users without a need.</t>
  </si>
  <si>
    <t>All users with this authority should be regularly reviewed and approved.</t>
  </si>
  <si>
    <t>Revoke this permission from any unauthorized users.
Connect to the DB2 database.
db2 =&gt; connect to $DB2DATABASE user $USERNAME using $PASSWORD 
Run the following command from the DB2 command window:
db2 =&gt; REVOKE CREATE_EXTERNAL_ROUTINE ON DATABASE FROM USER _&lt;username&gt;_.</t>
  </si>
  <si>
    <t>Restrict access to the EXTERNALROUTINE Authority to authorized users only. One method to accomplish the recommended configuration state is to perform the following:
Revoke this permission from any unauthorized users.
Connect to the DB2 database.
db2 =&gt; connect to $DB2DATABASE user $USERNAME using $PASSWORD 
Run the following command from the DB2 command window:
db2 =&gt; REVOKE CREATE_EXTERNAL_ROUTINE ON DATABASE FROM USER _&lt;username&gt;_.</t>
  </si>
  <si>
    <t>To close this finding, please provide screenshot showing the EXTERNALROUTINE authority is restricted to authorized users onlywith the agency's CAP.</t>
  </si>
  <si>
    <t>DB2v10-75</t>
  </si>
  <si>
    <t>Secure QUIESCECONNECT Authority</t>
  </si>
  <si>
    <t>The QUIESCECONNECT role grants the authority to a user to access a database even in the quiesced state.</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</si>
  <si>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quiesceconnectauth = 'Y' *</t>
  </si>
  <si>
    <t>The QUIESECONNECT role is granted to users without a need.</t>
  </si>
  <si>
    <t>Revoke this permission from any unauthorized users.
Connect to the DB2 database.
db2 =&gt; connect to $DB2DATABASE user $USERNAME using $PASSWORD 
Run the following command from the DB2 command window:
db2 =&gt; REVOKE QUIESCE_CONNECT ON DATABASE FROM USER _&lt;username&gt;_.</t>
  </si>
  <si>
    <t>Restrict access to the QUIESCECONNECT Authority to authorized users only. One method to accomplish the recommended configuration state is to perform the following:
Revoke this permission from any unauthorized users.
Connect to the DB2 database.
db2 =&gt; connect to $DB2DATABASE user $USERNAME using $PASSWORD 
Run the following command from the DB2 command window:
db2 =&gt; REVOKE QUIESCE_CONNECT ON DATABASE FROM USER _&lt;username&gt;_.</t>
  </si>
  <si>
    <t>To close this finding, please provide screenshot showing the QUIESCECONNECT authority is restricted to authorized users onlywith the agency's CAP.</t>
  </si>
  <si>
    <t>DB2v10-76</t>
  </si>
  <si>
    <t>Review Roles</t>
  </si>
  <si>
    <t>Roles provide several advantages that make it easier to manage privileges in a database system. Security administrators can control access to their databases in a way that mirrors the structure of their organizations (they can create roles in the database that map directly to the job functions in their organizations). The assignment of privileges is simplified. Instead of granting the same set of privileges to each individual user in a particular job function, the administrator can grant this set of privileges to a role representing that job function and then grant that role to each user in that job function.</t>
  </si>
  <si>
    <t>1. Attach to a DB2 Instance:
db2 =&gt; attach to $DB2INSTANCE 
2. Connect to DB2 database:
db2 =&gt; connect to $DBNAME 
3. Run the following and review the results to determine if each role name still has a business requirement to access the data:
db2 =&gt; select rolename from syscat.roleauth where grantortype &lt;&gt; 'S' group by rolename</t>
  </si>
  <si>
    <t>Roles are set to the least access necessary.</t>
  </si>
  <si>
    <t>Roles have excessive permissions.</t>
  </si>
  <si>
    <t>Reviewing the roles within a database helps minimize the possibility of unwanted access.</t>
  </si>
  <si>
    <t>To remove a role from the database:
Attach to a DB2 Instance:
db2 =&gt; attach to $DB2INSTANCE 
Connect to DB2 database:
db2 =&gt; connect to $DBNAME 
Run the following:
db2 =&gt; drop role &lt;role name&gt;.</t>
  </si>
  <si>
    <t>Configure Role Members with least functionality. One method to achieve the recommended configuration state, is to remove a role member from a particular role:
Attach to a DB2 Instance:
db2 =&gt; attach to $DB2INSTANCE 
Connect to DB2 database:
db2 =&gt; connect to $DBNAME 
Run the following:
db2 =&gt; drop role &lt;role name&gt;.</t>
  </si>
  <si>
    <t>DB2v10-77</t>
  </si>
  <si>
    <t>Review Role Members</t>
  </si>
  <si>
    <t>Having roles that have been granted specific privileges, then assigning users to the roles, is usually considered the best way to grant application access. Because granting privileges to individual users can be more difficult to track and maintain against unauthorized access, users should be assigned to organization-defined database roles according to the needs of the business. As users leave the organization or change responsibilities within the organization, the appropriate roles for them change as well, so role membership needs to be reviewed and verified periodically.</t>
  </si>
  <si>
    <t>1. Attach to a DB2 Instance:
db2 =&gt; attach to $DB2INSTANCE 
2. Connect to DB2 database:
db2 =&gt; connect to $DBNAME 
3. Run the following to review and verify that the role members are correct for each role:
db2 =&gt; select rolename,grantee from syscat.roleauth where grantortype &lt;&gt; 'S' group by rolename, grantee</t>
  </si>
  <si>
    <t>Role members are approved for the least number of roles necessary.</t>
  </si>
  <si>
    <t>Role Members are not configured with least functionality.</t>
  </si>
  <si>
    <t>Users who have excessive privileges not needed to do their jobs pose an unnecessary risk to the organization as an insider threat.</t>
  </si>
  <si>
    <t>To remove a role member from a particular role:
Attach to a DB2 Instance:
db2 =&gt; attach to $DB2INSTANCE 
Connect to DB2 database:
db2 =&gt; connect to $DBNAME 
Run the following:
db2 =&gt; revoke role &lt;role name&gt; from &lt;role member&gt;.</t>
  </si>
  <si>
    <t xml:space="preserve">Configure Role Members with least functionality. One method to achieve the recommended configuration state, is to remove a role member from a particular role:
Attach to a DB2 Instance:
db2 =&gt; attach to $DB2INSTANCE 
Connect to DB2 database:
db2 =&gt; connect to $DBNAME 
Run the following:
db2 =&gt; revoke role &lt;role name&gt; from &lt;role member&gt;.
</t>
  </si>
  <si>
    <t>DB2v10-78</t>
  </si>
  <si>
    <t>Nested Roles</t>
  </si>
  <si>
    <t>The user-defined roles in DB2 can be nested in the same fashion as Windows security groups--a nested group has both its directly assigned permissions as well as the assigned group permissions. By nesting roles the database administrator is saving time by only having to assign a group of users versus assigning them individually. Nesting roles properly can often ease the application of the security model if it's kept fairly shallow, and if the roles are logically named. If these are all true, then nesting of roles is a good idea.</t>
  </si>
  <si>
    <t>1. Attach to DB2 Instance:
db2 =&gt; attach to $DB2INSTANCE 
2. Connect to DB2 database:
db2 =&gt; connect to $DBNAME 
3. Run the following to identify any nested roles:
db2 =&gt; select grantee, rolename from syscat.roleauth where grantee in (select rolename from syscat.roles) 
NOTE: If value is blank, this would be considered passing.</t>
  </si>
  <si>
    <t>Nested roles are configured to the least access principle.</t>
  </si>
  <si>
    <t>Nested Roles are not configured with least functionality.</t>
  </si>
  <si>
    <t>As tracking multiple levels of permissions can result in unauthorized access to data resources, this capability should be restricted according to the needs of the business.</t>
  </si>
  <si>
    <t>To remove a nested role, perform the following:
Attach to DB2 Instance:
db2 =&gt; attach to $DB2INSTANCE 
Connect to DB2 database:
db2 =&gt; connect to $DBNAME 
Run the following:
db2 =&gt; revoke role &lt;role name&gt; from role &lt;role&gt;.</t>
  </si>
  <si>
    <t>Remove a nested role from the roles granted within the database. One method to achieve the recommended configuration state, is to remove nested role.
Attach to DB2 Instance:
db2 =&gt; attach to $DB2INSTANCE 
Connect to DB2 database:
db2 =&gt; connect to $DBNAME 
Run the following:
db2 =&gt; revoke role &lt;role name&gt; from role &lt;role&gt;.</t>
  </si>
  <si>
    <t>DB2v10-79</t>
  </si>
  <si>
    <t>Review Roles granted to PUBLIC</t>
  </si>
  <si>
    <t>Granting to PUBLIC increases the risk of unauthorized entry into the database. Because PUBLIC is accessible by any database user, it is important to understand the exposure it has on all database objects. It would make sense to grant role membership to PUBLIC if all users required all the privileges granted through that role.</t>
  </si>
  <si>
    <t>1. Attach to a DB2 Instance:
db2 =&gt; attach to $DB2INSTANCE 
2. Connect to DB2 database:
db2 =&gt; connect to $DBNAME 
3. Run the following:
db2 =&gt; select grantee, rolename from syscat.roleauth where grantee = 'PUBLIC'
NOTE: If the value returned is blank, that is considered a passable finding.</t>
  </si>
  <si>
    <t>PUBLIC is not granted any roles.</t>
  </si>
  <si>
    <t>PUBLIC has been granted roles on the database.</t>
  </si>
  <si>
    <t>As any role granted to PUBLIC can potentially allow the compromise of database availability, confidentiality, or integrity, these roles should be restricted according to the needs of the business.</t>
  </si>
  <si>
    <t>To remove a role member from a particular role:
Attach to a DB2 Instance:
db2 =&gt; attach to $DB2INSTANCE 
Connect to DB2 database:
db2 =&gt; connect to $DBNAME 
Run the following:
db2 =&gt; revoke role &lt;role name&gt; from PUBLIC.</t>
  </si>
  <si>
    <t>Remove PUBLIC access from the roles granted within the database. One method to achieve the recommended configuration state, is to remove a role member from a particular role:
Attach to a DB2 Instance:
db2 =&gt; attach to $DB2INSTANCE 
Connect to DB2 database:
db2 =&gt; connect to $DBNAME 
Run the following:
db2 =&gt; revoke role &lt;role name&gt; from PUBLIC.</t>
  </si>
  <si>
    <t>To close this finding, please provide a screenshot showing PUBLIC has been removed from accessing roles within the database with the agency's CAP.</t>
  </si>
  <si>
    <t>DB2v10-80</t>
  </si>
  <si>
    <t>Review Role Grantees with ADMIN OPTION</t>
  </si>
  <si>
    <t>Using the WITH ADMIN OPTION clause of the GRANT (Role) SQL statement, the security administrator can delegate the management and control of membership in a role to someone else.</t>
  </si>
  <si>
    <t xml:space="preserve">1. Attach to DB2 Instance:
db2 =&gt; attach to $DB2INSTANCE 
2. Connect to DB2 database:
db2 =&gt; connect to $DBNAME 
3. Perform the following query:
db2 =&gt; select rolename, grantee, admin from syscat.roleauth where grantortype &lt;&gt; 'S' and admin = 'Y'
</t>
  </si>
  <si>
    <t>WITH ADMIN OPTION is only granted to authorized and required users or is not allowed.</t>
  </si>
  <si>
    <t>WITH ADMIN OPTION is granted excessively.</t>
  </si>
  <si>
    <t>The WITH ADMIN OPTION clause gives another user the authority to grant membership in the role to other users, to revoke membership in the role from other members of the role, and to comment on a role, but not to drop the role.</t>
  </si>
  <si>
    <t>Attach to DB2 Instance:
db2 =&gt; attach to $DB2INSTANCE 
Connect to DB2 database:
db2 =&gt; connect to $DBNAME 
Perform the following query:
db2=&gt; revoke admin option for role &lt;role name&gt; from user &lt;user name&gt;.</t>
  </si>
  <si>
    <t>Review Role Grantees with ADMIN OPTION, and revoke any members with excessive privileges not needed to do their jobs One method to accomplish the recommended configuration state is to perform the following:
Connect to DB2 database:
db2 =&gt; connect to $DBNAME 
Perform the following query:
db2=&gt; revoke admin option for role &lt;role name&gt; from user &lt;user name&gt;.</t>
  </si>
  <si>
    <t>To close this finding, please provide a screenshot showing the WITH ADMIN OPTION is only granted to authorized and required users of the updated settings with the agency's CAP.</t>
  </si>
  <si>
    <t>DB2v10-81</t>
  </si>
  <si>
    <t>Remove Unused Schemas</t>
  </si>
  <si>
    <t>A schema is a logical grouping of database objects. It is recommended that unused schemas be removed from the database.</t>
  </si>
  <si>
    <t>* Connect to the DB2 database.
db2 =&gt; connect to $DB2DATABASE user $USERNAME using $PASSWORD &lt;/li&gt;
* Run the following command from the DB2 command window:
db2 =&gt; select schema name from syscat.schemata &lt;/li&gt;* Review the list of schemas</t>
  </si>
  <si>
    <t xml:space="preserve">All unused schemas have been removed from the database.  </t>
  </si>
  <si>
    <t xml:space="preserve">All unused schemas have not been removed from the database.  </t>
  </si>
  <si>
    <t>Unused schemas can be left unmonitored and may be subjected to abuse and therefore should be removed.</t>
  </si>
  <si>
    <t>Remote unnecessary schemas.
Connect to the DB2 database.
db2 =&gt; connect to $DB2DATABASE user $USERNAME using $PASSWORD &lt;/li&gt;
Run the following command from the DB2 command window:
db2 =&gt; drop scheme &lt;scheme name&gt; restrict &lt;/li&gt;* Review unused schemas and remove if necessary.</t>
  </si>
  <si>
    <t>Remove Unused Schemas. One method to accomplish the recommended configuration state is to perform the following:
Connect to the DB2 database.
db2 =&gt; connect to $DB2DATABASE user $USERNAME using $PASSWORD &lt;/li&gt;
Run the following command from the DB2 command window:
db2 =&gt; drop scheme &lt;scheme name&gt; restrict &lt;/li&gt;* Review unused schemas and remove if necessary.</t>
  </si>
  <si>
    <t>To close this finding, please provide a screenshot showing all unused schemas have been removed from the database with the agency's CAP.</t>
  </si>
  <si>
    <t>DB2v10-82</t>
  </si>
  <si>
    <t>Review System Tablespaces</t>
  </si>
  <si>
    <t>System tablespaces store all system object data within that database. It is recommended that system tablespaces are used to stored system data only and not user data.</t>
  </si>
  <si>
    <t>* Connect to the DB2 database.
db2 =&gt; connect to $DB2DATABASE user $USERNAME using $PASSWORD &lt;/li&gt;
* Run the following command from the DB2 command window:
db2 =&gt; select tabschema,tabname,tbspace from syscat.tables where tabschema not in ('ADMINISTRATOR','SYSIBM','SYSTOOLS') and tbspace in ('SYSCATSPACE','SYSTOOLSPACE','SYSTOOLSTMPSPACE','TEMPSPACE') &lt;/li&gt;* Review the list of system tablespaces. If the output is BLANK, that is considered a successful finding.</t>
  </si>
  <si>
    <t>System tablespaces are only used to store system data.
No user data was found in these system tablespaces: SYSCATSPACE and SYSTOOLSPACE.</t>
  </si>
  <si>
    <t>System tablespaces are not restricted to only store system data.
User data was found in the following system tablespaces: SYSCATSPACE and SYSTOOLSPACE.</t>
  </si>
  <si>
    <t>Users should not have privileges to create user data objects within the system tablespaces. User data objects created within the system tablespaces should be removed.</t>
  </si>
  <si>
    <t>Connect to the DB2 database.
db2 =&gt; connect to $DB2DATABASE user $USERNAME using $PASSWORD 
Review the system tablespaces to identify any user data objects within them.
Drop, migrate, or otherwise remove all user data objects (tables, schemas, etc.) from within the system tablespaces.
Revoke write access for the system tablespaces from all users.</t>
  </si>
  <si>
    <t>Configure the systems tablespaces to only store system data. One method to accomplish the recommended configuration state is to perform the following:
Connect to the DB2 database.
db2 =&gt; connect to $DB2DATABASE user $USERNAME using $PASSWORD 
Review the system tablespaces to identify any user data objects within them.
Drop, migrate, or otherwise remove all user data objects (tables, schemas, etc.) from within the system tablespaces.
Revoke write access for the system tablespaces from all users.</t>
  </si>
  <si>
    <t>To close this finding, please provide a copy of the systems tablespaces library file with the agency's CAP.</t>
  </si>
  <si>
    <t>DB2v10-83</t>
  </si>
  <si>
    <t>Remove Default Databases</t>
  </si>
  <si>
    <t>A DB2 instance may come installed with default databases. It is recommended that the SAMPLE database be removed.</t>
  </si>
  <si>
    <t>Perform the following DB2 commands to obtain the list of databases:
* Attach to the DB2 instance.
db2 =&gt; attach to $DB2INSTANCE 
* Run the following command from the DB2 command window:
db2 =&gt; list database directory
* Locate this value in the output:
db2 =&gt; 
Database 3 entry: 
 Database alias = SAMPLE 
 Database name = SAMPLE 
 Local database directory = C: 
 Database release level = c.00 
 Comment = Directory entry type = Indirect 
 Catalog database partition number = 0 
 Alternate server hostname = 
* Review the output above and identify the SAMPLE database. If there is no SAMPLE database, then it is considered a successful finding.</t>
  </si>
  <si>
    <t>All default databases have been removed from the system.</t>
  </si>
  <si>
    <t xml:space="preserve">All default databases have not been removed from the system. </t>
  </si>
  <si>
    <t>Removing unused, well-known databases will reduce the attack surface of the system.</t>
  </si>
  <si>
    <t>Drop unused sample databases:
Connect to the DB2 instance.
Run the following command from the DB2 command window:
db2 =&gt; drop database sample &lt;/li&gt;.</t>
  </si>
  <si>
    <t>Remove Default Databases. One method to accomplish the recommended configuration state is to perform the following:
Connect to the DB2 instance.
Run the following command from the DB2 command window:
db2 =&gt; drop database sample &lt;/li&gt;.</t>
  </si>
  <si>
    <t>To close this finding, please provide screenshot showing the default database has been removed with the agency's CAP.</t>
  </si>
  <si>
    <t>DB2v10-84</t>
  </si>
  <si>
    <t>Enable SSL communication with LDAP server</t>
  </si>
  <si>
    <t>The communication layer between a DB2 instance and the LDAP server should be encrypted. It is recommended that the ENABLE_SSL parameter in the IBMLDAPSecurity.ini file be set to TRUE.</t>
  </si>
  <si>
    <t>Perform the following commands to obtain the parameter setting:
* Connect to the DB2 host
* Edit the IBMLDAPSecurity.ini file
* Verify the existence of this parameter:
ENABLE_SSL = TRUE
NOTE: This can be marked as N/A if the LDAP plugin is not used.</t>
  </si>
  <si>
    <t>The communication layer between the DB2 instance and the LDAP server is encrypted.  ENABLE_SSL parameter in the IBMLDAPSecurity.ini file is set to TRUE.
Expected Results:
ENABLE_SSL = TRUE</t>
  </si>
  <si>
    <t>The communication layer between the DB2 instance and the LDAP server is not encrypted.  The ENABLE_SSL parameter in the IBMLDAPSecurity.ini file is set to TRUE.</t>
  </si>
  <si>
    <t>HPW11</t>
  </si>
  <si>
    <t>HPW11: Password transmission does not use strong cryptography</t>
  </si>
  <si>
    <t>Enabling SSL will help ensure the confidentiality of authentication credentials and other information that is sent between the DB2 instance and the LDAP server.
	NOTE: The file is located under INSTANCE_HOME/sqllib/cfg/, for Linux; and %DB2PATH%\cfg\, for Windows.</t>
  </si>
  <si>
    <t xml:space="preserve">Verify the parameter:
Connect to the DB2 host
Edit the IBMLDAPSecurity.ini file
Add or modify the file to include the following parameter:
ENABLE_SSL = TRUE &lt;/li&gt; </t>
  </si>
  <si>
    <t>Enable SSL communication with LDAP server. One method to accomplish the recommended configuration state is to perform the following:
Connect to the DB2 host
Edit the IBMLDAPSecurity.ini file
Add or modify the file to include the following parameter:
ENABLE_SSL = TRUE &lt;/li&gt;.</t>
  </si>
  <si>
    <t>To close this finding, please provide a screenshot of the IBMLDAPSecurity.ini file with the agency's CAP.</t>
  </si>
  <si>
    <t>Change Log</t>
  </si>
  <si>
    <t>Version</t>
  </si>
  <si>
    <t>Date</t>
  </si>
  <si>
    <t>Description of Changes</t>
  </si>
  <si>
    <t>Author</t>
  </si>
  <si>
    <t>First Release</t>
  </si>
  <si>
    <t>Booz Allen Hamilton</t>
  </si>
  <si>
    <t>11/31/2016</t>
  </si>
  <si>
    <t>Minor Format changes</t>
  </si>
  <si>
    <t>Session terminations set to 30 minutes, account automated unlock set to 15 minutes, Issue code changes</t>
  </si>
  <si>
    <t>Deleted lagging spaces from HAC40 and HSA14 in IC Table</t>
  </si>
  <si>
    <t>Minor Content Changes</t>
  </si>
  <si>
    <t>Internal Update</t>
  </si>
  <si>
    <t>03/031/2019</t>
  </si>
  <si>
    <t>Updated issue code table</t>
  </si>
  <si>
    <t xml:space="preserve">Internal Updates and updated issue code table </t>
  </si>
  <si>
    <t>Removed 9.7 Tab, Updated based on IRS Publication 1075 (November 2021) Internal updates and Issue Code Table updates</t>
  </si>
  <si>
    <t>HAC1</t>
  </si>
  <si>
    <t>Contractors with unauthorized access to FTI</t>
  </si>
  <si>
    <t>HAC2</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</si>
  <si>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</si>
  <si>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</si>
  <si>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</si>
  <si>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</si>
  <si>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</si>
  <si>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</si>
  <si>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</si>
  <si>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</si>
  <si>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</si>
  <si>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</si>
  <si>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</si>
  <si>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</si>
  <si>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Accounts have not been created using user roles</t>
  </si>
  <si>
    <t>HAC10</t>
  </si>
  <si>
    <t>Accounts do not expire after the correct period of inactivity</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</si>
  <si>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</si>
  <si>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</si>
  <si>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</si>
  <si>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</si>
  <si>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</si>
  <si>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</si>
  <si>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</si>
  <si>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</si>
  <si>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</si>
  <si>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</si>
  <si>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</si>
  <si>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</si>
  <si>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</si>
  <si>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</si>
  <si>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</si>
  <si>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</si>
  <si>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</si>
  <si>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</si>
  <si>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</si>
  <si>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</si>
  <si>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</si>
  <si>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</si>
  <si>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</si>
  <si>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</si>
  <si>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</si>
  <si>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</si>
  <si>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</si>
  <si>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</si>
  <si>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</si>
  <si>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</si>
  <si>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</si>
  <si>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</si>
  <si>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</si>
  <si>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</si>
  <si>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</si>
  <si>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</si>
  <si>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The database public users has improper access to data and/or resources</t>
  </si>
  <si>
    <t>HAC32</t>
  </si>
  <si>
    <t>Mainframe access control function does not control access to FTI data</t>
  </si>
  <si>
    <t>HAC33</t>
  </si>
  <si>
    <t>FTI is accessible to third parties</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</si>
  <si>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</si>
  <si>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</si>
  <si>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</si>
  <si>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</si>
  <si>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</si>
  <si>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</si>
  <si>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</si>
  <si>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</si>
  <si>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</si>
  <si>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</si>
  <si>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</si>
  <si>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</si>
  <si>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</si>
  <si>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</si>
  <si>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</si>
  <si>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</si>
  <si>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</si>
  <si>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</si>
  <si>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</si>
  <si>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</si>
  <si>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</si>
  <si>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</si>
  <si>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</si>
  <si>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</si>
  <si>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</si>
  <si>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</si>
  <si>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</si>
  <si>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</si>
  <si>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</si>
  <si>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</si>
  <si>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</si>
  <si>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</si>
  <si>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</si>
  <si>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</si>
  <si>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</si>
  <si>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</si>
  <si>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</si>
  <si>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</si>
  <si>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</si>
  <si>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</si>
  <si>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</si>
  <si>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</si>
  <si>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</si>
  <si>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</si>
  <si>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</si>
  <si>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</si>
  <si>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</si>
  <si>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</si>
  <si>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</si>
  <si>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</si>
  <si>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</si>
  <si>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</si>
  <si>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</si>
  <si>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</si>
  <si>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</si>
  <si>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</si>
  <si>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</si>
  <si>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</si>
  <si>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</si>
  <si>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</si>
  <si>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</si>
  <si>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</si>
  <si>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</si>
  <si>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</si>
  <si>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</si>
  <si>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</si>
  <si>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</si>
  <si>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</si>
  <si>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</si>
  <si>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</si>
  <si>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</si>
  <si>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</si>
  <si>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</si>
  <si>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</si>
  <si>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</si>
  <si>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</si>
  <si>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</si>
  <si>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</si>
  <si>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</si>
  <si>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</si>
  <si>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</si>
  <si>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</si>
  <si>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</si>
  <si>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</si>
  <si>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</si>
  <si>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</si>
  <si>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</si>
  <si>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</si>
  <si>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</si>
  <si>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</si>
  <si>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</si>
  <si>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</si>
  <si>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</si>
  <si>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</si>
  <si>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</si>
  <si>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</si>
  <si>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</si>
  <si>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</si>
  <si>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</si>
  <si>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</si>
  <si>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</si>
  <si>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</si>
  <si>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</si>
  <si>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</si>
  <si>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</si>
  <si>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</si>
  <si>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</si>
  <si>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</si>
  <si>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</si>
  <si>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</si>
  <si>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</si>
  <si>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</si>
  <si>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</si>
  <si>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</si>
  <si>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</si>
  <si>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</si>
  <si>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</si>
  <si>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</si>
  <si>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</si>
  <si>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</si>
  <si>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</si>
  <si>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</si>
  <si>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</si>
  <si>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</si>
  <si>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</si>
  <si>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</si>
  <si>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</si>
  <si>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</si>
  <si>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</si>
  <si>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</si>
  <si>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</si>
  <si>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</si>
  <si>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</si>
  <si>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</si>
  <si>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</si>
  <si>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</si>
  <si>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</si>
  <si>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</si>
  <si>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</si>
  <si>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</si>
  <si>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</si>
  <si>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</si>
  <si>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</si>
  <si>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</si>
  <si>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</si>
  <si>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</si>
  <si>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</si>
  <si>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</si>
  <si>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</si>
  <si>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</si>
  <si>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</si>
  <si>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</si>
  <si>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</si>
  <si>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</si>
  <si>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</si>
  <si>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</si>
  <si>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</si>
  <si>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</si>
  <si>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</si>
  <si>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</si>
  <si>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</si>
  <si>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</si>
  <si>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</si>
  <si>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</si>
  <si>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</si>
  <si>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</si>
  <si>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</si>
  <si>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</si>
  <si>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</si>
  <si>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</si>
  <si>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</si>
  <si>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</si>
  <si>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</si>
  <si>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</si>
  <si>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</si>
  <si>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</si>
  <si>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</si>
  <si>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</si>
  <si>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</si>
  <si>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</si>
  <si>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</si>
  <si>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</si>
  <si>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</si>
  <si>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</si>
  <si>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</si>
  <si>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</si>
  <si>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</si>
  <si>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</si>
  <si>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</si>
  <si>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</si>
  <si>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</si>
  <si>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</si>
  <si>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</si>
  <si>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</si>
  <si>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</si>
  <si>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</si>
  <si>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</si>
  <si>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</si>
  <si>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</si>
  <si>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</si>
  <si>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</si>
  <si>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</si>
  <si>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</si>
  <si>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</si>
  <si>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</si>
  <si>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</si>
  <si>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</si>
  <si>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</si>
  <si>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</si>
  <si>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</si>
  <si>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</si>
  <si>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</si>
  <si>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</si>
  <si>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</si>
  <si>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</si>
  <si>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</si>
  <si>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</si>
  <si>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</si>
  <si>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</si>
  <si>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</si>
  <si>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</si>
  <si>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</si>
  <si>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</si>
  <si>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</si>
  <si>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</si>
  <si>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</si>
  <si>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</si>
  <si>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</si>
  <si>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</si>
  <si>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</si>
  <si>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</si>
  <si>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</si>
  <si>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</si>
  <si>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</si>
  <si>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</si>
  <si>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</si>
  <si>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</si>
  <si>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</si>
  <si>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</si>
  <si>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</si>
  <si>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</si>
  <si>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</si>
  <si>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</si>
  <si>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</si>
  <si>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</si>
  <si>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</si>
  <si>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</si>
  <si>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</si>
  <si>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</si>
  <si>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</si>
  <si>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</si>
  <si>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</si>
  <si>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</si>
  <si>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</si>
  <si>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</si>
  <si>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</si>
  <si>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</si>
  <si>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</si>
  <si>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</si>
  <si>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</si>
  <si>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</si>
  <si>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</si>
  <si>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</si>
  <si>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</si>
  <si>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</si>
  <si>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</si>
  <si>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</si>
  <si>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</si>
  <si>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</si>
  <si>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</si>
  <si>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</si>
  <si>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</si>
  <si>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</si>
  <si>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</si>
  <si>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</si>
  <si>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</si>
  <si>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</si>
  <si>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</si>
  <si>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</si>
  <si>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</si>
  <si>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</si>
  <si>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</si>
  <si>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</si>
  <si>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</si>
  <si>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</si>
  <si>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</si>
  <si>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</si>
  <si>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</si>
  <si>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</si>
  <si>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</si>
  <si>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</si>
  <si>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</si>
  <si>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</si>
  <si>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</si>
  <si>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</si>
  <si>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</si>
  <si>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</si>
  <si>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</si>
  <si>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</si>
  <si>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</si>
  <si>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</si>
  <si>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</si>
  <si>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</si>
  <si>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</si>
  <si>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</si>
  <si>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</si>
  <si>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</si>
  <si>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</si>
  <si>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</si>
  <si>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</si>
  <si>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</si>
  <si>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</si>
  <si>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</si>
  <si>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</si>
  <si>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</si>
  <si>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</si>
  <si>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</si>
  <si>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</si>
  <si>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</si>
  <si>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</si>
  <si>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</si>
  <si>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</si>
  <si>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</si>
  <si>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</si>
  <si>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</si>
  <si>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</si>
  <si>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</si>
  <si>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</si>
  <si>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</si>
  <si>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</si>
  <si>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</si>
  <si>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</si>
  <si>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</si>
  <si>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</si>
  <si>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</si>
  <si>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</si>
  <si>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</si>
  <si>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</si>
  <si>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</si>
  <si>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</si>
  <si>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</si>
  <si>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</si>
  <si>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</si>
  <si>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</si>
  <si>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</si>
  <si>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</si>
  <si>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</si>
  <si>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</si>
  <si>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</si>
  <si>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</si>
  <si>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</si>
  <si>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</si>
  <si>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</si>
  <si>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</si>
  <si>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</si>
  <si>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</si>
  <si>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</si>
  <si>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</si>
  <si>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</si>
  <si>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</si>
  <si>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</si>
  <si>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</si>
  <si>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</si>
  <si>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</si>
  <si>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</si>
  <si>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</si>
  <si>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</si>
  <si>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</si>
  <si>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</si>
  <si>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</si>
  <si>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</si>
  <si>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</si>
  <si>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</si>
  <si>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</si>
  <si>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</si>
  <si>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</si>
  <si>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</si>
  <si>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</si>
  <si>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</si>
  <si>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</si>
  <si>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</si>
  <si>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</si>
  <si>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</si>
  <si>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</si>
  <si>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</si>
  <si>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</si>
  <si>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</si>
  <si>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</si>
  <si>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</si>
  <si>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</si>
  <si>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</si>
  <si>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</si>
  <si>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</si>
  <si>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</si>
  <si>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</si>
  <si>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</si>
  <si>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</si>
  <si>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</si>
  <si>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</si>
  <si>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</si>
  <si>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</si>
  <si>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</si>
  <si>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</si>
  <si>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</si>
  <si>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</si>
  <si>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</si>
  <si>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</si>
  <si>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</si>
  <si>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</si>
  <si>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</si>
  <si>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</si>
  <si>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</si>
  <si>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</si>
  <si>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</si>
  <si>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</si>
  <si>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</si>
  <si>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</si>
  <si>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</si>
  <si>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</si>
  <si>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</si>
  <si>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</si>
  <si>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</si>
  <si>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</si>
  <si>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</si>
  <si>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</si>
  <si>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</si>
  <si>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</si>
  <si>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</si>
  <si>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</si>
  <si>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</si>
  <si>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</si>
  <si>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</si>
  <si>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</si>
  <si>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</si>
  <si>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</si>
  <si>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</si>
  <si>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</si>
  <si>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</si>
  <si>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</si>
  <si>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</si>
  <si>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</si>
  <si>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</si>
  <si>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</si>
  <si>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</si>
  <si>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</si>
  <si>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</si>
  <si>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</si>
  <si>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</si>
  <si>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</si>
  <si>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</si>
  <si>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</si>
  <si>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</si>
  <si>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</si>
  <si>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</si>
  <si>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</si>
  <si>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</si>
  <si>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</si>
  <si>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</si>
  <si>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</si>
  <si>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</si>
  <si>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</si>
  <si>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</si>
  <si>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</si>
  <si>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</si>
  <si>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</si>
  <si>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</si>
  <si>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</si>
  <si>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</si>
  <si>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</si>
  <si>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</si>
  <si>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</si>
  <si>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</si>
  <si>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</si>
  <si>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</si>
  <si>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</si>
  <si>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</si>
  <si>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</si>
  <si>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</si>
  <si>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</si>
  <si>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</si>
  <si>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</si>
  <si>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</si>
  <si>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</si>
  <si>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</si>
  <si>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</si>
  <si>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</si>
  <si>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</si>
  <si>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</si>
  <si>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</si>
  <si>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</si>
  <si>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</si>
  <si>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</si>
  <si>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</si>
  <si>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</si>
  <si>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</si>
  <si>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</si>
  <si>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</si>
  <si>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</si>
  <si>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</si>
  <si>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</si>
  <si>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</si>
  <si>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</si>
  <si>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</si>
  <si>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</si>
  <si>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</si>
  <si>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</si>
  <si>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</si>
  <si>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</si>
  <si>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</si>
  <si>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</si>
  <si>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</si>
  <si>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</si>
  <si>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</si>
  <si>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</si>
  <si>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</si>
  <si>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</si>
  <si>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</si>
  <si>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</si>
  <si>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</si>
  <si>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</si>
  <si>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</si>
  <si>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</si>
  <si>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</si>
  <si>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</si>
  <si>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</si>
  <si>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</si>
  <si>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</si>
  <si>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</si>
  <si>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</si>
  <si>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</si>
  <si>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</si>
  <si>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</si>
  <si>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</si>
  <si>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</si>
  <si>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</si>
  <si>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</si>
  <si>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</si>
  <si>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</si>
  <si>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</si>
  <si>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</si>
  <si>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</si>
  <si>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</si>
  <si>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</si>
  <si>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</si>
  <si>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</si>
  <si>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</si>
  <si>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</si>
  <si>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</si>
  <si>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</si>
  <si>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</si>
  <si>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</si>
  <si>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</si>
  <si>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</si>
  <si>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</si>
  <si>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</si>
  <si>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</si>
  <si>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</si>
  <si>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</si>
  <si>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</si>
  <si>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</si>
  <si>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</si>
  <si>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</si>
  <si>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</si>
  <si>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</si>
  <si>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</si>
  <si>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</si>
  <si>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</si>
  <si>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</si>
  <si>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</si>
  <si>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</si>
  <si>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</si>
  <si>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</si>
  <si>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</si>
  <si>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</si>
  <si>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</si>
  <si>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</si>
  <si>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</si>
  <si>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</si>
  <si>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</si>
  <si>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</si>
  <si>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</si>
  <si>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</si>
  <si>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</si>
  <si>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</si>
  <si>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</si>
  <si>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</si>
  <si>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</si>
  <si>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</si>
  <si>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</si>
  <si>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</si>
  <si>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</si>
  <si>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</si>
  <si>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</si>
  <si>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</si>
  <si>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</si>
  <si>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</si>
  <si>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</si>
  <si>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</si>
  <si>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</si>
  <si>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</si>
  <si>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</si>
  <si>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</si>
  <si>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</si>
  <si>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</si>
  <si>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</si>
  <si>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</si>
  <si>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</si>
  <si>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</si>
  <si>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</si>
  <si>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</si>
  <si>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</si>
  <si>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</si>
  <si>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</si>
  <si>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</si>
  <si>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</si>
  <si>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</si>
  <si>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</si>
  <si>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</si>
  <si>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</si>
  <si>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</si>
  <si>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</si>
  <si>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</si>
  <si>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</si>
  <si>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</si>
  <si>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</si>
  <si>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</si>
  <si>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</si>
  <si>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</si>
  <si>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</si>
  <si>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</si>
  <si>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</si>
  <si>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</si>
  <si>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</si>
  <si>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</si>
  <si>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</si>
  <si>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</si>
  <si>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</si>
  <si>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</si>
  <si>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</si>
  <si>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</si>
  <si>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</si>
  <si>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</si>
  <si>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</si>
  <si>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</si>
  <si>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</si>
  <si>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</si>
  <si>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</si>
  <si>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</si>
  <si>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</si>
  <si>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</si>
  <si>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</si>
  <si>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</si>
  <si>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</si>
  <si>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</si>
  <si>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</si>
  <si>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</si>
  <si>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</si>
  <si>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</si>
  <si>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</si>
  <si>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</si>
  <si>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</si>
  <si>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</si>
  <si>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</si>
  <si>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</si>
  <si>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</si>
  <si>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</si>
  <si>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</si>
  <si>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</si>
  <si>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</si>
  <si>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</si>
  <si>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</si>
  <si>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</si>
  <si>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</si>
  <si>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</si>
  <si>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</si>
  <si>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</si>
  <si>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</si>
  <si>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</si>
  <si>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</si>
  <si>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</si>
  <si>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</si>
  <si>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</si>
  <si>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</si>
  <si>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</si>
  <si>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</si>
  <si>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</si>
  <si>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</si>
  <si>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</si>
  <si>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</si>
  <si>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</si>
  <si>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</si>
  <si>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</si>
  <si>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</si>
  <si>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</si>
  <si>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</si>
  <si>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</si>
  <si>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</si>
  <si>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</si>
  <si>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</si>
  <si>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</si>
  <si>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</si>
  <si>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</si>
  <si>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</si>
  <si>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</si>
  <si>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</si>
  <si>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</si>
  <si>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</si>
  <si>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</si>
  <si>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</si>
  <si>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</si>
  <si>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</si>
  <si>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</si>
  <si>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</si>
  <si>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</si>
  <si>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</si>
  <si>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</si>
  <si>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</si>
  <si>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</si>
  <si>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</si>
  <si>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</si>
  <si>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</si>
  <si>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</si>
  <si>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</si>
  <si>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</si>
  <si>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</si>
  <si>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</si>
  <si>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</si>
  <si>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</si>
  <si>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</si>
  <si>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</si>
  <si>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</si>
  <si>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</si>
  <si>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</si>
  <si>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</si>
  <si>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</si>
  <si>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</si>
  <si>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</si>
  <si>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</si>
  <si>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</si>
  <si>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</si>
  <si>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</si>
  <si>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</si>
  <si>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</si>
  <si>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</si>
  <si>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</si>
  <si>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</si>
  <si>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</si>
  <si>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</si>
  <si>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</si>
  <si>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</si>
  <si>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</si>
  <si>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</si>
  <si>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</si>
  <si>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</si>
  <si>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</si>
  <si>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</si>
  <si>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</si>
  <si>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</si>
  <si>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</si>
  <si>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</si>
  <si>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</si>
  <si>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</si>
  <si>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</si>
  <si>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</si>
  <si>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</si>
  <si>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</si>
  <si>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</si>
  <si>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</si>
  <si>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</si>
  <si>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</si>
  <si>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</si>
  <si>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</si>
  <si>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</si>
  <si>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</si>
  <si>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</si>
  <si>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</si>
  <si>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</si>
  <si>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</si>
  <si>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</si>
  <si>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</si>
  <si>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</si>
  <si>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</si>
  <si>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</si>
  <si>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</si>
  <si>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</si>
  <si>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</si>
  <si>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</si>
  <si>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</si>
  <si>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</si>
  <si>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</si>
  <si>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</si>
  <si>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</si>
  <si>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</si>
  <si>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</si>
  <si>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</si>
  <si>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</si>
  <si>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</si>
  <si>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</si>
  <si>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</si>
  <si>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</si>
  <si>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</si>
  <si>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</si>
  <si>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</si>
  <si>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</si>
  <si>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</si>
  <si>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</si>
  <si>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</si>
  <si>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</si>
  <si>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</si>
  <si>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</si>
  <si>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</si>
  <si>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</si>
  <si>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</si>
  <si>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</si>
  <si>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</si>
  <si>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</si>
  <si>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</si>
  <si>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</si>
  <si>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</si>
  <si>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</si>
  <si>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</si>
  <si>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</si>
  <si>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</si>
  <si>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</si>
  <si>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</si>
  <si>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</si>
  <si>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</si>
  <si>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</si>
  <si>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</si>
  <si>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</si>
  <si>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</si>
  <si>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</si>
  <si>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</si>
  <si>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</si>
  <si>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</si>
  <si>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</si>
  <si>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</si>
  <si>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</si>
  <si>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</si>
  <si>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</si>
  <si>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</si>
  <si>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</si>
  <si>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</si>
  <si>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</si>
  <si>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</si>
  <si>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</si>
  <si>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</si>
  <si>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</si>
  <si>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</si>
  <si>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</si>
  <si>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</si>
  <si>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</si>
  <si>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</si>
  <si>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</si>
  <si>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</si>
  <si>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</si>
  <si>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</si>
  <si>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</si>
  <si>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</si>
  <si>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</si>
  <si>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</si>
  <si>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</si>
  <si>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</si>
  <si>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</si>
  <si>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</si>
  <si>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</si>
  <si>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</si>
  <si>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</si>
  <si>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</si>
  <si>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</si>
  <si>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</si>
  <si>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</si>
  <si>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</si>
  <si>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</si>
  <si>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</si>
  <si>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</si>
  <si>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</si>
  <si>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</si>
  <si>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</si>
  <si>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</si>
  <si>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</si>
  <si>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</si>
  <si>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</si>
  <si>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</si>
  <si>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</si>
  <si>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</si>
  <si>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</si>
  <si>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</si>
  <si>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</si>
  <si>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</si>
  <si>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</si>
  <si>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</si>
  <si>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</si>
  <si>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</si>
  <si>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</si>
  <si>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</si>
  <si>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</si>
  <si>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</si>
  <si>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</si>
  <si>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</si>
  <si>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</si>
  <si>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</si>
  <si>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</si>
  <si>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</si>
  <si>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</si>
  <si>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</si>
  <si>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</si>
  <si>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</si>
  <si>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</si>
  <si>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</si>
  <si>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</si>
  <si>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</si>
  <si>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</si>
  <si>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</si>
  <si>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</si>
  <si>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</si>
  <si>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</si>
  <si>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</si>
  <si>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</si>
  <si>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</si>
  <si>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</si>
  <si>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</si>
  <si>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</si>
  <si>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</si>
  <si>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</si>
  <si>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</si>
  <si>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</si>
  <si>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</si>
  <si>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</si>
  <si>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</si>
  <si>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</si>
  <si>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</si>
  <si>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</si>
  <si>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</si>
  <si>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</si>
  <si>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</si>
  <si>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</si>
  <si>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</si>
  <si>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</si>
  <si>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</si>
  <si>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</si>
  <si>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</si>
  <si>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</si>
  <si>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</si>
  <si>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</si>
  <si>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</si>
  <si>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</si>
  <si>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</si>
  <si>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</si>
  <si>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Support for the installed version has not expired.
(Note 9.7, 10.1 Extended support expired Sept 30, 2020.</t>
  </si>
  <si>
    <t>Rules for checking the valid syntax of information system inputs (e.g., character set, length, numerical range, acceptable values) are in place to verify that inputs match specified definitions for format and content.  
Data that does not match the required format and content are rejected.</t>
  </si>
  <si>
    <t>Interview the DBA (Database Administrator) to verify documented operating procedures exist for user and system account creation, termination, and expiration.</t>
  </si>
  <si>
    <t>N/A FOR WINDOWS. Ensure that the umask 022 setting exists in the .profile.</t>
  </si>
  <si>
    <t>Perform the following DB2 commands to obtain the value for this setting:
Attach to the DB2 instance.
db2 =&gt; attach to $DB2INSTANCE &lt;/li&gt;
Run the following command from the DB2 command window:
db2 =&gt; get database manager configuration &lt;/li&gt;
Locate this value of DATALINKS in the output:
db2 =&gt; get database manager configuration 
db2 =&gt; 
Data Links support (DATALINKS) = NO &lt;/li&gt;
Note: DATALINKS is set to NO in the above output.</t>
  </si>
  <si>
    <t xml:space="preserve">Restrict the ability to catalog and uncatalogued DB2 instance databases and nodes to the DB2 database administrators. One method to accomplish the recommended configuration state is to perform the following:
Attach to the DB2 instance
db2 =&gt; attach to $DB2INSTANCE &lt;/li&gt;
Run the following command from the DB2 command window:
db2 =&gt; update database manager configuration using catalog_noauth no &lt;/li&gt;.
</t>
  </si>
  <si>
    <t>To close this finding, please provide a screenshot showing the ability to catalog and uncatalogued DB2 instance databases and nodes is restricted to the DB2 database administrators with the agency's CAP.</t>
  </si>
  <si>
    <t>Internal Updates</t>
  </si>
  <si>
    <t xml:space="preserve"> ▪ SCSEM Version: 1.5</t>
  </si>
  <si>
    <t xml:space="preserve">This SCSEM is used by the IRS Office of Safeguards to evaluate compliance with IRS Publication 1075 for agencies that have implemented DB2 database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DB2 v9.5 Test Cases - Test cases specific to DB2 9.5 for *NIX systems.  These should be tested in conjunction with the Gen Test Cases.    
DB2 v10 Test Cases - Test cases specific to DB2 10 for *NIX systems.  These should be tested in conjunction with the Gen Test Cases.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IBM DB2 v10 Benchmark v1.0.0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</si>
</sst>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4" x14ac:knownFonts="1">
    <font>
      <sz val="11"/>
      <color indexed="8"/>
      <name val="Calibri"/>
      <family val="2"/>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sz val="10"/>
      <color indexed="8"/>
      <name val="Arial"/>
      <family val="2"/>
    </font>
    <font>
      <sz val="11"/>
      <color indexed="8"/>
      <name val="Arial"/>
      <family val="2"/>
    </font>
    <font>
      <i/>
      <sz val="9"/>
      <name val="Arial"/>
      <family val="2"/>
    </font>
    <font>
      <b/>
      <u/>
      <sz val="10"/>
      <name val="Arial"/>
      <family val="2"/>
    </font>
    <font>
      <b/>
      <i/>
      <sz val="10"/>
      <name val="Arial"/>
      <family val="2"/>
    </font>
    <font>
      <sz val="8"/>
      <name val="Calibri"/>
      <family val="2"/>
    </font>
    <font>
      <sz val="12"/>
      <color theme="1"/>
      <name val="Calibri"/>
      <family val="2"/>
      <scheme val="minor"/>
    </font>
    <font>
      <u/>
      <sz val="11"/>
      <color theme="10"/>
      <name val="Calibri"/>
      <family val="2"/>
    </font>
    <font>
      <sz val="11"/>
      <color theme="1"/>
      <name val="Calibri"/>
      <family val="2"/>
      <scheme val="minor"/>
    </font>
    <font>
      <sz val="10"/>
      <color theme="1"/>
      <name val="Arial"/>
      <family val="2"/>
    </font>
    <font>
      <sz val="10"/>
      <color rgb="FF000000"/>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b/>
      <sz val="11"/>
      <color theme="1"/>
      <name val="Calibri"/>
      <family val="2"/>
      <scheme val="minor"/>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right/>
      <top style="thin">
        <color indexed="63"/>
      </top>
      <bottom style="thin">
        <color indexed="64"/>
      </bottom>
      <diagonal/>
    </border>
    <border>
      <left style="thin">
        <color indexed="63"/>
      </left>
      <right style="thin">
        <color indexed="63"/>
      </right>
      <top/>
      <bottom/>
      <diagonal/>
    </border>
    <border>
      <left style="thin">
        <color indexed="64"/>
      </left>
      <right style="thin">
        <color indexed="64"/>
      </right>
      <top/>
      <bottom/>
      <diagonal/>
    </border>
  </borders>
  <cellStyleXfs count="8">
    <xf numFmtId="0" fontId="0" fillId="0" borderId="0" applyFill="0" applyProtection="0"/>
    <xf numFmtId="0" fontId="15" fillId="0" borderId="0" applyNumberFormat="0" applyFill="0" applyBorder="0" applyAlignment="0" applyProtection="0"/>
    <xf numFmtId="0" fontId="3" fillId="0" borderId="0"/>
    <xf numFmtId="0" fontId="3" fillId="0" borderId="0"/>
    <xf numFmtId="0" fontId="16" fillId="0" borderId="0"/>
    <xf numFmtId="0" fontId="3" fillId="0" borderId="0"/>
    <xf numFmtId="0" fontId="3" fillId="0" borderId="0"/>
    <xf numFmtId="0" fontId="1" fillId="0" borderId="0" applyFill="0" applyProtection="0"/>
  </cellStyleXfs>
  <cellXfs count="287">
    <xf numFmtId="0" fontId="0" fillId="0" borderId="0" xfId="0" applyFill="1" applyProtection="1"/>
    <xf numFmtId="0" fontId="0" fillId="0" borderId="0" xfId="0" applyProtection="1"/>
    <xf numFmtId="0" fontId="2" fillId="2" borderId="2" xfId="0" applyFont="1" applyFill="1" applyBorder="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Protection="1"/>
    <xf numFmtId="0" fontId="4" fillId="2" borderId="0" xfId="0" applyFont="1" applyFill="1" applyProtection="1"/>
    <xf numFmtId="0" fontId="4" fillId="2" borderId="6" xfId="0" applyFont="1" applyFill="1" applyBorder="1" applyProtection="1"/>
    <xf numFmtId="0" fontId="17" fillId="2" borderId="5" xfId="0" applyFont="1" applyFill="1" applyBorder="1" applyProtection="1"/>
    <xf numFmtId="0" fontId="3" fillId="2" borderId="0" xfId="0" applyFont="1" applyFill="1" applyProtection="1"/>
    <xf numFmtId="0" fontId="3" fillId="2" borderId="6" xfId="0" applyFont="1" applyFill="1" applyBorder="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6" fillId="4" borderId="10" xfId="0" applyFont="1" applyFill="1" applyBorder="1"/>
    <xf numFmtId="0" fontId="6" fillId="4" borderId="11" xfId="0" applyFont="1" applyFill="1" applyBorder="1"/>
    <xf numFmtId="0" fontId="0" fillId="5" borderId="13" xfId="0" applyFill="1" applyBorder="1" applyAlignment="1">
      <alignment vertical="center"/>
    </xf>
    <xf numFmtId="0" fontId="6" fillId="4" borderId="10" xfId="0" applyFont="1" applyFill="1" applyBorder="1" applyProtection="1"/>
    <xf numFmtId="0" fontId="6" fillId="4" borderId="11" xfId="0" applyFont="1" applyFill="1" applyBorder="1" applyProtection="1"/>
    <xf numFmtId="0" fontId="6" fillId="4" borderId="13" xfId="0" applyFont="1" applyFill="1" applyBorder="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3" fillId="0" borderId="0" xfId="0" applyFont="1" applyFill="1" applyProtection="1"/>
    <xf numFmtId="0" fontId="3" fillId="0" borderId="0" xfId="0" applyFont="1" applyProtection="1"/>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0" fontId="3" fillId="0" borderId="1" xfId="0" applyFont="1" applyBorder="1" applyAlignment="1">
      <alignment horizontal="left" vertical="top"/>
    </xf>
    <xf numFmtId="0" fontId="6" fillId="5" borderId="17" xfId="0" applyFont="1" applyFill="1" applyBorder="1" applyAlignment="1" applyProtection="1">
      <alignment vertical="top" wrapText="1"/>
    </xf>
    <xf numFmtId="0" fontId="8" fillId="0" borderId="0" xfId="0" applyFont="1" applyFill="1" applyProtection="1"/>
    <xf numFmtId="0" fontId="6" fillId="5" borderId="1" xfId="0" applyFont="1" applyFill="1" applyBorder="1" applyAlignment="1" applyProtection="1">
      <alignment vertical="top" wrapText="1"/>
    </xf>
    <xf numFmtId="0" fontId="5" fillId="0" borderId="18" xfId="0" applyFont="1" applyFill="1" applyBorder="1" applyAlignment="1" applyProtection="1">
      <alignment horizontal="left" vertical="top" wrapText="1"/>
    </xf>
    <xf numFmtId="0" fontId="6" fillId="7" borderId="17" xfId="0" applyFont="1" applyFill="1" applyBorder="1" applyAlignment="1" applyProtection="1">
      <alignment vertical="top" wrapText="1"/>
    </xf>
    <xf numFmtId="10" fontId="8" fillId="0" borderId="0" xfId="0" applyNumberFormat="1" applyFont="1" applyFill="1" applyAlignment="1" applyProtection="1">
      <alignment wrapText="1"/>
    </xf>
    <xf numFmtId="0" fontId="6" fillId="8" borderId="17" xfId="0" applyFont="1" applyFill="1" applyBorder="1" applyAlignment="1" applyProtection="1">
      <alignment horizontal="center" vertical="top" wrapText="1"/>
    </xf>
    <xf numFmtId="0" fontId="6" fillId="8" borderId="17" xfId="0" applyFont="1" applyFill="1" applyBorder="1" applyAlignment="1" applyProtection="1">
      <alignment vertical="top" wrapText="1"/>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17" fillId="0" borderId="18" xfId="0" applyFont="1" applyFill="1" applyBorder="1" applyAlignment="1" applyProtection="1">
      <alignment horizontal="left" vertical="top" wrapText="1"/>
    </xf>
    <xf numFmtId="0" fontId="17" fillId="0" borderId="18" xfId="0" applyFont="1" applyFill="1" applyBorder="1" applyAlignment="1" applyProtection="1">
      <alignment vertical="top" wrapText="1"/>
    </xf>
    <xf numFmtId="0" fontId="8" fillId="0" borderId="0" xfId="0" applyFont="1" applyFill="1" applyAlignment="1" applyProtection="1">
      <alignment vertical="top"/>
    </xf>
    <xf numFmtId="0" fontId="6" fillId="5" borderId="2" xfId="0" applyFont="1" applyFill="1" applyBorder="1" applyAlignment="1" applyProtection="1">
      <alignment vertical="top" wrapText="1"/>
    </xf>
    <xf numFmtId="0" fontId="17" fillId="0" borderId="18" xfId="0" applyFont="1" applyFill="1" applyBorder="1" applyAlignment="1" applyProtection="1">
      <alignment horizontal="right" vertical="top" wrapText="1"/>
    </xf>
    <xf numFmtId="0" fontId="18" fillId="0" borderId="18" xfId="0" applyFont="1" applyFill="1" applyBorder="1" applyAlignment="1" applyProtection="1">
      <alignment horizontal="left" vertical="top" wrapText="1"/>
    </xf>
    <xf numFmtId="0" fontId="18" fillId="0" borderId="19" xfId="0" applyFont="1" applyFill="1" applyBorder="1" applyAlignment="1" applyProtection="1">
      <alignment horizontal="left" vertical="top" wrapText="1"/>
    </xf>
    <xf numFmtId="0" fontId="6" fillId="5" borderId="18" xfId="0" applyFont="1" applyFill="1" applyBorder="1" applyAlignment="1" applyProtection="1">
      <alignment vertical="top" wrapText="1"/>
    </xf>
    <xf numFmtId="0" fontId="6" fillId="5" borderId="18" xfId="0" applyFont="1" applyFill="1" applyBorder="1" applyAlignment="1" applyProtection="1">
      <alignment vertical="top" wrapText="1"/>
      <protection locked="0"/>
    </xf>
    <xf numFmtId="0" fontId="3" fillId="0" borderId="18" xfId="0" applyFont="1" applyFill="1" applyBorder="1" applyAlignment="1" applyProtection="1">
      <alignment vertical="top" wrapText="1"/>
      <protection locked="0"/>
    </xf>
    <xf numFmtId="0" fontId="5" fillId="0" borderId="0" xfId="0" applyFont="1" applyProtection="1"/>
    <xf numFmtId="0" fontId="3" fillId="9" borderId="8" xfId="0" applyFont="1" applyFill="1" applyBorder="1" applyAlignment="1" applyProtection="1">
      <alignment horizontal="center" vertical="top"/>
    </xf>
    <xf numFmtId="0" fontId="3" fillId="9" borderId="2" xfId="0" applyFont="1" applyFill="1" applyBorder="1" applyAlignment="1" applyProtection="1">
      <alignment vertical="top"/>
    </xf>
    <xf numFmtId="0" fontId="3" fillId="9" borderId="3" xfId="0" applyFont="1" applyFill="1" applyBorder="1" applyAlignment="1" applyProtection="1">
      <alignment vertical="top"/>
    </xf>
    <xf numFmtId="0" fontId="3" fillId="9" borderId="14" xfId="0" applyFont="1" applyFill="1" applyBorder="1" applyAlignment="1" applyProtection="1">
      <alignment vertical="top"/>
    </xf>
    <xf numFmtId="0" fontId="3" fillId="9" borderId="7" xfId="0" applyFont="1" applyFill="1" applyBorder="1" applyAlignment="1" applyProtection="1">
      <alignment vertical="top"/>
    </xf>
    <xf numFmtId="0" fontId="3" fillId="9" borderId="8" xfId="0" applyFont="1" applyFill="1" applyBorder="1" applyAlignment="1" applyProtection="1">
      <alignment vertical="top"/>
    </xf>
    <xf numFmtId="0" fontId="3" fillId="9" borderId="15" xfId="0" applyFont="1" applyFill="1" applyBorder="1" applyAlignment="1" applyProtection="1">
      <alignment vertical="top"/>
    </xf>
    <xf numFmtId="0" fontId="3" fillId="9" borderId="10" xfId="0" applyFont="1" applyFill="1" applyBorder="1" applyAlignment="1" applyProtection="1">
      <alignment vertical="top"/>
    </xf>
    <xf numFmtId="0" fontId="3" fillId="9" borderId="11" xfId="0" applyFont="1" applyFill="1" applyBorder="1" applyAlignment="1" applyProtection="1">
      <alignment vertical="top"/>
    </xf>
    <xf numFmtId="0" fontId="3" fillId="9" borderId="13" xfId="0" applyFont="1" applyFill="1" applyBorder="1" applyAlignment="1" applyProtection="1">
      <alignment vertical="top"/>
    </xf>
    <xf numFmtId="0" fontId="6" fillId="6" borderId="20" xfId="0" applyFont="1" applyFill="1" applyBorder="1" applyAlignment="1" applyProtection="1">
      <alignment vertical="top"/>
    </xf>
    <xf numFmtId="0" fontId="6" fillId="6" borderId="21" xfId="0" applyFont="1" applyFill="1" applyBorder="1" applyAlignment="1" applyProtection="1">
      <alignment vertical="top"/>
    </xf>
    <xf numFmtId="0" fontId="6" fillId="6" borderId="22" xfId="0" applyFont="1" applyFill="1" applyBorder="1" applyAlignment="1" applyProtection="1">
      <alignment vertical="top"/>
    </xf>
    <xf numFmtId="0" fontId="3" fillId="9" borderId="23" xfId="0" applyFont="1" applyFill="1" applyBorder="1" applyAlignment="1" applyProtection="1">
      <alignment horizontal="left" vertical="top"/>
    </xf>
    <xf numFmtId="0" fontId="3" fillId="9" borderId="21" xfId="0" applyFont="1" applyFill="1" applyBorder="1" applyAlignment="1" applyProtection="1">
      <alignment horizontal="left" vertical="top"/>
    </xf>
    <xf numFmtId="0" fontId="3" fillId="9" borderId="19" xfId="0" applyFont="1" applyFill="1" applyBorder="1" applyAlignment="1" applyProtection="1">
      <alignment horizontal="left" vertical="top"/>
    </xf>
    <xf numFmtId="0" fontId="3" fillId="9" borderId="5" xfId="0" applyFont="1" applyFill="1" applyBorder="1" applyAlignment="1" applyProtection="1">
      <alignment vertical="top"/>
    </xf>
    <xf numFmtId="0" fontId="3" fillId="9" borderId="0" xfId="0" applyFont="1" applyFill="1" applyAlignment="1" applyProtection="1">
      <alignment vertical="top"/>
    </xf>
    <xf numFmtId="0" fontId="3" fillId="9" borderId="16" xfId="0" applyFont="1" applyFill="1" applyBorder="1" applyAlignment="1" applyProtection="1">
      <alignment vertical="top"/>
    </xf>
    <xf numFmtId="0" fontId="19" fillId="6" borderId="24" xfId="0" applyFont="1" applyFill="1" applyBorder="1" applyAlignment="1" applyProtection="1">
      <alignment vertical="top"/>
    </xf>
    <xf numFmtId="0" fontId="6" fillId="6" borderId="25" xfId="0" applyFont="1" applyFill="1" applyBorder="1" applyAlignment="1" applyProtection="1">
      <alignment vertical="top"/>
    </xf>
    <xf numFmtId="0" fontId="6" fillId="6" borderId="26" xfId="0" applyFont="1" applyFill="1" applyBorder="1" applyAlignment="1" applyProtection="1">
      <alignment vertical="top"/>
    </xf>
    <xf numFmtId="0" fontId="6" fillId="6" borderId="27" xfId="0" applyFont="1" applyFill="1" applyBorder="1" applyAlignment="1" applyProtection="1">
      <alignment vertical="top"/>
    </xf>
    <xf numFmtId="0" fontId="6" fillId="6" borderId="6" xfId="0" applyFont="1" applyFill="1" applyBorder="1" applyAlignment="1" applyProtection="1">
      <alignment vertical="top"/>
    </xf>
    <xf numFmtId="0" fontId="19" fillId="6" borderId="20" xfId="0" applyFont="1" applyFill="1" applyBorder="1" applyAlignment="1" applyProtection="1">
      <alignment vertical="top"/>
    </xf>
    <xf numFmtId="0" fontId="6" fillId="6" borderId="19" xfId="0" applyFont="1" applyFill="1" applyBorder="1" applyAlignment="1" applyProtection="1">
      <alignment vertical="top"/>
    </xf>
    <xf numFmtId="0" fontId="0" fillId="9" borderId="0" xfId="0" applyFill="1"/>
    <xf numFmtId="0" fontId="6" fillId="9" borderId="3" xfId="0" applyFont="1" applyFill="1" applyBorder="1" applyAlignment="1">
      <alignment vertical="center"/>
    </xf>
    <xf numFmtId="0" fontId="6" fillId="9" borderId="14" xfId="0" applyFont="1" applyFill="1" applyBorder="1" applyAlignment="1">
      <alignment vertical="center"/>
    </xf>
    <xf numFmtId="0" fontId="3" fillId="9" borderId="0" xfId="0" applyFont="1" applyFill="1" applyAlignment="1">
      <alignment vertical="top"/>
    </xf>
    <xf numFmtId="0" fontId="3" fillId="9" borderId="16" xfId="0" applyFont="1" applyFill="1" applyBorder="1" applyAlignment="1">
      <alignment vertical="top"/>
    </xf>
    <xf numFmtId="0" fontId="3" fillId="9" borderId="8" xfId="0" applyFont="1" applyFill="1" applyBorder="1" applyAlignment="1">
      <alignment vertical="top"/>
    </xf>
    <xf numFmtId="0" fontId="3" fillId="9" borderId="15" xfId="0" applyFont="1" applyFill="1" applyBorder="1" applyAlignment="1">
      <alignment vertical="top"/>
    </xf>
    <xf numFmtId="0" fontId="0" fillId="9" borderId="24" xfId="0" applyFill="1" applyBorder="1"/>
    <xf numFmtId="0" fontId="0" fillId="9" borderId="25" xfId="0" applyFill="1" applyBorder="1"/>
    <xf numFmtId="0" fontId="0" fillId="9" borderId="26" xfId="0" applyFill="1" applyBorder="1"/>
    <xf numFmtId="0" fontId="9" fillId="9" borderId="0" xfId="0" applyFont="1" applyFill="1"/>
    <xf numFmtId="0" fontId="6" fillId="9" borderId="27" xfId="0" applyFont="1" applyFill="1" applyBorder="1"/>
    <xf numFmtId="0" fontId="0" fillId="9" borderId="6" xfId="0" applyFill="1" applyBorder="1"/>
    <xf numFmtId="0" fontId="7" fillId="9" borderId="27" xfId="0" applyFont="1" applyFill="1" applyBorder="1" applyAlignment="1">
      <alignment vertical="top"/>
    </xf>
    <xf numFmtId="0" fontId="6" fillId="3" borderId="28" xfId="0" applyFont="1" applyFill="1" applyBorder="1" applyAlignment="1">
      <alignment vertical="center"/>
    </xf>
    <xf numFmtId="0" fontId="6" fillId="3" borderId="29" xfId="0" applyFont="1" applyFill="1" applyBorder="1" applyAlignment="1">
      <alignment vertical="center"/>
    </xf>
    <xf numFmtId="0" fontId="10" fillId="5" borderId="30"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3" fillId="5" borderId="33" xfId="0" applyFont="1" applyFill="1" applyBorder="1" applyAlignment="1">
      <alignment vertical="center"/>
    </xf>
    <xf numFmtId="0" fontId="10" fillId="5" borderId="1" xfId="0" applyFont="1" applyFill="1" applyBorder="1" applyAlignment="1">
      <alignment horizontal="center" vertical="center"/>
    </xf>
    <xf numFmtId="0" fontId="10" fillId="5" borderId="34" xfId="0" applyFont="1" applyFill="1" applyBorder="1" applyAlignment="1">
      <alignment horizontal="center" vertical="center"/>
    </xf>
    <xf numFmtId="0" fontId="7" fillId="0" borderId="18" xfId="0" applyFont="1" applyBorder="1" applyAlignment="1">
      <alignment horizontal="center" vertical="center"/>
    </xf>
    <xf numFmtId="0" fontId="6" fillId="9" borderId="35" xfId="0" applyFont="1" applyFill="1" applyBorder="1" applyAlignment="1">
      <alignment vertical="center"/>
    </xf>
    <xf numFmtId="0" fontId="6" fillId="9" borderId="36" xfId="0" applyFont="1" applyFill="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0" fillId="9" borderId="27" xfId="0" applyFill="1" applyBorder="1"/>
    <xf numFmtId="0" fontId="10" fillId="5" borderId="39" xfId="0" applyFont="1" applyFill="1" applyBorder="1" applyAlignment="1">
      <alignment horizontal="center" vertical="center"/>
    </xf>
    <xf numFmtId="0" fontId="10" fillId="9" borderId="0" xfId="0" applyFont="1" applyFill="1" applyAlignment="1">
      <alignment horizontal="center" vertical="center"/>
    </xf>
    <xf numFmtId="0" fontId="3" fillId="0" borderId="18" xfId="0" applyFont="1" applyBorder="1" applyAlignment="1">
      <alignment horizontal="center" vertical="center"/>
    </xf>
    <xf numFmtId="0" fontId="7" fillId="0" borderId="18" xfId="0" applyFont="1" applyFill="1" applyBorder="1" applyAlignment="1">
      <alignment horizontal="center" vertical="center" wrapText="1"/>
    </xf>
    <xf numFmtId="0" fontId="0" fillId="9" borderId="28" xfId="0" applyFill="1" applyBorder="1"/>
    <xf numFmtId="0" fontId="0" fillId="9" borderId="40" xfId="0" applyFill="1" applyBorder="1"/>
    <xf numFmtId="0" fontId="7" fillId="9" borderId="40" xfId="0" applyFont="1" applyFill="1" applyBorder="1" applyAlignment="1">
      <alignment vertical="top" wrapText="1"/>
    </xf>
    <xf numFmtId="0" fontId="0" fillId="9" borderId="41" xfId="0" applyFill="1" applyBorder="1"/>
    <xf numFmtId="0" fontId="0" fillId="9" borderId="0" xfId="0" applyFill="1" applyProtection="1"/>
    <xf numFmtId="0" fontId="6" fillId="9" borderId="10" xfId="0" applyFont="1" applyFill="1" applyBorder="1" applyAlignment="1" applyProtection="1">
      <alignment vertical="center"/>
    </xf>
    <xf numFmtId="0" fontId="6" fillId="9" borderId="13" xfId="0" applyFont="1" applyFill="1" applyBorder="1" applyAlignment="1" applyProtection="1">
      <alignment vertical="center"/>
    </xf>
    <xf numFmtId="0" fontId="17" fillId="9" borderId="12" xfId="0" applyFont="1" applyFill="1" applyBorder="1" applyAlignment="1" applyProtection="1">
      <alignment vertical="center" wrapText="1"/>
    </xf>
    <xf numFmtId="165" fontId="17" fillId="9" borderId="12" xfId="0" applyNumberFormat="1" applyFont="1" applyFill="1" applyBorder="1" applyAlignment="1" applyProtection="1">
      <alignment vertical="center" wrapText="1"/>
    </xf>
    <xf numFmtId="0" fontId="0" fillId="9" borderId="6" xfId="0" applyFill="1" applyBorder="1" applyProtection="1"/>
    <xf numFmtId="0" fontId="6" fillId="4" borderId="11" xfId="0" applyFont="1" applyFill="1" applyBorder="1" applyAlignment="1">
      <alignment vertical="center"/>
    </xf>
    <xf numFmtId="0" fontId="6" fillId="4" borderId="12" xfId="0" applyFont="1" applyFill="1" applyBorder="1"/>
    <xf numFmtId="0" fontId="6" fillId="9" borderId="2" xfId="0" applyFont="1" applyFill="1" applyBorder="1" applyAlignment="1">
      <alignment vertical="center"/>
    </xf>
    <xf numFmtId="0" fontId="3" fillId="9" borderId="5" xfId="0" applyFont="1" applyFill="1" applyBorder="1" applyAlignment="1">
      <alignment vertical="center"/>
    </xf>
    <xf numFmtId="0" fontId="3" fillId="9" borderId="7" xfId="0" applyFont="1" applyFill="1" applyBorder="1" applyAlignment="1">
      <alignment vertical="top"/>
    </xf>
    <xf numFmtId="0" fontId="6" fillId="5" borderId="24" xfId="0" applyFont="1" applyFill="1" applyBorder="1" applyAlignment="1">
      <alignment vertical="center"/>
    </xf>
    <xf numFmtId="0" fontId="6" fillId="5" borderId="25" xfId="0" applyFont="1" applyFill="1" applyBorder="1" applyAlignment="1">
      <alignment vertical="center"/>
    </xf>
    <xf numFmtId="0" fontId="6" fillId="5" borderId="26" xfId="0" applyFont="1" applyFill="1" applyBorder="1" applyAlignment="1">
      <alignment vertical="center"/>
    </xf>
    <xf numFmtId="0" fontId="7" fillId="5" borderId="28" xfId="0" applyFont="1" applyFill="1" applyBorder="1" applyAlignment="1">
      <alignment vertical="center"/>
    </xf>
    <xf numFmtId="0" fontId="6" fillId="5" borderId="40" xfId="0" applyFont="1" applyFill="1" applyBorder="1" applyAlignment="1">
      <alignment vertical="center"/>
    </xf>
    <xf numFmtId="0" fontId="6" fillId="5" borderId="41" xfId="0" applyFont="1" applyFill="1" applyBorder="1" applyAlignment="1">
      <alignment vertical="center"/>
    </xf>
    <xf numFmtId="0" fontId="0" fillId="8" borderId="40" xfId="0" applyFill="1" applyBorder="1" applyAlignment="1">
      <alignment vertical="center"/>
    </xf>
    <xf numFmtId="0" fontId="6" fillId="3" borderId="40" xfId="0" applyFont="1" applyFill="1" applyBorder="1" applyAlignment="1">
      <alignment vertical="center"/>
    </xf>
    <xf numFmtId="0" fontId="0" fillId="8" borderId="41" xfId="0" applyFill="1" applyBorder="1" applyAlignment="1">
      <alignment vertical="center"/>
    </xf>
    <xf numFmtId="0" fontId="6" fillId="3" borderId="42" xfId="0" applyFont="1" applyFill="1" applyBorder="1" applyAlignment="1">
      <alignment vertical="center"/>
    </xf>
    <xf numFmtId="0" fontId="6" fillId="3" borderId="43" xfId="0" applyFont="1" applyFill="1" applyBorder="1" applyAlignment="1">
      <alignment vertical="center"/>
    </xf>
    <xf numFmtId="0" fontId="12" fillId="0" borderId="18" xfId="0" applyFont="1" applyBorder="1" applyAlignment="1">
      <alignment horizontal="center" vertical="center"/>
    </xf>
    <xf numFmtId="0" fontId="12" fillId="0" borderId="18" xfId="0" applyFont="1" applyBorder="1" applyAlignment="1">
      <alignment horizontal="center" vertical="center" wrapText="1"/>
    </xf>
    <xf numFmtId="9" fontId="12" fillId="0" borderId="18" xfId="0" applyNumberFormat="1" applyFont="1" applyFill="1" applyBorder="1" applyAlignment="1">
      <alignment horizontal="center" vertical="center"/>
    </xf>
    <xf numFmtId="0" fontId="6" fillId="3" borderId="20" xfId="0" applyFont="1" applyFill="1" applyBorder="1" applyAlignment="1">
      <alignment vertical="center"/>
    </xf>
    <xf numFmtId="0" fontId="6" fillId="3" borderId="21" xfId="0" applyFont="1" applyFill="1" applyBorder="1" applyAlignment="1">
      <alignment vertical="center"/>
    </xf>
    <xf numFmtId="0" fontId="6" fillId="3" borderId="19" xfId="0" applyFont="1" applyFill="1" applyBorder="1" applyAlignment="1">
      <alignment vertical="center"/>
    </xf>
    <xf numFmtId="0" fontId="3" fillId="0" borderId="18" xfId="0" applyFont="1" applyBorder="1" applyAlignment="1">
      <alignment horizontal="center" vertical="center" wrapText="1"/>
    </xf>
    <xf numFmtId="0" fontId="20" fillId="9" borderId="0" xfId="0" applyFont="1" applyFill="1"/>
    <xf numFmtId="0" fontId="21" fillId="9" borderId="0" xfId="0" applyFont="1" applyFill="1"/>
    <xf numFmtId="0" fontId="0" fillId="0" borderId="0" xfId="0"/>
    <xf numFmtId="0" fontId="3" fillId="9" borderId="20" xfId="0" applyFont="1" applyFill="1" applyBorder="1" applyAlignment="1">
      <alignment vertical="center"/>
    </xf>
    <xf numFmtId="0" fontId="3" fillId="9" borderId="21" xfId="0" applyFont="1" applyFill="1" applyBorder="1" applyAlignment="1">
      <alignment vertical="center"/>
    </xf>
    <xf numFmtId="2" fontId="6" fillId="0" borderId="19" xfId="0" applyNumberFormat="1" applyFont="1" applyBorder="1" applyAlignment="1">
      <alignment horizontal="center" vertical="center"/>
    </xf>
    <xf numFmtId="0" fontId="0" fillId="9" borderId="0" xfId="0" applyFill="1" applyAlignment="1">
      <alignment vertical="center"/>
    </xf>
    <xf numFmtId="0" fontId="6" fillId="9" borderId="0" xfId="0" applyFont="1" applyFill="1" applyAlignment="1">
      <alignment vertical="center"/>
    </xf>
    <xf numFmtId="0" fontId="7" fillId="9" borderId="0" xfId="0" applyFont="1" applyFill="1" applyAlignment="1">
      <alignment vertical="center"/>
    </xf>
    <xf numFmtId="0" fontId="7" fillId="9" borderId="0" xfId="0" applyFont="1" applyFill="1" applyAlignment="1">
      <alignment vertical="center" wrapText="1"/>
    </xf>
    <xf numFmtId="0" fontId="6" fillId="5" borderId="18" xfId="0" applyFont="1" applyFill="1" applyBorder="1" applyAlignment="1" applyProtection="1">
      <alignment horizontal="center" vertical="top" wrapText="1"/>
      <protection locked="0"/>
    </xf>
    <xf numFmtId="0" fontId="6" fillId="0" borderId="10" xfId="0" applyFont="1" applyBorder="1" applyAlignment="1" applyProtection="1">
      <alignment horizontal="left" vertical="center"/>
    </xf>
    <xf numFmtId="0" fontId="1" fillId="9" borderId="0" xfId="0" applyFont="1" applyFill="1" applyProtection="1"/>
    <xf numFmtId="0" fontId="6" fillId="4" borderId="10" xfId="0" applyFont="1" applyFill="1" applyBorder="1" applyProtection="1">
      <protection locked="0"/>
    </xf>
    <xf numFmtId="0" fontId="6" fillId="4" borderId="11" xfId="0" applyFont="1" applyFill="1" applyBorder="1" applyProtection="1">
      <protection locked="0"/>
    </xf>
    <xf numFmtId="0" fontId="6" fillId="4" borderId="44" xfId="0" applyFont="1" applyFill="1" applyBorder="1" applyProtection="1">
      <protection locked="0"/>
    </xf>
    <xf numFmtId="0" fontId="6" fillId="4" borderId="12" xfId="0" applyFont="1" applyFill="1" applyBorder="1" applyProtection="1">
      <protection locked="0"/>
    </xf>
    <xf numFmtId="10" fontId="6" fillId="5" borderId="45" xfId="0" applyNumberFormat="1" applyFont="1" applyFill="1" applyBorder="1" applyAlignment="1" applyProtection="1">
      <alignment vertical="top" wrapText="1"/>
    </xf>
    <xf numFmtId="0" fontId="3" fillId="9" borderId="0" xfId="0" applyFont="1" applyFill="1" applyAlignment="1">
      <alignment vertical="center"/>
    </xf>
    <xf numFmtId="0" fontId="6" fillId="4" borderId="0" xfId="0" applyFont="1" applyFill="1" applyProtection="1">
      <protection locked="0"/>
    </xf>
    <xf numFmtId="0" fontId="6" fillId="6" borderId="28" xfId="0" applyFont="1" applyFill="1" applyBorder="1" applyAlignment="1" applyProtection="1">
      <alignment vertical="top"/>
    </xf>
    <xf numFmtId="0" fontId="6" fillId="6" borderId="40" xfId="0" applyFont="1" applyFill="1" applyBorder="1" applyAlignment="1" applyProtection="1">
      <alignment vertical="top"/>
    </xf>
    <xf numFmtId="0" fontId="6" fillId="6" borderId="41" xfId="0" applyFont="1" applyFill="1" applyBorder="1" applyAlignment="1" applyProtection="1">
      <alignment vertical="top"/>
    </xf>
    <xf numFmtId="0" fontId="3" fillId="9" borderId="0" xfId="0" applyFont="1" applyFill="1" applyProtection="1"/>
    <xf numFmtId="0" fontId="3" fillId="0" borderId="18" xfId="2" applyBorder="1" applyAlignment="1">
      <alignment horizontal="center" vertical="top"/>
    </xf>
    <xf numFmtId="0" fontId="5" fillId="0" borderId="0" xfId="0" applyFont="1" applyFill="1" applyProtection="1"/>
    <xf numFmtId="0" fontId="5" fillId="8" borderId="0" xfId="0" applyFont="1" applyFill="1" applyProtection="1"/>
    <xf numFmtId="0" fontId="3" fillId="0" borderId="18" xfId="0" applyFont="1" applyBorder="1" applyAlignment="1">
      <alignment horizontal="left" vertical="top" wrapText="1"/>
    </xf>
    <xf numFmtId="166" fontId="3" fillId="0" borderId="1" xfId="2" applyNumberFormat="1" applyBorder="1" applyAlignment="1">
      <alignment horizontal="left" vertical="top" wrapText="1"/>
    </xf>
    <xf numFmtId="14" fontId="3" fillId="0" borderId="10" xfId="2" applyNumberFormat="1" applyBorder="1" applyAlignment="1">
      <alignment horizontal="left" vertical="top" wrapText="1"/>
    </xf>
    <xf numFmtId="49" fontId="3" fillId="0" borderId="1" xfId="2" applyNumberFormat="1" applyBorder="1" applyAlignment="1">
      <alignment horizontal="left" vertical="top" wrapText="1"/>
    </xf>
    <xf numFmtId="0" fontId="5" fillId="9" borderId="0" xfId="0" applyFont="1" applyFill="1"/>
    <xf numFmtId="0" fontId="5" fillId="0" borderId="0" xfId="0" applyFont="1"/>
    <xf numFmtId="0" fontId="5" fillId="0" borderId="0" xfId="0" applyFont="1" applyFill="1"/>
    <xf numFmtId="166" fontId="5" fillId="0" borderId="18" xfId="0" applyNumberFormat="1" applyFont="1" applyBorder="1" applyAlignment="1">
      <alignment horizontal="left" vertical="top" wrapText="1"/>
    </xf>
    <xf numFmtId="14" fontId="5" fillId="0" borderId="18" xfId="0" applyNumberFormat="1" applyFont="1" applyBorder="1" applyAlignment="1">
      <alignment horizontal="left" vertical="top" wrapText="1"/>
    </xf>
    <xf numFmtId="49" fontId="5" fillId="9" borderId="0" xfId="0" applyNumberFormat="1" applyFont="1" applyFill="1"/>
    <xf numFmtId="0" fontId="6" fillId="4" borderId="11" xfId="0" applyFont="1" applyFill="1" applyBorder="1" applyAlignment="1" applyProtection="1">
      <alignment vertical="top" wrapText="1"/>
      <protection locked="0"/>
    </xf>
    <xf numFmtId="0" fontId="5" fillId="8" borderId="0" xfId="0" applyFont="1" applyFill="1" applyAlignment="1" applyProtection="1">
      <alignment vertical="top" wrapText="1"/>
    </xf>
    <xf numFmtId="0" fontId="5" fillId="0" borderId="0" xfId="0" applyFont="1" applyAlignment="1" applyProtection="1">
      <alignment vertical="top" wrapText="1"/>
    </xf>
    <xf numFmtId="0" fontId="5" fillId="0" borderId="0" xfId="0" applyFont="1" applyFill="1" applyAlignment="1" applyProtection="1">
      <alignment vertical="top" wrapText="1"/>
    </xf>
    <xf numFmtId="0" fontId="5" fillId="9" borderId="18" xfId="0" applyFont="1" applyFill="1" applyBorder="1"/>
    <xf numFmtId="49" fontId="5" fillId="9" borderId="18" xfId="0" applyNumberFormat="1" applyFont="1" applyFill="1" applyBorder="1"/>
    <xf numFmtId="0" fontId="5" fillId="9" borderId="18" xfId="0" applyFont="1" applyFill="1" applyBorder="1" applyAlignment="1">
      <alignment horizontal="left" vertical="top"/>
    </xf>
    <xf numFmtId="14" fontId="5" fillId="9" borderId="18" xfId="0" applyNumberFormat="1" applyFont="1" applyFill="1" applyBorder="1" applyAlignment="1">
      <alignment horizontal="left" vertical="top"/>
    </xf>
    <xf numFmtId="0" fontId="3" fillId="9" borderId="0" xfId="3" applyFill="1"/>
    <xf numFmtId="0" fontId="3" fillId="0" borderId="0" xfId="3"/>
    <xf numFmtId="0" fontId="22" fillId="0" borderId="18" xfId="0" applyFont="1" applyBorder="1" applyAlignment="1" applyProtection="1">
      <alignment horizontal="left" vertical="top" wrapText="1"/>
      <protection locked="0"/>
    </xf>
    <xf numFmtId="0" fontId="22" fillId="0" borderId="18" xfId="0" applyFont="1" applyBorder="1" applyAlignment="1" applyProtection="1">
      <alignment horizontal="left" vertical="top" wrapText="1"/>
    </xf>
    <xf numFmtId="0" fontId="22" fillId="0" borderId="18" xfId="6" applyFont="1" applyBorder="1" applyAlignment="1">
      <alignment horizontal="left" vertical="top" wrapText="1"/>
    </xf>
    <xf numFmtId="0" fontId="22" fillId="0" borderId="20" xfId="6" applyFont="1" applyBorder="1" applyAlignment="1">
      <alignment horizontal="left" vertical="top" wrapText="1"/>
    </xf>
    <xf numFmtId="0" fontId="22" fillId="0" borderId="18" xfId="2" applyFont="1" applyBorder="1" applyAlignment="1">
      <alignment horizontal="left" vertical="top" wrapText="1"/>
    </xf>
    <xf numFmtId="0" fontId="22" fillId="0" borderId="18" xfId="0" applyFont="1" applyFill="1" applyBorder="1" applyAlignment="1" applyProtection="1">
      <alignment horizontal="left" vertical="top" wrapText="1"/>
    </xf>
    <xf numFmtId="0" fontId="22" fillId="0" borderId="20" xfId="0" applyFont="1" applyFill="1" applyBorder="1" applyAlignment="1" applyProtection="1">
      <alignment horizontal="left" vertical="top" wrapText="1"/>
    </xf>
    <xf numFmtId="0" fontId="22" fillId="0" borderId="18" xfId="0" applyFont="1" applyFill="1" applyBorder="1" applyAlignment="1" applyProtection="1">
      <alignment horizontal="left" vertical="top" wrapText="1"/>
      <protection locked="0"/>
    </xf>
    <xf numFmtId="0" fontId="22" fillId="0" borderId="18" xfId="0" applyFont="1" applyBorder="1" applyAlignment="1" applyProtection="1">
      <alignment horizontal="left" vertical="top"/>
    </xf>
    <xf numFmtId="0" fontId="22" fillId="0" borderId="1" xfId="2" applyFont="1" applyBorder="1" applyAlignment="1" applyProtection="1">
      <alignment horizontal="left" vertical="top" wrapText="1"/>
      <protection locked="0"/>
    </xf>
    <xf numFmtId="0" fontId="22" fillId="0" borderId="18" xfId="6" applyFont="1" applyBorder="1" applyAlignment="1" applyProtection="1">
      <alignment horizontal="left" vertical="top" wrapText="1"/>
      <protection locked="0"/>
    </xf>
    <xf numFmtId="0" fontId="22" fillId="9" borderId="18" xfId="0" applyFont="1" applyFill="1" applyBorder="1" applyAlignment="1" applyProtection="1">
      <alignment horizontal="left" vertical="top" wrapText="1"/>
    </xf>
    <xf numFmtId="0" fontId="22" fillId="0" borderId="18" xfId="0" applyFont="1" applyFill="1" applyBorder="1" applyAlignment="1">
      <alignment horizontal="left" vertical="top" wrapText="1"/>
    </xf>
    <xf numFmtId="0" fontId="22" fillId="0" borderId="1" xfId="0" applyFont="1" applyFill="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164" fontId="3" fillId="0" borderId="34" xfId="0" applyNumberFormat="1"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65" fontId="17" fillId="0" borderId="12" xfId="0" applyNumberFormat="1" applyFont="1" applyBorder="1" applyAlignment="1" applyProtection="1">
      <alignment horizontal="left" vertical="top" wrapText="1"/>
      <protection locked="0"/>
    </xf>
    <xf numFmtId="0" fontId="15" fillId="0" borderId="12" xfId="1" applyBorder="1" applyAlignment="1" applyProtection="1">
      <alignment horizontal="left" vertical="top" wrapText="1"/>
      <protection locked="0"/>
    </xf>
    <xf numFmtId="166" fontId="3" fillId="0" borderId="18" xfId="2" applyNumberFormat="1" applyBorder="1" applyAlignment="1">
      <alignment horizontal="left" vertical="top" wrapText="1"/>
    </xf>
    <xf numFmtId="14" fontId="3" fillId="0" borderId="18" xfId="2" applyNumberFormat="1" applyBorder="1" applyAlignment="1">
      <alignment horizontal="left" vertical="top" wrapText="1"/>
    </xf>
    <xf numFmtId="0" fontId="3" fillId="0" borderId="18" xfId="2" applyBorder="1" applyAlignment="1">
      <alignment horizontal="left" vertical="top"/>
    </xf>
    <xf numFmtId="0" fontId="3" fillId="0" borderId="18" xfId="0" applyFont="1" applyBorder="1" applyAlignment="1" applyProtection="1">
      <alignment horizontal="left" vertical="top" wrapText="1"/>
      <protection locked="0"/>
    </xf>
    <xf numFmtId="0" fontId="3" fillId="0" borderId="18" xfId="0" applyFont="1" applyFill="1" applyBorder="1" applyAlignment="1" applyProtection="1">
      <alignment vertical="top" wrapText="1"/>
    </xf>
    <xf numFmtId="0" fontId="3" fillId="0" borderId="18" xfId="4" applyFont="1" applyBorder="1" applyAlignment="1">
      <alignment vertical="top" wrapText="1"/>
    </xf>
    <xf numFmtId="0" fontId="3" fillId="9" borderId="18" xfId="0" applyFont="1" applyFill="1" applyBorder="1" applyAlignment="1" applyProtection="1">
      <alignment horizontal="left" vertical="top" wrapText="1"/>
      <protection locked="0"/>
    </xf>
    <xf numFmtId="0" fontId="23" fillId="10" borderId="18" xfId="0" applyFont="1" applyFill="1" applyBorder="1" applyAlignment="1">
      <alignment wrapText="1"/>
    </xf>
    <xf numFmtId="14" fontId="0" fillId="0" borderId="0" xfId="0" applyNumberFormat="1"/>
    <xf numFmtId="0" fontId="14" fillId="9" borderId="18" xfId="0" applyFont="1" applyFill="1" applyBorder="1" applyAlignment="1">
      <alignment horizontal="left" vertical="center" wrapText="1"/>
    </xf>
    <xf numFmtId="0" fontId="14" fillId="9" borderId="18" xfId="0" applyFont="1" applyFill="1" applyBorder="1" applyAlignment="1">
      <alignment horizontal="center" wrapText="1"/>
    </xf>
    <xf numFmtId="0" fontId="22" fillId="0" borderId="18" xfId="0" applyFont="1" applyBorder="1" applyAlignment="1">
      <alignment horizontal="left" vertical="top" wrapText="1"/>
    </xf>
    <xf numFmtId="0" fontId="3" fillId="0" borderId="18" xfId="0" applyFont="1" applyBorder="1" applyAlignment="1" applyProtection="1">
      <alignment horizontal="left" vertical="top" wrapText="1"/>
    </xf>
    <xf numFmtId="0" fontId="6" fillId="7" borderId="18" xfId="0" applyFont="1" applyFill="1" applyBorder="1" applyAlignment="1" applyProtection="1">
      <alignment horizontal="left" vertical="top" wrapText="1"/>
    </xf>
    <xf numFmtId="0" fontId="22" fillId="0" borderId="18" xfId="0" applyFont="1" applyBorder="1" applyAlignment="1" applyProtection="1">
      <alignment vertical="top" wrapText="1"/>
    </xf>
    <xf numFmtId="0" fontId="5" fillId="8" borderId="0" xfId="0" applyFont="1" applyFill="1" applyAlignment="1" applyProtection="1">
      <alignment vertical="top"/>
    </xf>
    <xf numFmtId="0" fontId="5" fillId="0" borderId="18" xfId="0" applyFont="1" applyFill="1" applyBorder="1" applyAlignment="1" applyProtection="1">
      <alignment horizontal="center" vertical="top"/>
    </xf>
    <xf numFmtId="10" fontId="5" fillId="0" borderId="0" xfId="0" applyNumberFormat="1" applyFont="1" applyFill="1" applyAlignment="1" applyProtection="1">
      <alignment wrapText="1"/>
    </xf>
    <xf numFmtId="0" fontId="5" fillId="0" borderId="0" xfId="0" applyFont="1" applyFill="1" applyAlignment="1" applyProtection="1">
      <alignment vertical="top"/>
    </xf>
    <xf numFmtId="0" fontId="7" fillId="9" borderId="46" xfId="0" applyFont="1" applyFill="1" applyBorder="1" applyAlignment="1">
      <alignment horizontal="left" vertical="top" wrapText="1"/>
    </xf>
    <xf numFmtId="0" fontId="3" fillId="0" borderId="24"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0" borderId="28" xfId="0" applyFont="1" applyFill="1" applyBorder="1" applyAlignment="1" applyProtection="1">
      <alignment horizontal="left" vertical="top" wrapText="1"/>
    </xf>
    <xf numFmtId="0" fontId="3" fillId="0" borderId="40" xfId="0" applyFont="1" applyFill="1" applyBorder="1" applyAlignment="1" applyProtection="1">
      <alignment horizontal="left" vertical="top" wrapText="1"/>
    </xf>
    <xf numFmtId="0" fontId="3" fillId="0" borderId="41" xfId="0" applyFont="1" applyFill="1" applyBorder="1" applyAlignment="1" applyProtection="1">
      <alignment horizontal="left" vertical="top" wrapText="1"/>
    </xf>
    <xf numFmtId="0" fontId="6" fillId="6" borderId="24" xfId="0" applyFont="1" applyFill="1" applyBorder="1" applyAlignment="1" applyProtection="1">
      <alignment horizontal="left" vertical="top"/>
    </xf>
    <xf numFmtId="0" fontId="6" fillId="6" borderId="25" xfId="0" applyFont="1" applyFill="1" applyBorder="1" applyAlignment="1" applyProtection="1">
      <alignment horizontal="left" vertical="top"/>
    </xf>
    <xf numFmtId="0" fontId="6" fillId="6" borderId="26" xfId="0" applyFont="1" applyFill="1" applyBorder="1" applyAlignment="1" applyProtection="1">
      <alignment horizontal="left" vertical="top"/>
    </xf>
    <xf numFmtId="0" fontId="6" fillId="6" borderId="28" xfId="0" applyFont="1" applyFill="1" applyBorder="1" applyAlignment="1" applyProtection="1">
      <alignment horizontal="left" vertical="top"/>
    </xf>
    <xf numFmtId="0" fontId="6" fillId="6" borderId="40" xfId="0" applyFont="1" applyFill="1" applyBorder="1" applyAlignment="1" applyProtection="1">
      <alignment horizontal="left" vertical="top"/>
    </xf>
    <xf numFmtId="0" fontId="6" fillId="6" borderId="41" xfId="0" applyFont="1" applyFill="1" applyBorder="1" applyAlignment="1" applyProtection="1">
      <alignment horizontal="left" vertical="top"/>
    </xf>
    <xf numFmtId="0" fontId="3" fillId="9" borderId="24" xfId="0" applyFont="1" applyFill="1" applyBorder="1" applyAlignment="1" applyProtection="1">
      <alignment horizontal="left" vertical="top" wrapText="1"/>
    </xf>
    <xf numFmtId="0" fontId="3" fillId="9" borderId="25" xfId="0" applyFont="1" applyFill="1" applyBorder="1" applyAlignment="1" applyProtection="1">
      <alignment horizontal="left" vertical="top" wrapText="1"/>
    </xf>
    <xf numFmtId="0" fontId="3" fillId="9" borderId="26" xfId="0" applyFont="1" applyFill="1" applyBorder="1" applyAlignment="1" applyProtection="1">
      <alignment horizontal="left" vertical="top" wrapText="1"/>
    </xf>
    <xf numFmtId="0" fontId="3" fillId="9" borderId="28" xfId="0" applyFont="1" applyFill="1" applyBorder="1" applyAlignment="1" applyProtection="1">
      <alignment horizontal="left" vertical="top" wrapText="1"/>
    </xf>
    <xf numFmtId="0" fontId="3" fillId="9" borderId="40" xfId="0" applyFont="1" applyFill="1" applyBorder="1" applyAlignment="1" applyProtection="1">
      <alignment horizontal="left" vertical="top" wrapText="1"/>
    </xf>
    <xf numFmtId="0" fontId="3" fillId="9" borderId="41" xfId="0" applyFont="1" applyFill="1" applyBorder="1" applyAlignment="1" applyProtection="1">
      <alignment horizontal="left" vertical="top" wrapText="1"/>
    </xf>
    <xf numFmtId="0" fontId="3" fillId="0" borderId="27"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3" fillId="0" borderId="6" xfId="0" applyFont="1" applyFill="1" applyBorder="1" applyAlignment="1" applyProtection="1">
      <alignment horizontal="left" vertical="top" wrapText="1"/>
    </xf>
    <xf numFmtId="0" fontId="3" fillId="9" borderId="2" xfId="0" applyFont="1" applyFill="1" applyBorder="1" applyAlignment="1" applyProtection="1">
      <alignment horizontal="left" vertical="top" wrapText="1"/>
    </xf>
    <xf numFmtId="0" fontId="3" fillId="9" borderId="3" xfId="0" applyFont="1" applyFill="1" applyBorder="1" applyAlignment="1" applyProtection="1">
      <alignment horizontal="left" vertical="top"/>
    </xf>
    <xf numFmtId="0" fontId="3" fillId="9" borderId="14" xfId="0" applyFont="1" applyFill="1" applyBorder="1" applyAlignment="1" applyProtection="1">
      <alignment horizontal="left" vertical="top"/>
    </xf>
    <xf numFmtId="0" fontId="3" fillId="9" borderId="5" xfId="0" applyFont="1" applyFill="1" applyBorder="1" applyAlignment="1" applyProtection="1">
      <alignment horizontal="left" vertical="top"/>
    </xf>
    <xf numFmtId="0" fontId="3" fillId="9" borderId="0" xfId="0" applyFont="1" applyFill="1" applyAlignment="1" applyProtection="1">
      <alignment horizontal="left" vertical="top"/>
    </xf>
    <xf numFmtId="0" fontId="3" fillId="9" borderId="16" xfId="0" applyFont="1" applyFill="1" applyBorder="1" applyAlignment="1" applyProtection="1">
      <alignment horizontal="left" vertical="top"/>
    </xf>
    <xf numFmtId="0" fontId="3" fillId="9" borderId="27" xfId="0" applyFont="1" applyFill="1" applyBorder="1" applyAlignment="1" applyProtection="1">
      <alignment horizontal="left" vertical="top" wrapText="1"/>
    </xf>
    <xf numFmtId="0" fontId="3" fillId="9" borderId="0" xfId="0" applyFont="1" applyFill="1" applyAlignment="1" applyProtection="1">
      <alignment horizontal="left" vertical="top" wrapText="1"/>
    </xf>
    <xf numFmtId="0" fontId="3" fillId="9" borderId="6" xfId="0" applyFont="1" applyFill="1" applyBorder="1" applyAlignment="1" applyProtection="1">
      <alignment horizontal="left" vertical="top" wrapText="1"/>
    </xf>
  </cellXfs>
  <cellStyles count="8">
    <cellStyle name="Hyperlink" xfId="1" builtinId="8"/>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5" xfId="7" xr:uid="{00000000-0005-0000-0000-000007000000}"/>
  </cellStyles>
  <dxfs count="19">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4831261</xdr:colOff>
      <xdr:row>0</xdr:row>
      <xdr:rowOff>85725</xdr:rowOff>
    </xdr:from>
    <xdr:to>
      <xdr:col>2</xdr:col>
      <xdr:colOff>4831261</xdr:colOff>
      <xdr:row>6</xdr:row>
      <xdr:rowOff>87603</xdr:rowOff>
    </xdr:to>
    <xdr:pic>
      <xdr:nvPicPr>
        <xdr:cNvPr id="2" name="Picture 1" descr="The official logo of the IRS" title="IRS Logo">
          <a:extLst>
            <a:ext uri="{FF2B5EF4-FFF2-40B4-BE49-F238E27FC236}">
              <a16:creationId xmlns:a16="http://schemas.microsoft.com/office/drawing/2014/main" id="{7305F4E4-6F9F-49F3-B9DE-418E5BD7336E}"/>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twoCellAnchor editAs="oneCell">
    <xdr:from>
      <xdr:col>2</xdr:col>
      <xdr:colOff>5745163</xdr:colOff>
      <xdr:row>0</xdr:row>
      <xdr:rowOff>107157</xdr:rowOff>
    </xdr:from>
    <xdr:to>
      <xdr:col>2</xdr:col>
      <xdr:colOff>6922908</xdr:colOff>
      <xdr:row>6</xdr:row>
      <xdr:rowOff>106846</xdr:rowOff>
    </xdr:to>
    <xdr:pic>
      <xdr:nvPicPr>
        <xdr:cNvPr id="3" name="Picture 2" descr="The official logo of the IRS" title="IRS Logo">
          <a:extLst>
            <a:ext uri="{FF2B5EF4-FFF2-40B4-BE49-F238E27FC236}">
              <a16:creationId xmlns:a16="http://schemas.microsoft.com/office/drawing/2014/main" id="{6B7D2A4C-85FA-4A51-B949-54C9DCEE11CE}"/>
            </a:ext>
          </a:extLst>
        </xdr:cNvPr>
        <xdr:cNvPicPr/>
      </xdr:nvPicPr>
      <xdr:blipFill>
        <a:blip xmlns:r="http://schemas.openxmlformats.org/officeDocument/2006/relationships" r:embed="rId1"/>
        <a:srcRect/>
        <a:stretch>
          <a:fillRect/>
        </a:stretch>
      </xdr:blipFill>
      <xdr:spPr bwMode="auto">
        <a:xfrm>
          <a:off x="7262813" y="107157"/>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50"/>
  <sheetViews>
    <sheetView tabSelected="1" zoomScale="80" zoomScaleNormal="80" workbookViewId="0">
      <selection activeCell="A28" sqref="A28"/>
    </sheetView>
  </sheetViews>
  <sheetFormatPr defaultColWidth="11.453125" defaultRowHeight="14.5" x14ac:dyDescent="0.35"/>
  <cols>
    <col min="1" max="2" width="11.453125" style="1" customWidth="1"/>
    <col min="3" max="3" width="108.26953125" style="1" customWidth="1"/>
    <col min="4" max="16" width="11.453125" style="142"/>
    <col min="17" max="16384" width="11.453125" style="1"/>
  </cols>
  <sheetData>
    <row r="1" spans="1:3" ht="15.5" x14ac:dyDescent="0.35">
      <c r="A1" s="2" t="s">
        <v>0</v>
      </c>
      <c r="B1" s="3"/>
      <c r="C1" s="4"/>
    </row>
    <row r="2" spans="1:3" ht="15.5" x14ac:dyDescent="0.35">
      <c r="A2" s="5" t="s">
        <v>1</v>
      </c>
      <c r="B2" s="6"/>
      <c r="C2" s="7"/>
    </row>
    <row r="3" spans="1:3" x14ac:dyDescent="0.35">
      <c r="A3" s="8"/>
      <c r="B3" s="9"/>
      <c r="C3" s="10"/>
    </row>
    <row r="4" spans="1:3" x14ac:dyDescent="0.35">
      <c r="A4" s="8" t="s">
        <v>2</v>
      </c>
      <c r="B4" s="9"/>
      <c r="C4" s="10"/>
    </row>
    <row r="5" spans="1:3" x14ac:dyDescent="0.35">
      <c r="A5" s="8" t="s">
        <v>2217</v>
      </c>
      <c r="B5" s="9"/>
      <c r="C5" s="10"/>
    </row>
    <row r="6" spans="1:3" x14ac:dyDescent="0.35">
      <c r="A6" s="8" t="s">
        <v>3</v>
      </c>
      <c r="B6" s="9"/>
      <c r="C6" s="10"/>
    </row>
    <row r="7" spans="1:3" x14ac:dyDescent="0.35">
      <c r="A7" s="11"/>
      <c r="B7" s="12"/>
      <c r="C7" s="13"/>
    </row>
    <row r="8" spans="1:3" ht="18" customHeight="1" x14ac:dyDescent="0.35">
      <c r="A8" s="14" t="s">
        <v>4</v>
      </c>
      <c r="B8" s="15"/>
      <c r="C8" s="16"/>
    </row>
    <row r="9" spans="1:3" ht="12.75" customHeight="1" x14ac:dyDescent="0.35">
      <c r="A9" s="17" t="s">
        <v>5</v>
      </c>
      <c r="B9" s="18"/>
      <c r="C9" s="19"/>
    </row>
    <row r="10" spans="1:3" x14ac:dyDescent="0.35">
      <c r="A10" s="17" t="s">
        <v>6</v>
      </c>
      <c r="B10" s="18"/>
      <c r="C10" s="19"/>
    </row>
    <row r="11" spans="1:3" x14ac:dyDescent="0.35">
      <c r="A11" s="17" t="s">
        <v>7</v>
      </c>
      <c r="B11" s="18"/>
      <c r="C11" s="19"/>
    </row>
    <row r="12" spans="1:3" x14ac:dyDescent="0.35">
      <c r="A12" s="17" t="s">
        <v>8</v>
      </c>
      <c r="B12" s="18"/>
      <c r="C12" s="19"/>
    </row>
    <row r="13" spans="1:3" x14ac:dyDescent="0.35">
      <c r="A13" s="17" t="s">
        <v>9</v>
      </c>
      <c r="B13" s="18"/>
      <c r="C13" s="19"/>
    </row>
    <row r="14" spans="1:3" ht="4.5" customHeight="1" x14ac:dyDescent="0.35">
      <c r="A14" s="20"/>
      <c r="B14" s="21"/>
      <c r="C14" s="22"/>
    </row>
    <row r="15" spans="1:3" x14ac:dyDescent="0.35">
      <c r="A15" s="142"/>
      <c r="B15" s="142"/>
      <c r="C15" s="147"/>
    </row>
    <row r="16" spans="1:3" x14ac:dyDescent="0.35">
      <c r="A16" s="23" t="s">
        <v>10</v>
      </c>
      <c r="B16" s="24"/>
      <c r="C16" s="25"/>
    </row>
    <row r="17" spans="1:63" x14ac:dyDescent="0.35">
      <c r="A17" s="26" t="s">
        <v>11</v>
      </c>
      <c r="B17" s="27"/>
      <c r="C17" s="232"/>
    </row>
    <row r="18" spans="1:63" x14ac:dyDescent="0.35">
      <c r="A18" s="26" t="s">
        <v>12</v>
      </c>
      <c r="B18" s="27"/>
      <c r="C18" s="232"/>
    </row>
    <row r="19" spans="1:63" x14ac:dyDescent="0.35">
      <c r="A19" s="26" t="s">
        <v>13</v>
      </c>
      <c r="B19" s="27"/>
      <c r="C19" s="233"/>
    </row>
    <row r="20" spans="1:63" x14ac:dyDescent="0.35">
      <c r="A20" s="143" t="s">
        <v>14</v>
      </c>
      <c r="B20" s="144"/>
      <c r="C20" s="232"/>
    </row>
    <row r="21" spans="1:63" x14ac:dyDescent="0.35">
      <c r="A21" s="26" t="s">
        <v>15</v>
      </c>
      <c r="B21" s="27"/>
      <c r="C21" s="232"/>
    </row>
    <row r="22" spans="1:63" x14ac:dyDescent="0.35">
      <c r="A22" s="26" t="s">
        <v>16</v>
      </c>
      <c r="B22" s="27"/>
      <c r="C22" s="232"/>
    </row>
    <row r="23" spans="1:63" x14ac:dyDescent="0.35">
      <c r="A23" s="26" t="s">
        <v>17</v>
      </c>
      <c r="B23" s="27"/>
      <c r="C23" s="232"/>
    </row>
    <row r="24" spans="1:63" x14ac:dyDescent="0.35">
      <c r="A24" s="26" t="s">
        <v>18</v>
      </c>
      <c r="B24" s="27"/>
      <c r="C24" s="232"/>
    </row>
    <row r="25" spans="1:63" x14ac:dyDescent="0.35">
      <c r="A25" s="26" t="s">
        <v>19</v>
      </c>
      <c r="B25" s="27"/>
      <c r="C25" s="232"/>
    </row>
    <row r="26" spans="1:63" x14ac:dyDescent="0.35">
      <c r="A26" s="182" t="s">
        <v>20</v>
      </c>
      <c r="B26" s="144"/>
      <c r="C26" s="23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row>
    <row r="27" spans="1:63" x14ac:dyDescent="0.35">
      <c r="A27" s="182" t="s">
        <v>21</v>
      </c>
      <c r="B27" s="144"/>
      <c r="C27" s="23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row>
    <row r="28" spans="1:63" x14ac:dyDescent="0.35">
      <c r="A28" s="142"/>
      <c r="B28" s="142"/>
      <c r="C28" s="147"/>
    </row>
    <row r="29" spans="1:63" x14ac:dyDescent="0.35">
      <c r="A29" s="23" t="s">
        <v>22</v>
      </c>
      <c r="B29" s="24"/>
      <c r="C29" s="25"/>
    </row>
    <row r="30" spans="1:63" x14ac:dyDescent="0.35">
      <c r="A30" s="28"/>
      <c r="B30" s="29"/>
      <c r="C30" s="30"/>
    </row>
    <row r="31" spans="1:63" x14ac:dyDescent="0.35">
      <c r="A31" s="143" t="s">
        <v>23</v>
      </c>
      <c r="B31" s="145"/>
      <c r="C31" s="234"/>
    </row>
    <row r="32" spans="1:63" x14ac:dyDescent="0.35">
      <c r="A32" s="143" t="s">
        <v>24</v>
      </c>
      <c r="B32" s="145"/>
      <c r="C32" s="234"/>
    </row>
    <row r="33" spans="1:3" ht="12.75" customHeight="1" x14ac:dyDescent="0.35">
      <c r="A33" s="143" t="s">
        <v>25</v>
      </c>
      <c r="B33" s="145"/>
      <c r="C33" s="234"/>
    </row>
    <row r="34" spans="1:3" ht="12.75" customHeight="1" x14ac:dyDescent="0.35">
      <c r="A34" s="143" t="s">
        <v>26</v>
      </c>
      <c r="B34" s="146"/>
      <c r="C34" s="235"/>
    </row>
    <row r="35" spans="1:3" x14ac:dyDescent="0.35">
      <c r="A35" s="143" t="s">
        <v>27</v>
      </c>
      <c r="B35" s="145"/>
      <c r="C35" s="236"/>
    </row>
    <row r="36" spans="1:3" x14ac:dyDescent="0.35">
      <c r="A36" s="28"/>
      <c r="B36" s="29"/>
      <c r="C36" s="30"/>
    </row>
    <row r="37" spans="1:3" x14ac:dyDescent="0.35">
      <c r="A37" s="143" t="s">
        <v>23</v>
      </c>
      <c r="B37" s="145"/>
      <c r="C37" s="234"/>
    </row>
    <row r="38" spans="1:3" x14ac:dyDescent="0.35">
      <c r="A38" s="143" t="s">
        <v>24</v>
      </c>
      <c r="B38" s="145"/>
      <c r="C38" s="234"/>
    </row>
    <row r="39" spans="1:3" x14ac:dyDescent="0.35">
      <c r="A39" s="143" t="s">
        <v>25</v>
      </c>
      <c r="B39" s="145"/>
      <c r="C39" s="234"/>
    </row>
    <row r="40" spans="1:3" x14ac:dyDescent="0.35">
      <c r="A40" s="143" t="s">
        <v>26</v>
      </c>
      <c r="B40" s="146"/>
      <c r="C40" s="235"/>
    </row>
    <row r="41" spans="1:3" x14ac:dyDescent="0.35">
      <c r="A41" s="143" t="s">
        <v>27</v>
      </c>
      <c r="B41" s="145"/>
      <c r="C41" s="236"/>
    </row>
    <row r="42" spans="1:3" x14ac:dyDescent="0.35">
      <c r="A42" s="142"/>
      <c r="B42" s="142"/>
      <c r="C42" s="142"/>
    </row>
    <row r="43" spans="1:3" x14ac:dyDescent="0.35">
      <c r="A43" s="189" t="s">
        <v>28</v>
      </c>
      <c r="B43" s="142"/>
      <c r="C43" s="142"/>
    </row>
    <row r="44" spans="1:3" x14ac:dyDescent="0.35">
      <c r="A44" s="189" t="s">
        <v>29</v>
      </c>
      <c r="B44" s="142"/>
      <c r="C44" s="142"/>
    </row>
    <row r="45" spans="1:3" x14ac:dyDescent="0.35">
      <c r="A45" s="189" t="s">
        <v>30</v>
      </c>
      <c r="B45" s="142"/>
      <c r="C45" s="142"/>
    </row>
    <row r="46" spans="1:3" x14ac:dyDescent="0.35">
      <c r="A46" s="142"/>
      <c r="B46" s="142"/>
      <c r="C46" s="142"/>
    </row>
    <row r="47" spans="1:3" ht="12.75" hidden="1" customHeight="1" x14ac:dyDescent="0.35">
      <c r="A47" s="183" t="s">
        <v>31</v>
      </c>
      <c r="B47" s="142" t="s">
        <v>32</v>
      </c>
      <c r="C47" s="142"/>
    </row>
    <row r="48" spans="1:3" ht="12.75" hidden="1" customHeight="1" x14ac:dyDescent="0.35">
      <c r="A48" s="183" t="s">
        <v>33</v>
      </c>
      <c r="B48" s="142" t="s">
        <v>34</v>
      </c>
      <c r="C48" s="142"/>
    </row>
    <row r="49" spans="1:3" ht="12.75" hidden="1" customHeight="1" x14ac:dyDescent="0.35">
      <c r="A49" s="183" t="s">
        <v>35</v>
      </c>
      <c r="B49" s="142" t="s">
        <v>36</v>
      </c>
      <c r="C49" s="142"/>
    </row>
    <row r="50" spans="1:3" x14ac:dyDescent="0.35">
      <c r="A50" s="142"/>
      <c r="B50" s="142"/>
      <c r="C50" s="142"/>
    </row>
  </sheetData>
  <dataValidations count="4">
    <dataValidation allowBlank="1" showInputMessage="1" showErrorMessage="1" prompt="Insert tester name and organization" sqref="C20:C25" xr:uid="{00000000-0002-0000-0000-000000000000}"/>
    <dataValidation allowBlank="1" showInputMessage="1" showErrorMessage="1" prompt="Insert City, State and address or building" sqref="C18" xr:uid="{00000000-0002-0000-0000-000001000000}"/>
    <dataValidation allowBlank="1" showInputMessage="1" showErrorMessage="1" prompt="Insert device function" sqref="C27" xr:uid="{00000000-0002-0000-0000-000002000000}"/>
    <dataValidation type="list" allowBlank="1" showInputMessage="1" showErrorMessage="1" prompt="Select logical network location of device" sqref="C26" xr:uid="{00000000-0002-0000-0000-000003000000}">
      <formula1>$A$47:$A$49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8"/>
  <sheetViews>
    <sheetView zoomScale="90" zoomScaleNormal="90" workbookViewId="0">
      <selection activeCell="J35" sqref="J35"/>
    </sheetView>
  </sheetViews>
  <sheetFormatPr defaultColWidth="11.453125" defaultRowHeight="14.5" x14ac:dyDescent="0.35"/>
  <cols>
    <col min="1" max="1" width="22.453125" style="106" customWidth="1"/>
    <col min="2" max="3" width="13" style="106" customWidth="1"/>
    <col min="4" max="5" width="11.453125" style="106" customWidth="1"/>
    <col min="6" max="6" width="13" style="106" customWidth="1"/>
    <col min="7" max="7" width="12.26953125" style="106" customWidth="1"/>
    <col min="8" max="9" width="11.453125" style="106" hidden="1" customWidth="1"/>
    <col min="10" max="11" width="11.453125" style="106" customWidth="1"/>
    <col min="12" max="12" width="5.453125" style="106" customWidth="1"/>
    <col min="13" max="13" width="9.7265625" style="106" customWidth="1"/>
    <col min="14" max="14" width="10.7265625" style="106" customWidth="1"/>
    <col min="15" max="15" width="11" style="106" customWidth="1"/>
    <col min="16" max="18" width="11.453125" style="106" customWidth="1"/>
    <col min="19" max="16384" width="11.453125" style="106"/>
  </cols>
  <sheetData>
    <row r="1" spans="1:18" ht="12.75" customHeight="1" x14ac:dyDescent="0.35">
      <c r="A1" s="148" t="s">
        <v>37</v>
      </c>
      <c r="B1" s="32"/>
      <c r="C1" s="32"/>
      <c r="D1" s="32"/>
      <c r="E1" s="32"/>
      <c r="F1" s="32"/>
      <c r="G1" s="32"/>
      <c r="H1" s="32"/>
      <c r="I1" s="32"/>
      <c r="J1" s="32"/>
      <c r="K1" s="32"/>
      <c r="L1" s="32"/>
      <c r="M1" s="32"/>
      <c r="N1" s="32"/>
      <c r="O1" s="32"/>
      <c r="P1" s="149"/>
    </row>
    <row r="2" spans="1:18" ht="19.5" customHeight="1" x14ac:dyDescent="0.35">
      <c r="A2" s="150" t="s">
        <v>38</v>
      </c>
      <c r="B2" s="107"/>
      <c r="C2" s="107"/>
      <c r="D2" s="107"/>
      <c r="E2" s="107"/>
      <c r="F2" s="107"/>
      <c r="G2" s="107"/>
      <c r="H2" s="107"/>
      <c r="I2" s="107"/>
      <c r="J2" s="107"/>
      <c r="K2" s="107"/>
      <c r="L2" s="107"/>
      <c r="M2" s="107"/>
      <c r="N2" s="107"/>
      <c r="O2" s="107"/>
      <c r="P2" s="108"/>
    </row>
    <row r="3" spans="1:18" ht="12.75" customHeight="1" x14ac:dyDescent="0.35">
      <c r="A3" s="151" t="s">
        <v>39</v>
      </c>
      <c r="B3" s="109"/>
      <c r="C3" s="109"/>
      <c r="D3" s="109"/>
      <c r="E3" s="109"/>
      <c r="F3" s="109"/>
      <c r="G3" s="109"/>
      <c r="H3" s="109"/>
      <c r="I3" s="109"/>
      <c r="J3" s="109"/>
      <c r="K3" s="109"/>
      <c r="L3" s="109"/>
      <c r="M3" s="109"/>
      <c r="N3" s="109"/>
      <c r="O3" s="109"/>
      <c r="P3" s="110"/>
    </row>
    <row r="4" spans="1:18" ht="12.75" customHeight="1" x14ac:dyDescent="0.35">
      <c r="A4" s="151"/>
      <c r="B4" s="109"/>
      <c r="C4" s="109"/>
      <c r="D4" s="109"/>
      <c r="E4" s="109"/>
      <c r="F4" s="109"/>
      <c r="G4" s="109"/>
      <c r="H4" s="109"/>
      <c r="I4" s="109"/>
      <c r="J4" s="109"/>
      <c r="K4" s="109"/>
      <c r="L4" s="109"/>
      <c r="M4" s="109"/>
      <c r="N4" s="109"/>
      <c r="O4" s="109"/>
      <c r="P4" s="110"/>
    </row>
    <row r="5" spans="1:18" ht="12.75" customHeight="1" x14ac:dyDescent="0.35">
      <c r="A5" s="151" t="s">
        <v>40</v>
      </c>
      <c r="B5" s="109"/>
      <c r="C5" s="109"/>
      <c r="D5" s="109"/>
      <c r="E5" s="109"/>
      <c r="F5" s="109"/>
      <c r="G5" s="109"/>
      <c r="H5" s="109"/>
      <c r="I5" s="109"/>
      <c r="J5" s="109"/>
      <c r="K5" s="109"/>
      <c r="L5" s="109"/>
      <c r="M5" s="109"/>
      <c r="N5" s="109"/>
      <c r="O5" s="109"/>
      <c r="P5" s="110"/>
    </row>
    <row r="6" spans="1:18" ht="12.75" customHeight="1" x14ac:dyDescent="0.35">
      <c r="A6" s="151" t="s">
        <v>41</v>
      </c>
      <c r="B6" s="109"/>
      <c r="C6" s="109"/>
      <c r="D6" s="109"/>
      <c r="E6" s="109"/>
      <c r="F6" s="109"/>
      <c r="G6" s="109"/>
      <c r="H6" s="109"/>
      <c r="I6" s="109"/>
      <c r="J6" s="109"/>
      <c r="K6" s="109"/>
      <c r="L6" s="109"/>
      <c r="M6" s="109"/>
      <c r="N6" s="109"/>
      <c r="O6" s="109"/>
      <c r="P6" s="110"/>
    </row>
    <row r="7" spans="1:18" ht="12.75" customHeight="1" x14ac:dyDescent="0.35">
      <c r="A7" s="152"/>
      <c r="B7" s="111"/>
      <c r="C7" s="111"/>
      <c r="D7" s="111"/>
      <c r="E7" s="111"/>
      <c r="F7" s="111"/>
      <c r="G7" s="111"/>
      <c r="H7" s="111"/>
      <c r="I7" s="111"/>
      <c r="J7" s="111"/>
      <c r="K7" s="111"/>
      <c r="L7" s="111"/>
      <c r="M7" s="111"/>
      <c r="N7" s="111"/>
      <c r="O7" s="111"/>
      <c r="P7" s="112"/>
    </row>
    <row r="8" spans="1:18" ht="12.75" customHeight="1" x14ac:dyDescent="0.35">
      <c r="A8" s="113"/>
      <c r="B8" s="114"/>
      <c r="C8" s="114"/>
      <c r="D8" s="114"/>
      <c r="E8" s="114"/>
      <c r="F8" s="114"/>
      <c r="G8" s="114"/>
      <c r="H8" s="114"/>
      <c r="I8" s="114"/>
      <c r="J8" s="114"/>
      <c r="K8" s="114"/>
      <c r="L8" s="114"/>
      <c r="M8" s="114"/>
      <c r="N8" s="114"/>
      <c r="O8" s="114"/>
      <c r="P8" s="115"/>
      <c r="Q8" s="116"/>
      <c r="R8" s="116"/>
    </row>
    <row r="9" spans="1:18" ht="12.75" customHeight="1" x14ac:dyDescent="0.35">
      <c r="A9" s="117"/>
      <c r="B9" s="153" t="s">
        <v>42</v>
      </c>
      <c r="C9" s="154"/>
      <c r="D9" s="154"/>
      <c r="E9" s="154"/>
      <c r="F9" s="154"/>
      <c r="G9" s="155"/>
      <c r="H9" s="177"/>
      <c r="I9" s="177"/>
      <c r="J9" s="177"/>
      <c r="K9" s="177"/>
      <c r="L9" s="177"/>
      <c r="M9" s="177"/>
      <c r="N9" s="177"/>
      <c r="O9" s="177"/>
      <c r="P9" s="118"/>
      <c r="Q9" s="116"/>
      <c r="R9" s="116"/>
    </row>
    <row r="10" spans="1:18" ht="12.75" customHeight="1" x14ac:dyDescent="0.35">
      <c r="A10" s="117"/>
      <c r="B10" s="156" t="s">
        <v>43</v>
      </c>
      <c r="C10" s="157"/>
      <c r="D10" s="157"/>
      <c r="E10" s="157"/>
      <c r="F10" s="157"/>
      <c r="G10" s="158"/>
      <c r="H10" s="177"/>
      <c r="I10" s="177"/>
      <c r="J10" s="177"/>
      <c r="K10" s="177"/>
      <c r="L10" s="177"/>
      <c r="M10" s="177"/>
      <c r="N10" s="177"/>
      <c r="O10" s="177"/>
      <c r="P10" s="118"/>
      <c r="Q10" s="116"/>
      <c r="R10" s="116"/>
    </row>
    <row r="11" spans="1:18" ht="12.75" customHeight="1" x14ac:dyDescent="0.35">
      <c r="A11" s="256" t="s">
        <v>44</v>
      </c>
      <c r="B11" s="120" t="s">
        <v>45</v>
      </c>
      <c r="C11" s="159"/>
      <c r="D11" s="160"/>
      <c r="E11" s="160"/>
      <c r="F11" s="160"/>
      <c r="G11" s="161"/>
      <c r="H11" s="177"/>
      <c r="I11" s="177"/>
      <c r="J11" s="177"/>
      <c r="K11" s="121" t="s">
        <v>46</v>
      </c>
      <c r="L11" s="162"/>
      <c r="M11" s="162"/>
      <c r="N11" s="162"/>
      <c r="O11" s="163"/>
      <c r="P11" s="118"/>
      <c r="Q11" s="116"/>
      <c r="R11" s="116"/>
    </row>
    <row r="12" spans="1:18" ht="36" x14ac:dyDescent="0.35">
      <c r="A12" s="256"/>
      <c r="B12" s="122" t="s">
        <v>47</v>
      </c>
      <c r="C12" s="123" t="s">
        <v>48</v>
      </c>
      <c r="D12" s="123" t="s">
        <v>49</v>
      </c>
      <c r="E12" s="123" t="s">
        <v>50</v>
      </c>
      <c r="F12" s="123" t="s">
        <v>51</v>
      </c>
      <c r="G12" s="124" t="s">
        <v>52</v>
      </c>
      <c r="H12" s="177"/>
      <c r="I12" s="177"/>
      <c r="J12" s="177"/>
      <c r="K12" s="125" t="s">
        <v>53</v>
      </c>
      <c r="L12" s="33"/>
      <c r="M12" s="126" t="s">
        <v>54</v>
      </c>
      <c r="N12" s="126" t="s">
        <v>55</v>
      </c>
      <c r="O12" s="127" t="s">
        <v>56</v>
      </c>
      <c r="P12" s="118"/>
      <c r="Q12" s="116"/>
      <c r="R12" s="116"/>
    </row>
    <row r="13" spans="1:18" ht="12.75" customHeight="1" x14ac:dyDescent="0.35">
      <c r="A13" s="119"/>
      <c r="B13" s="164">
        <f>COUNTIF('Gen Test Cases'!I3:I314,"Pass")+COUNTIF('DB2 v10 Test Cases'!J3:J321,"Pass")</f>
        <v>0</v>
      </c>
      <c r="C13" s="165">
        <f>COUNTIF('Gen Test Cases'!I3:I314,"Fail")+COUNTIF('DB2 v10 Test Cases'!J3:J321,"Fail")</f>
        <v>0</v>
      </c>
      <c r="D13" s="164">
        <f>COUNTIF('Gen Test Cases'!I3:I314,"Info")+COUNTIF('DB2 v10 Test Cases'!J3:J321,"Info")</f>
        <v>0</v>
      </c>
      <c r="E13" s="165">
        <f>COUNTIF('Gen Test Cases'!I3:I314,"N/A")+COUNTIF('DB2 v10 Test Cases'!J3:J321,"N/A")</f>
        <v>0</v>
      </c>
      <c r="F13" s="164">
        <f>B13+C13</f>
        <v>0</v>
      </c>
      <c r="G13" s="166">
        <f>D25/100</f>
        <v>0</v>
      </c>
      <c r="H13" s="177"/>
      <c r="I13" s="177"/>
      <c r="J13" s="177"/>
      <c r="K13" s="129" t="s">
        <v>57</v>
      </c>
      <c r="L13" s="130"/>
      <c r="M13" s="131">
        <f>COUNTA('Gen Test Cases'!I3:I314)+COUNTA('DB2 v10 Test Cases'!J3:J321)</f>
        <v>0</v>
      </c>
      <c r="N13" s="131">
        <f>O13-M13</f>
        <v>109</v>
      </c>
      <c r="O13" s="132">
        <f>COUNTA('Gen Test Cases'!A3:A314)+COUNTA('DB2 v10 Test Cases'!A3:A321)</f>
        <v>109</v>
      </c>
      <c r="P13" s="118"/>
      <c r="Q13" s="116"/>
      <c r="R13" s="116"/>
    </row>
    <row r="14" spans="1:18" ht="12.75" customHeight="1" x14ac:dyDescent="0.35">
      <c r="A14" s="119"/>
      <c r="B14" s="178"/>
      <c r="C14" s="177"/>
      <c r="D14" s="177"/>
      <c r="E14" s="177"/>
      <c r="F14" s="177"/>
      <c r="G14" s="177"/>
      <c r="H14" s="177"/>
      <c r="I14" s="177"/>
      <c r="J14" s="177"/>
      <c r="K14" s="179"/>
      <c r="L14" s="179"/>
      <c r="M14" s="179"/>
      <c r="N14" s="179"/>
      <c r="O14" s="179"/>
      <c r="P14" s="118"/>
      <c r="Q14" s="116"/>
      <c r="R14" s="116"/>
    </row>
    <row r="15" spans="1:18" ht="12.75" customHeight="1" x14ac:dyDescent="0.35">
      <c r="A15" s="119"/>
      <c r="B15" s="167" t="s">
        <v>58</v>
      </c>
      <c r="C15" s="168"/>
      <c r="D15" s="168"/>
      <c r="E15" s="168"/>
      <c r="F15" s="168"/>
      <c r="G15" s="169"/>
      <c r="H15" s="177"/>
      <c r="I15" s="177"/>
      <c r="J15" s="177"/>
      <c r="K15" s="179"/>
      <c r="L15" s="179"/>
      <c r="M15" s="179"/>
      <c r="N15" s="179"/>
      <c r="O15" s="179"/>
      <c r="P15" s="118"/>
      <c r="Q15" s="116"/>
      <c r="R15" s="116"/>
    </row>
    <row r="16" spans="1:18" ht="12.75" customHeight="1" x14ac:dyDescent="0.35">
      <c r="A16" s="133"/>
      <c r="B16" s="134" t="s">
        <v>59</v>
      </c>
      <c r="C16" s="134" t="s">
        <v>60</v>
      </c>
      <c r="D16" s="134" t="s">
        <v>61</v>
      </c>
      <c r="E16" s="134" t="s">
        <v>62</v>
      </c>
      <c r="F16" s="134" t="s">
        <v>50</v>
      </c>
      <c r="G16" s="134" t="s">
        <v>63</v>
      </c>
      <c r="H16" s="135" t="s">
        <v>64</v>
      </c>
      <c r="I16" s="135" t="s">
        <v>65</v>
      </c>
      <c r="J16" s="177"/>
      <c r="K16" s="180"/>
      <c r="L16" s="180"/>
      <c r="M16" s="180"/>
      <c r="N16" s="180"/>
      <c r="O16" s="180"/>
      <c r="P16" s="118"/>
      <c r="Q16" s="116"/>
      <c r="R16" s="116"/>
    </row>
    <row r="17" spans="1:18" ht="12.75" customHeight="1" x14ac:dyDescent="0.35">
      <c r="A17" s="133"/>
      <c r="B17" s="136">
        <v>8</v>
      </c>
      <c r="C17" s="137">
        <f>COUNTIF('Gen Test Cases'!AA:AA,B17)+COUNTIF('DB2 v10 Test Cases'!AA:AA,B17)</f>
        <v>0</v>
      </c>
      <c r="D17" s="128">
        <f>COUNTIFS('Gen Test Cases'!AA:AA,B17,'Gen Test Cases'!I:I,$D$16)+COUNTIFS('DB2 v10 Test Cases'!AA:AA,B17,'DB2 v10 Test Cases'!J:J,$D$16)</f>
        <v>0</v>
      </c>
      <c r="E17" s="128">
        <f>COUNTIFS('Gen Test Cases'!AA:AA,B17,'Gen Test Cases'!I:I,$E$16)+COUNTIFS('DB2 v10 Test Cases'!AA:AA,B17,'DB2 v10 Test Cases'!J:J,$D$16)</f>
        <v>0</v>
      </c>
      <c r="F17" s="128">
        <f>COUNTIFS('Gen Test Cases'!AA:AA,B17,'Gen Test Cases'!I:I,$F$16)+COUNTIFS('DB2 v10 Test Cases'!AA:AA,B17,'DB2 v10 Test Cases'!J:J,$D$16)</f>
        <v>0</v>
      </c>
      <c r="G17" s="170">
        <v>1500</v>
      </c>
      <c r="H17" s="177">
        <f t="shared" ref="H17:H24" si="0">(C17-F17)*(G17)</f>
        <v>0</v>
      </c>
      <c r="I17" s="177">
        <f t="shared" ref="I17:I24" si="1">D17*G17</f>
        <v>0</v>
      </c>
      <c r="J17" s="171">
        <f>D13+N13</f>
        <v>109</v>
      </c>
      <c r="K17" s="172" t="str">
        <f>"WARNING: THERE IS AT LEAST ONE TEST CASE WITH"</f>
        <v>WARNING: THERE IS AT LEAST ONE TEST CASE WITH</v>
      </c>
      <c r="L17" s="177"/>
      <c r="M17" s="177"/>
      <c r="N17" s="177"/>
      <c r="O17" s="177"/>
      <c r="P17" s="118"/>
      <c r="Q17" s="116"/>
      <c r="R17" s="116"/>
    </row>
    <row r="18" spans="1:18" ht="12.75" customHeight="1" x14ac:dyDescent="0.35">
      <c r="A18" s="133"/>
      <c r="B18" s="136">
        <v>7</v>
      </c>
      <c r="C18" s="137">
        <f>COUNTIF('Gen Test Cases'!AA:AA,B18)+COUNTIF('DB2 v10 Test Cases'!AA:AA,B18)</f>
        <v>4</v>
      </c>
      <c r="D18" s="128">
        <f>COUNTIFS('Gen Test Cases'!AA:AA,B18,'Gen Test Cases'!I:I,$D$16)+COUNTIFS('DB2 v10 Test Cases'!AA:AA,B18,'DB2 v10 Test Cases'!J:J,$D$16)</f>
        <v>0</v>
      </c>
      <c r="E18" s="128">
        <f>COUNTIFS('Gen Test Cases'!AA:AA,B18,'Gen Test Cases'!I:I,$E$16)+COUNTIFS('DB2 v10 Test Cases'!AA:AA,B18,'DB2 v10 Test Cases'!J:J,$D$16)</f>
        <v>0</v>
      </c>
      <c r="F18" s="128">
        <f>COUNTIFS('Gen Test Cases'!AA:AA,B18,'Gen Test Cases'!I:I,$F$16)+COUNTIFS('DB2 v10 Test Cases'!AA:AA,B18,'DB2 v10 Test Cases'!J:J,$D$16)</f>
        <v>0</v>
      </c>
      <c r="G18" s="170">
        <v>750</v>
      </c>
      <c r="H18" s="177">
        <f t="shared" si="0"/>
        <v>3000</v>
      </c>
      <c r="I18" s="177">
        <f t="shared" si="1"/>
        <v>0</v>
      </c>
      <c r="K18" s="172" t="str">
        <f>"AN 'INFO' OR BLANK STATUS (SEE ABOVE)"</f>
        <v>AN 'INFO' OR BLANK STATUS (SEE ABOVE)</v>
      </c>
      <c r="L18" s="177"/>
      <c r="M18" s="177"/>
      <c r="N18" s="177"/>
      <c r="O18" s="177"/>
      <c r="P18" s="118"/>
      <c r="Q18" s="116"/>
      <c r="R18" s="116"/>
    </row>
    <row r="19" spans="1:18" ht="12.75" customHeight="1" x14ac:dyDescent="0.35">
      <c r="A19" s="133"/>
      <c r="B19" s="136">
        <v>6</v>
      </c>
      <c r="C19" s="137">
        <f>COUNTIF('Gen Test Cases'!AA:AA,B19)+COUNTIF('DB2 v10 Test Cases'!AA:AA,B19)</f>
        <v>6</v>
      </c>
      <c r="D19" s="128">
        <f>COUNTIFS('Gen Test Cases'!AA:AA,B19,'Gen Test Cases'!I:I,$D$16)+COUNTIFS('DB2 v10 Test Cases'!AA:AA,B19,'DB2 v10 Test Cases'!J:J,$D$16)</f>
        <v>0</v>
      </c>
      <c r="E19" s="128">
        <f>COUNTIFS('Gen Test Cases'!AA:AA,B19,'Gen Test Cases'!I:I,$E$16)+COUNTIFS('DB2 v10 Test Cases'!AA:AA,B19,'DB2 v10 Test Cases'!J:J,$D$16)</f>
        <v>0</v>
      </c>
      <c r="F19" s="128">
        <f>COUNTIFS('Gen Test Cases'!AA:AA,B19,'Gen Test Cases'!I:I,$F$16)+COUNTIFS('DB2 v10 Test Cases'!AA:AA,B19,'DB2 v10 Test Cases'!J:J,$D$16)</f>
        <v>0</v>
      </c>
      <c r="G19" s="170">
        <v>100</v>
      </c>
      <c r="H19" s="177">
        <f t="shared" si="0"/>
        <v>600</v>
      </c>
      <c r="I19" s="177">
        <f t="shared" si="1"/>
        <v>0</v>
      </c>
      <c r="L19" s="177"/>
      <c r="M19" s="177"/>
      <c r="N19" s="177"/>
      <c r="O19" s="177"/>
      <c r="P19" s="118"/>
      <c r="Q19" s="116"/>
      <c r="R19" s="116"/>
    </row>
    <row r="20" spans="1:18" ht="12.75" customHeight="1" x14ac:dyDescent="0.35">
      <c r="A20" s="133"/>
      <c r="B20" s="136">
        <v>5</v>
      </c>
      <c r="C20" s="137">
        <f>COUNTIF('Gen Test Cases'!AA:AA,B20)+COUNTIF('DB2 v10 Test Cases'!AA:AA,B20)</f>
        <v>74</v>
      </c>
      <c r="D20" s="128">
        <f>COUNTIFS('Gen Test Cases'!AA:AA,B20,'Gen Test Cases'!I:I,$D$16)+COUNTIFS('DB2 v10 Test Cases'!AA:AA,B20,'DB2 v10 Test Cases'!J:J,$D$16)</f>
        <v>0</v>
      </c>
      <c r="E20" s="128">
        <f>COUNTIFS('Gen Test Cases'!AA:AA,B20,'Gen Test Cases'!I:I,$E$16)+COUNTIFS('DB2 v10 Test Cases'!AA:AA,B20,'DB2 v10 Test Cases'!J:J,$D$16)</f>
        <v>0</v>
      </c>
      <c r="F20" s="128">
        <f>COUNTIFS('Gen Test Cases'!AA:AA,B20,'Gen Test Cases'!I:I,$F$16)+COUNTIFS('DB2 v10 Test Cases'!AA:AA,B20,'DB2 v10 Test Cases'!J:J,$D$16)</f>
        <v>0</v>
      </c>
      <c r="G20" s="170">
        <v>50</v>
      </c>
      <c r="H20" s="177">
        <f t="shared" si="0"/>
        <v>3700</v>
      </c>
      <c r="I20" s="177">
        <f t="shared" si="1"/>
        <v>0</v>
      </c>
      <c r="L20" s="177"/>
      <c r="M20" s="177"/>
      <c r="N20" s="177"/>
      <c r="O20" s="177"/>
      <c r="P20" s="118"/>
      <c r="Q20" s="116"/>
      <c r="R20" s="116"/>
    </row>
    <row r="21" spans="1:18" ht="12.75" customHeight="1" x14ac:dyDescent="0.35">
      <c r="A21" s="133"/>
      <c r="B21" s="136">
        <v>4</v>
      </c>
      <c r="C21" s="137">
        <f>COUNTIF('Gen Test Cases'!AA:AA,B21)+COUNTIF('DB2 v10 Test Cases'!AA:AA,B21)</f>
        <v>11</v>
      </c>
      <c r="D21" s="128">
        <f>COUNTIFS('Gen Test Cases'!AA:AA,B21,'Gen Test Cases'!I:I,$D$16)+COUNTIFS('DB2 v10 Test Cases'!AA:AA,B21,'DB2 v10 Test Cases'!J:J,$D$16)</f>
        <v>0</v>
      </c>
      <c r="E21" s="128">
        <f>COUNTIFS('Gen Test Cases'!AA:AA,B21,'Gen Test Cases'!I:I,$E$16)+COUNTIFS('DB2 v10 Test Cases'!AA:AA,B21,'DB2 v10 Test Cases'!J:J,$D$16)</f>
        <v>0</v>
      </c>
      <c r="F21" s="128">
        <f>COUNTIFS('Gen Test Cases'!AA:AA,B21,'Gen Test Cases'!I:I,$F$16)+COUNTIFS('DB2 v10 Test Cases'!AA:AA,B21,'DB2 v10 Test Cases'!J:J,$D$16)</f>
        <v>0</v>
      </c>
      <c r="G21" s="170">
        <v>10</v>
      </c>
      <c r="H21" s="177">
        <f t="shared" si="0"/>
        <v>110</v>
      </c>
      <c r="I21" s="177">
        <f t="shared" si="1"/>
        <v>0</v>
      </c>
      <c r="J21" s="171">
        <f>SUMPRODUCT(--ISERROR('Gen Test Cases'!AA3:AA302))+SUMPRODUCT(--ISERROR('DB2 v10 Test Cases'!AA3:AA309))</f>
        <v>8</v>
      </c>
      <c r="K21" s="172" t="str">
        <f>"WARNING: THERE IS AT LEAST ONE TEST CASE WITH"</f>
        <v>WARNING: THERE IS AT LEAST ONE TEST CASE WITH</v>
      </c>
      <c r="L21" s="177"/>
      <c r="M21" s="177"/>
      <c r="N21" s="177"/>
      <c r="O21" s="177"/>
      <c r="P21" s="118"/>
      <c r="Q21" s="116"/>
      <c r="R21" s="116"/>
    </row>
    <row r="22" spans="1:18" ht="12.75" customHeight="1" x14ac:dyDescent="0.35">
      <c r="A22" s="133"/>
      <c r="B22" s="136">
        <v>3</v>
      </c>
      <c r="C22" s="137">
        <f>COUNTIF('Gen Test Cases'!AA:AA,B22)+COUNTIF('DB2 v10 Test Cases'!AA:AA,B22)</f>
        <v>2</v>
      </c>
      <c r="D22" s="128">
        <f>COUNTIFS('Gen Test Cases'!AA:AA,B22,'Gen Test Cases'!I:I,$D$16)+COUNTIFS('DB2 v10 Test Cases'!AA:AA,B22,'DB2 v10 Test Cases'!J:J,$D$16)</f>
        <v>0</v>
      </c>
      <c r="E22" s="128">
        <f>COUNTIFS('Gen Test Cases'!AA:AA,B22,'Gen Test Cases'!I:I,$E$16)+COUNTIFS('DB2 v10 Test Cases'!AA:AA,B22,'DB2 v10 Test Cases'!J:J,$D$16)</f>
        <v>0</v>
      </c>
      <c r="F22" s="128">
        <f>COUNTIFS('Gen Test Cases'!AA:AA,B22,'Gen Test Cases'!I:I,$F$16)+COUNTIFS('DB2 v10 Test Cases'!AA:AA,B22,'DB2 v10 Test Cases'!J:J,$D$16)</f>
        <v>0</v>
      </c>
      <c r="G22" s="170">
        <v>5</v>
      </c>
      <c r="H22" s="177">
        <f t="shared" si="0"/>
        <v>10</v>
      </c>
      <c r="I22" s="177">
        <f t="shared" si="1"/>
        <v>0</v>
      </c>
      <c r="J22" s="173"/>
      <c r="K22" s="172" t="str">
        <f>"MULTIPLE OR INVALID ISSUE CODES (SEE TEST CASES TABS)"</f>
        <v>MULTIPLE OR INVALID ISSUE CODES (SEE TEST CASES TABS)</v>
      </c>
      <c r="L22" s="177"/>
      <c r="M22" s="177"/>
      <c r="N22" s="177"/>
      <c r="O22" s="177"/>
      <c r="P22" s="118"/>
      <c r="Q22" s="116"/>
      <c r="R22" s="116"/>
    </row>
    <row r="23" spans="1:18" ht="12.75" customHeight="1" x14ac:dyDescent="0.35">
      <c r="A23" s="133"/>
      <c r="B23" s="136">
        <v>2</v>
      </c>
      <c r="C23" s="137">
        <f>COUNTIF('Gen Test Cases'!AA:AA,B23)+COUNTIF('DB2 v10 Test Cases'!AA:AA,B23)</f>
        <v>4</v>
      </c>
      <c r="D23" s="128">
        <f>COUNTIFS('Gen Test Cases'!AA:AA,B23,'Gen Test Cases'!I:I,$D$16)+COUNTIFS('DB2 v10 Test Cases'!AA:AA,B23,'DB2 v10 Test Cases'!J:J,$D$16)</f>
        <v>0</v>
      </c>
      <c r="E23" s="128">
        <f>COUNTIFS('Gen Test Cases'!AA:AA,B23,'Gen Test Cases'!I:I,$E$16)+COUNTIFS('DB2 v10 Test Cases'!AA:AA,B23,'DB2 v10 Test Cases'!J:J,$D$16)</f>
        <v>0</v>
      </c>
      <c r="F23" s="128">
        <f>COUNTIFS('Gen Test Cases'!AA:AA,B23,'Gen Test Cases'!I:I,$F$16)+COUNTIFS('DB2 v10 Test Cases'!AA:AA,B23,'DB2 v10 Test Cases'!J:J,$D$16)</f>
        <v>0</v>
      </c>
      <c r="G23" s="170">
        <v>2</v>
      </c>
      <c r="H23" s="177">
        <f t="shared" si="0"/>
        <v>8</v>
      </c>
      <c r="I23" s="177">
        <f t="shared" si="1"/>
        <v>0</v>
      </c>
      <c r="J23" s="177"/>
      <c r="K23" s="177"/>
      <c r="L23" s="177"/>
      <c r="M23" s="177"/>
      <c r="N23" s="177"/>
      <c r="O23" s="177"/>
      <c r="P23" s="118"/>
      <c r="Q23" s="116"/>
      <c r="R23" s="116"/>
    </row>
    <row r="24" spans="1:18" ht="12.75" customHeight="1" x14ac:dyDescent="0.35">
      <c r="A24" s="133"/>
      <c r="B24" s="136">
        <v>1</v>
      </c>
      <c r="C24" s="137">
        <f>COUNTIF('Gen Test Cases'!AA:AA,B24)+COUNTIF('DB2 v10 Test Cases'!AA:AA,B24)</f>
        <v>0</v>
      </c>
      <c r="D24" s="128">
        <f>COUNTIFS('Gen Test Cases'!AA:AA,B24,'Gen Test Cases'!I:I,$D$16)+COUNTIFS('DB2 v10 Test Cases'!AA:AA,B24,'DB2 v10 Test Cases'!J:J,$D$16)</f>
        <v>0</v>
      </c>
      <c r="E24" s="128">
        <f>COUNTIFS('Gen Test Cases'!AA:AA,B24,'Gen Test Cases'!I:I,$E$16)+COUNTIFS('DB2 v10 Test Cases'!AA:AA,B24,'DB2 v10 Test Cases'!J:J,$D$16)</f>
        <v>0</v>
      </c>
      <c r="F24" s="128">
        <f>COUNTIFS('Gen Test Cases'!AA:AA,B24,'Gen Test Cases'!I:I,$F$16)+COUNTIFS('DB2 v10 Test Cases'!AA:AA,B24,'DB2 v10 Test Cases'!J:J,$D$16)</f>
        <v>0</v>
      </c>
      <c r="G24" s="170">
        <v>1</v>
      </c>
      <c r="H24" s="177">
        <f t="shared" si="0"/>
        <v>0</v>
      </c>
      <c r="I24" s="177">
        <f t="shared" si="1"/>
        <v>0</v>
      </c>
      <c r="J24" s="177"/>
      <c r="K24" s="177"/>
      <c r="L24" s="177"/>
      <c r="M24" s="177"/>
      <c r="N24" s="177"/>
      <c r="O24" s="177"/>
      <c r="P24" s="118"/>
      <c r="Q24" s="116"/>
      <c r="R24" s="116"/>
    </row>
    <row r="25" spans="1:18" ht="12.75" hidden="1" customHeight="1" x14ac:dyDescent="0.35">
      <c r="A25" s="133"/>
      <c r="B25" s="174" t="s">
        <v>66</v>
      </c>
      <c r="C25" s="175"/>
      <c r="D25" s="176">
        <f>SUM(I17:I24)/SUM(H17:H24)*100</f>
        <v>0</v>
      </c>
      <c r="E25" s="177"/>
      <c r="F25" s="177"/>
      <c r="G25" s="177"/>
      <c r="H25" s="177"/>
      <c r="I25" s="177"/>
      <c r="J25" s="177"/>
      <c r="K25" s="177"/>
      <c r="L25" s="177"/>
      <c r="M25" s="177"/>
      <c r="N25" s="177"/>
      <c r="O25" s="177"/>
      <c r="P25" s="118"/>
      <c r="Q25" s="116"/>
      <c r="R25" s="116"/>
    </row>
    <row r="26" spans="1:18" ht="12.75" customHeight="1" x14ac:dyDescent="0.35">
      <c r="A26" s="138"/>
      <c r="B26" s="139"/>
      <c r="C26" s="139"/>
      <c r="D26" s="139"/>
      <c r="E26" s="139"/>
      <c r="F26" s="139"/>
      <c r="G26" s="139"/>
      <c r="H26" s="139"/>
      <c r="I26" s="139"/>
      <c r="J26" s="139"/>
      <c r="K26" s="140"/>
      <c r="L26" s="140"/>
      <c r="M26" s="140"/>
      <c r="N26" s="140"/>
      <c r="O26" s="140"/>
      <c r="P26" s="141"/>
      <c r="Q26" s="116"/>
      <c r="R26" s="116"/>
    </row>
    <row r="27" spans="1:18" x14ac:dyDescent="0.35">
      <c r="A27" s="109"/>
      <c r="B27" s="109"/>
      <c r="C27" s="109"/>
      <c r="D27" s="109"/>
      <c r="E27" s="109"/>
      <c r="F27" s="109"/>
      <c r="G27" s="109"/>
      <c r="H27" s="109"/>
      <c r="I27" s="109"/>
      <c r="J27" s="109"/>
      <c r="K27" s="109"/>
      <c r="L27" s="109"/>
      <c r="M27" s="109"/>
      <c r="N27" s="109"/>
    </row>
    <row r="28" spans="1:18" x14ac:dyDescent="0.35">
      <c r="A28" s="109"/>
      <c r="B28" s="109"/>
      <c r="C28" s="109"/>
      <c r="D28" s="109"/>
      <c r="E28" s="109"/>
      <c r="F28" s="109"/>
      <c r="G28" s="109"/>
      <c r="H28" s="109"/>
      <c r="I28" s="109"/>
      <c r="J28" s="109"/>
      <c r="K28" s="109"/>
      <c r="L28" s="109"/>
      <c r="M28" s="109"/>
      <c r="N28" s="109"/>
    </row>
  </sheetData>
  <mergeCells count="1">
    <mergeCell ref="A11:A12"/>
  </mergeCells>
  <conditionalFormatting sqref="D13">
    <cfRule type="cellIs" dxfId="18" priority="7" stopIfTrue="1" operator="greaterThan">
      <formula>0</formula>
    </cfRule>
  </conditionalFormatting>
  <conditionalFormatting sqref="N13">
    <cfRule type="cellIs" dxfId="17" priority="5" stopIfTrue="1" operator="greaterThan">
      <formula>0</formula>
    </cfRule>
    <cfRule type="cellIs" dxfId="16" priority="6" stopIfTrue="1" operator="lessThan">
      <formula>0</formula>
    </cfRule>
  </conditionalFormatting>
  <conditionalFormatting sqref="K17:K18">
    <cfRule type="expression" dxfId="15" priority="1" stopIfTrue="1">
      <formula>$J$17=0</formula>
    </cfRule>
  </conditionalFormatting>
  <conditionalFormatting sqref="K21:K22">
    <cfRule type="expression" dxfId="14" priority="2" stopIfTrue="1">
      <formula>$J$21=0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60"/>
  <sheetViews>
    <sheetView zoomScale="80" zoomScaleNormal="80" workbookViewId="0">
      <selection activeCell="F30" sqref="F30"/>
    </sheetView>
  </sheetViews>
  <sheetFormatPr defaultColWidth="11.453125" defaultRowHeight="14.5" x14ac:dyDescent="0.35"/>
  <cols>
    <col min="1" max="13" width="11.453125" style="1" customWidth="1"/>
    <col min="14" max="14" width="9.26953125" style="1" customWidth="1"/>
    <col min="15" max="25" width="11.453125" style="142"/>
    <col min="26" max="16384" width="11.453125" style="1"/>
  </cols>
  <sheetData>
    <row r="1" spans="1:25" x14ac:dyDescent="0.35">
      <c r="A1" s="34" t="s">
        <v>67</v>
      </c>
      <c r="B1" s="35"/>
      <c r="C1" s="35"/>
      <c r="D1" s="35"/>
      <c r="E1" s="35"/>
      <c r="F1" s="35"/>
      <c r="G1" s="35"/>
      <c r="H1" s="35"/>
      <c r="I1" s="35"/>
      <c r="J1" s="35"/>
      <c r="K1" s="35"/>
      <c r="L1" s="35"/>
      <c r="M1" s="35"/>
      <c r="N1" s="36"/>
    </row>
    <row r="2" spans="1:25" customFormat="1" ht="12.75" customHeight="1" x14ac:dyDescent="0.35">
      <c r="A2" s="66" t="s">
        <v>68</v>
      </c>
      <c r="B2" s="67"/>
      <c r="C2" s="67"/>
      <c r="D2" s="67"/>
      <c r="E2" s="67"/>
      <c r="F2" s="67"/>
      <c r="G2" s="67"/>
      <c r="H2" s="67"/>
      <c r="I2" s="67"/>
      <c r="J2" s="67"/>
      <c r="K2" s="67"/>
      <c r="L2" s="67"/>
      <c r="M2" s="67"/>
      <c r="N2" s="68"/>
      <c r="O2" s="142"/>
      <c r="P2" s="142"/>
      <c r="Q2" s="142"/>
      <c r="R2" s="142"/>
      <c r="S2" s="142"/>
      <c r="T2" s="142"/>
      <c r="U2" s="142"/>
      <c r="V2" s="142"/>
      <c r="W2" s="142"/>
      <c r="X2" s="142"/>
      <c r="Y2" s="142"/>
    </row>
    <row r="3" spans="1:25" s="40" customFormat="1" ht="12.75" customHeight="1" x14ac:dyDescent="0.25">
      <c r="A3" s="257" t="s">
        <v>2218</v>
      </c>
      <c r="B3" s="258"/>
      <c r="C3" s="258"/>
      <c r="D3" s="258"/>
      <c r="E3" s="258"/>
      <c r="F3" s="258"/>
      <c r="G3" s="258"/>
      <c r="H3" s="258"/>
      <c r="I3" s="258"/>
      <c r="J3" s="258"/>
      <c r="K3" s="258"/>
      <c r="L3" s="258"/>
      <c r="M3" s="258"/>
      <c r="N3" s="259"/>
      <c r="O3" s="194"/>
      <c r="P3" s="194"/>
      <c r="Q3" s="194"/>
      <c r="R3" s="194"/>
      <c r="S3" s="194"/>
      <c r="T3" s="194"/>
      <c r="U3" s="194"/>
      <c r="V3" s="194"/>
      <c r="W3" s="194"/>
      <c r="X3" s="194"/>
      <c r="Y3" s="194"/>
    </row>
    <row r="4" spans="1:25" s="40" customFormat="1" ht="12.5" x14ac:dyDescent="0.25">
      <c r="A4" s="275"/>
      <c r="B4" s="276"/>
      <c r="C4" s="276"/>
      <c r="D4" s="276"/>
      <c r="E4" s="276"/>
      <c r="F4" s="276"/>
      <c r="G4" s="276"/>
      <c r="H4" s="276"/>
      <c r="I4" s="276"/>
      <c r="J4" s="276"/>
      <c r="K4" s="276"/>
      <c r="L4" s="276"/>
      <c r="M4" s="276"/>
      <c r="N4" s="277"/>
      <c r="O4" s="194"/>
      <c r="P4" s="194"/>
      <c r="Q4" s="194"/>
      <c r="R4" s="194"/>
      <c r="S4" s="194"/>
      <c r="T4" s="194"/>
      <c r="U4" s="194"/>
      <c r="V4" s="194"/>
      <c r="W4" s="194"/>
      <c r="X4" s="194"/>
      <c r="Y4" s="194"/>
    </row>
    <row r="5" spans="1:25" s="40" customFormat="1" ht="12.5" x14ac:dyDescent="0.25">
      <c r="A5" s="275"/>
      <c r="B5" s="276"/>
      <c r="C5" s="276"/>
      <c r="D5" s="276"/>
      <c r="E5" s="276"/>
      <c r="F5" s="276"/>
      <c r="G5" s="276"/>
      <c r="H5" s="276"/>
      <c r="I5" s="276"/>
      <c r="J5" s="276"/>
      <c r="K5" s="276"/>
      <c r="L5" s="276"/>
      <c r="M5" s="276"/>
      <c r="N5" s="277"/>
      <c r="O5" s="194"/>
      <c r="P5" s="194"/>
      <c r="Q5" s="194"/>
      <c r="R5" s="194"/>
      <c r="S5" s="194"/>
      <c r="T5" s="194"/>
      <c r="U5" s="194"/>
      <c r="V5" s="194"/>
      <c r="W5" s="194"/>
      <c r="X5" s="194"/>
      <c r="Y5" s="194"/>
    </row>
    <row r="6" spans="1:25" s="40" customFormat="1" ht="12.5" x14ac:dyDescent="0.25">
      <c r="A6" s="275"/>
      <c r="B6" s="276"/>
      <c r="C6" s="276"/>
      <c r="D6" s="276"/>
      <c r="E6" s="276"/>
      <c r="F6" s="276"/>
      <c r="G6" s="276"/>
      <c r="H6" s="276"/>
      <c r="I6" s="276"/>
      <c r="J6" s="276"/>
      <c r="K6" s="276"/>
      <c r="L6" s="276"/>
      <c r="M6" s="276"/>
      <c r="N6" s="277"/>
      <c r="O6" s="194"/>
      <c r="P6" s="194"/>
      <c r="Q6" s="194"/>
      <c r="R6" s="194"/>
      <c r="S6" s="194"/>
      <c r="T6" s="194"/>
      <c r="U6" s="194"/>
      <c r="V6" s="194"/>
      <c r="W6" s="194"/>
      <c r="X6" s="194"/>
      <c r="Y6" s="194"/>
    </row>
    <row r="7" spans="1:25" s="40" customFormat="1" ht="12.5" x14ac:dyDescent="0.25">
      <c r="A7" s="275"/>
      <c r="B7" s="276"/>
      <c r="C7" s="276"/>
      <c r="D7" s="276"/>
      <c r="E7" s="276"/>
      <c r="F7" s="276"/>
      <c r="G7" s="276"/>
      <c r="H7" s="276"/>
      <c r="I7" s="276"/>
      <c r="J7" s="276"/>
      <c r="K7" s="276"/>
      <c r="L7" s="276"/>
      <c r="M7" s="276"/>
      <c r="N7" s="277"/>
      <c r="O7" s="194"/>
      <c r="P7" s="194"/>
      <c r="Q7" s="194"/>
      <c r="R7" s="194"/>
      <c r="S7" s="194"/>
      <c r="T7" s="194"/>
      <c r="U7" s="194"/>
      <c r="V7" s="194"/>
      <c r="W7" s="194"/>
      <c r="X7" s="194"/>
      <c r="Y7" s="194"/>
    </row>
    <row r="8" spans="1:25" s="40" customFormat="1" ht="12.5" x14ac:dyDescent="0.25">
      <c r="A8" s="275"/>
      <c r="B8" s="276"/>
      <c r="C8" s="276"/>
      <c r="D8" s="276"/>
      <c r="E8" s="276"/>
      <c r="F8" s="276"/>
      <c r="G8" s="276"/>
      <c r="H8" s="276"/>
      <c r="I8" s="276"/>
      <c r="J8" s="276"/>
      <c r="K8" s="276"/>
      <c r="L8" s="276"/>
      <c r="M8" s="276"/>
      <c r="N8" s="277"/>
      <c r="O8" s="194"/>
      <c r="P8" s="194"/>
      <c r="Q8" s="194"/>
      <c r="R8" s="194"/>
      <c r="S8" s="194"/>
      <c r="T8" s="194"/>
      <c r="U8" s="194"/>
      <c r="V8" s="194"/>
      <c r="W8" s="194"/>
      <c r="X8" s="194"/>
      <c r="Y8" s="194"/>
    </row>
    <row r="9" spans="1:25" s="40" customFormat="1" ht="0.75" customHeight="1" x14ac:dyDescent="0.25">
      <c r="A9" s="275"/>
      <c r="B9" s="276"/>
      <c r="C9" s="276"/>
      <c r="D9" s="276"/>
      <c r="E9" s="276"/>
      <c r="F9" s="276"/>
      <c r="G9" s="276"/>
      <c r="H9" s="276"/>
      <c r="I9" s="276"/>
      <c r="J9" s="276"/>
      <c r="K9" s="276"/>
      <c r="L9" s="276"/>
      <c r="M9" s="276"/>
      <c r="N9" s="277"/>
      <c r="O9" s="194"/>
      <c r="P9" s="194"/>
      <c r="Q9" s="194"/>
      <c r="R9" s="194"/>
      <c r="S9" s="194"/>
      <c r="T9" s="194"/>
      <c r="U9" s="194"/>
      <c r="V9" s="194"/>
      <c r="W9" s="194"/>
      <c r="X9" s="194"/>
      <c r="Y9" s="194"/>
    </row>
    <row r="10" spans="1:25" s="41" customFormat="1" ht="12.5" x14ac:dyDescent="0.25">
      <c r="A10" s="275"/>
      <c r="B10" s="276"/>
      <c r="C10" s="276"/>
      <c r="D10" s="276"/>
      <c r="E10" s="276"/>
      <c r="F10" s="276"/>
      <c r="G10" s="276"/>
      <c r="H10" s="276"/>
      <c r="I10" s="276"/>
      <c r="J10" s="276"/>
      <c r="K10" s="276"/>
      <c r="L10" s="276"/>
      <c r="M10" s="276"/>
      <c r="N10" s="277"/>
      <c r="O10" s="194"/>
      <c r="P10" s="194"/>
      <c r="Q10" s="194"/>
      <c r="R10" s="194"/>
      <c r="S10" s="194"/>
      <c r="T10" s="194"/>
      <c r="U10" s="194"/>
      <c r="V10" s="194"/>
      <c r="W10" s="194"/>
      <c r="X10" s="194"/>
      <c r="Y10" s="194"/>
    </row>
    <row r="11" spans="1:25" s="41" customFormat="1" ht="12.5" x14ac:dyDescent="0.25">
      <c r="A11" s="275"/>
      <c r="B11" s="276"/>
      <c r="C11" s="276"/>
      <c r="D11" s="276"/>
      <c r="E11" s="276"/>
      <c r="F11" s="276"/>
      <c r="G11" s="276"/>
      <c r="H11" s="276"/>
      <c r="I11" s="276"/>
      <c r="J11" s="276"/>
      <c r="K11" s="276"/>
      <c r="L11" s="276"/>
      <c r="M11" s="276"/>
      <c r="N11" s="277"/>
      <c r="O11" s="194"/>
      <c r="P11" s="194"/>
      <c r="Q11" s="194"/>
      <c r="R11" s="194"/>
      <c r="S11" s="194"/>
      <c r="T11" s="194"/>
      <c r="U11" s="194"/>
      <c r="V11" s="194"/>
      <c r="W11" s="194"/>
      <c r="X11" s="194"/>
      <c r="Y11" s="194"/>
    </row>
    <row r="12" spans="1:25" s="41" customFormat="1" ht="12.75" customHeight="1" x14ac:dyDescent="0.25">
      <c r="A12" s="275"/>
      <c r="B12" s="276"/>
      <c r="C12" s="276"/>
      <c r="D12" s="276"/>
      <c r="E12" s="276"/>
      <c r="F12" s="276"/>
      <c r="G12" s="276"/>
      <c r="H12" s="276"/>
      <c r="I12" s="276"/>
      <c r="J12" s="276"/>
      <c r="K12" s="276"/>
      <c r="L12" s="276"/>
      <c r="M12" s="276"/>
      <c r="N12" s="277"/>
      <c r="O12" s="194"/>
      <c r="P12" s="194"/>
      <c r="Q12" s="194"/>
      <c r="R12" s="194"/>
      <c r="S12" s="194"/>
      <c r="T12" s="194"/>
      <c r="U12" s="194"/>
      <c r="V12" s="194"/>
      <c r="W12" s="194"/>
      <c r="X12" s="194"/>
      <c r="Y12" s="194"/>
    </row>
    <row r="13" spans="1:25" s="41" customFormat="1" ht="12.75" customHeight="1" x14ac:dyDescent="0.25">
      <c r="A13" s="275"/>
      <c r="B13" s="276"/>
      <c r="C13" s="276"/>
      <c r="D13" s="276"/>
      <c r="E13" s="276"/>
      <c r="F13" s="276"/>
      <c r="G13" s="276"/>
      <c r="H13" s="276"/>
      <c r="I13" s="276"/>
      <c r="J13" s="276"/>
      <c r="K13" s="276"/>
      <c r="L13" s="276"/>
      <c r="M13" s="276"/>
      <c r="N13" s="277"/>
      <c r="O13" s="194"/>
      <c r="P13" s="194"/>
      <c r="Q13" s="194"/>
      <c r="R13" s="194"/>
      <c r="S13" s="194"/>
      <c r="T13" s="194"/>
      <c r="U13" s="194"/>
      <c r="V13" s="194"/>
      <c r="W13" s="194"/>
      <c r="X13" s="194"/>
      <c r="Y13" s="194"/>
    </row>
    <row r="14" spans="1:25" s="41" customFormat="1" ht="12.75" customHeight="1" x14ac:dyDescent="0.25">
      <c r="A14" s="275"/>
      <c r="B14" s="276"/>
      <c r="C14" s="276"/>
      <c r="D14" s="276"/>
      <c r="E14" s="276"/>
      <c r="F14" s="276"/>
      <c r="G14" s="276"/>
      <c r="H14" s="276"/>
      <c r="I14" s="276"/>
      <c r="J14" s="276"/>
      <c r="K14" s="276"/>
      <c r="L14" s="276"/>
      <c r="M14" s="276"/>
      <c r="N14" s="277"/>
      <c r="O14" s="194"/>
      <c r="P14" s="194"/>
      <c r="Q14" s="194"/>
      <c r="R14" s="194"/>
      <c r="S14" s="194"/>
      <c r="T14" s="194"/>
      <c r="U14" s="194"/>
      <c r="V14" s="194"/>
      <c r="W14" s="194"/>
      <c r="X14" s="194"/>
      <c r="Y14" s="194"/>
    </row>
    <row r="15" spans="1:25" s="41" customFormat="1" ht="12.5" x14ac:dyDescent="0.25">
      <c r="A15" s="275"/>
      <c r="B15" s="276"/>
      <c r="C15" s="276"/>
      <c r="D15" s="276"/>
      <c r="E15" s="276"/>
      <c r="F15" s="276"/>
      <c r="G15" s="276"/>
      <c r="H15" s="276"/>
      <c r="I15" s="276"/>
      <c r="J15" s="276"/>
      <c r="K15" s="276"/>
      <c r="L15" s="276"/>
      <c r="M15" s="276"/>
      <c r="N15" s="277"/>
      <c r="O15" s="194"/>
      <c r="P15" s="194"/>
      <c r="Q15" s="194"/>
      <c r="R15" s="194"/>
      <c r="S15" s="194"/>
      <c r="T15" s="194"/>
      <c r="U15" s="194"/>
      <c r="V15" s="194"/>
      <c r="W15" s="194"/>
      <c r="X15" s="194"/>
      <c r="Y15" s="194"/>
    </row>
    <row r="16" spans="1:25" s="41" customFormat="1" ht="96" customHeight="1" x14ac:dyDescent="0.25">
      <c r="A16" s="260"/>
      <c r="B16" s="261"/>
      <c r="C16" s="261"/>
      <c r="D16" s="261"/>
      <c r="E16" s="261"/>
      <c r="F16" s="261"/>
      <c r="G16" s="261"/>
      <c r="H16" s="261"/>
      <c r="I16" s="261"/>
      <c r="J16" s="261"/>
      <c r="K16" s="261"/>
      <c r="L16" s="261"/>
      <c r="M16" s="261"/>
      <c r="N16" s="262"/>
      <c r="O16" s="194"/>
      <c r="P16" s="194"/>
      <c r="Q16" s="194"/>
      <c r="R16" s="194"/>
      <c r="S16" s="194"/>
      <c r="T16" s="194"/>
      <c r="U16" s="194"/>
      <c r="V16" s="194"/>
      <c r="W16" s="194"/>
      <c r="X16" s="194"/>
      <c r="Y16" s="194"/>
    </row>
    <row r="17" spans="1:25" ht="12.75" customHeight="1" x14ac:dyDescent="0.35">
      <c r="A17" s="80"/>
      <c r="B17" s="80"/>
      <c r="C17" s="80"/>
      <c r="D17" s="80"/>
      <c r="E17" s="80"/>
      <c r="F17" s="80"/>
      <c r="G17" s="80"/>
      <c r="H17" s="80"/>
      <c r="I17" s="80"/>
      <c r="J17" s="80"/>
      <c r="K17" s="80"/>
      <c r="L17" s="80"/>
      <c r="M17" s="80"/>
      <c r="N17" s="80"/>
    </row>
    <row r="18" spans="1:25" s="41" customFormat="1" ht="12.75" customHeight="1" x14ac:dyDescent="0.25">
      <c r="A18" s="37" t="s">
        <v>69</v>
      </c>
      <c r="B18" s="38"/>
      <c r="C18" s="38"/>
      <c r="D18" s="38"/>
      <c r="E18" s="38"/>
      <c r="F18" s="38"/>
      <c r="G18" s="38"/>
      <c r="H18" s="38"/>
      <c r="I18" s="38"/>
      <c r="J18" s="38"/>
      <c r="K18" s="38"/>
      <c r="L18" s="38"/>
      <c r="M18" s="38"/>
      <c r="N18" s="39"/>
      <c r="O18" s="194"/>
      <c r="P18" s="194"/>
      <c r="Q18" s="194"/>
      <c r="R18" s="194"/>
      <c r="S18" s="194"/>
      <c r="T18" s="194"/>
      <c r="U18" s="194"/>
      <c r="V18" s="194"/>
      <c r="W18" s="194"/>
      <c r="X18" s="194"/>
      <c r="Y18" s="194"/>
    </row>
    <row r="19" spans="1:25" s="41" customFormat="1" ht="13" x14ac:dyDescent="0.25">
      <c r="A19" s="42" t="s">
        <v>70</v>
      </c>
      <c r="B19" s="43"/>
      <c r="C19" s="44"/>
      <c r="D19" s="81" t="s">
        <v>71</v>
      </c>
      <c r="E19" s="82"/>
      <c r="F19" s="82"/>
      <c r="G19" s="82"/>
      <c r="H19" s="82"/>
      <c r="I19" s="82"/>
      <c r="J19" s="82"/>
      <c r="K19" s="82"/>
      <c r="L19" s="82"/>
      <c r="M19" s="82"/>
      <c r="N19" s="83"/>
      <c r="O19" s="194"/>
      <c r="P19" s="194"/>
      <c r="Q19" s="194"/>
      <c r="R19" s="194"/>
      <c r="S19" s="194"/>
      <c r="T19" s="194"/>
      <c r="U19" s="194"/>
      <c r="V19" s="194"/>
      <c r="W19" s="194"/>
      <c r="X19" s="194"/>
      <c r="Y19" s="194"/>
    </row>
    <row r="20" spans="1:25" s="41" customFormat="1" ht="12.75" customHeight="1" x14ac:dyDescent="0.25">
      <c r="A20" s="45"/>
      <c r="B20" s="46"/>
      <c r="C20" s="47"/>
      <c r="D20" s="84" t="s">
        <v>72</v>
      </c>
      <c r="E20" s="85"/>
      <c r="F20" s="85"/>
      <c r="G20" s="85"/>
      <c r="H20" s="85"/>
      <c r="I20" s="85"/>
      <c r="J20" s="85"/>
      <c r="K20" s="85"/>
      <c r="L20" s="85"/>
      <c r="M20" s="85"/>
      <c r="N20" s="86"/>
      <c r="O20" s="194"/>
      <c r="P20" s="194"/>
      <c r="Q20" s="194"/>
      <c r="R20" s="194"/>
      <c r="S20" s="194"/>
      <c r="T20" s="194"/>
      <c r="U20" s="194"/>
      <c r="V20" s="194"/>
      <c r="W20" s="194"/>
      <c r="X20" s="194"/>
      <c r="Y20" s="194"/>
    </row>
    <row r="21" spans="1:25" ht="12.75" customHeight="1" x14ac:dyDescent="0.35">
      <c r="A21" s="48" t="s">
        <v>73</v>
      </c>
      <c r="B21" s="49"/>
      <c r="C21" s="50"/>
      <c r="D21" s="87" t="s">
        <v>74</v>
      </c>
      <c r="E21" s="88"/>
      <c r="F21" s="88"/>
      <c r="G21" s="88"/>
      <c r="H21" s="88"/>
      <c r="I21" s="88"/>
      <c r="J21" s="88"/>
      <c r="K21" s="88"/>
      <c r="L21" s="88"/>
      <c r="M21" s="88"/>
      <c r="N21" s="89"/>
    </row>
    <row r="22" spans="1:25" x14ac:dyDescent="0.35">
      <c r="A22" s="42" t="s">
        <v>75</v>
      </c>
      <c r="B22" s="43"/>
      <c r="C22" s="44"/>
      <c r="D22" s="81" t="s">
        <v>76</v>
      </c>
      <c r="E22" s="82"/>
      <c r="F22" s="82"/>
      <c r="G22" s="82"/>
      <c r="H22" s="82"/>
      <c r="I22" s="82"/>
      <c r="J22" s="82"/>
      <c r="K22" s="82"/>
      <c r="L22" s="82"/>
      <c r="M22" s="82"/>
      <c r="N22" s="83"/>
    </row>
    <row r="23" spans="1:25" ht="12.75" customHeight="1" x14ac:dyDescent="0.35">
      <c r="A23" s="42" t="s">
        <v>77</v>
      </c>
      <c r="B23" s="43"/>
      <c r="C23" s="44"/>
      <c r="D23" s="278" t="s">
        <v>78</v>
      </c>
      <c r="E23" s="279"/>
      <c r="F23" s="279"/>
      <c r="G23" s="279"/>
      <c r="H23" s="279"/>
      <c r="I23" s="279"/>
      <c r="J23" s="279"/>
      <c r="K23" s="279"/>
      <c r="L23" s="279"/>
      <c r="M23" s="279"/>
      <c r="N23" s="280"/>
    </row>
    <row r="24" spans="1:25" x14ac:dyDescent="0.35">
      <c r="A24" s="51"/>
      <c r="B24" s="52"/>
      <c r="C24" s="53"/>
      <c r="D24" s="281"/>
      <c r="E24" s="282"/>
      <c r="F24" s="282"/>
      <c r="G24" s="282"/>
      <c r="H24" s="282"/>
      <c r="I24" s="282"/>
      <c r="J24" s="282"/>
      <c r="K24" s="282"/>
      <c r="L24" s="282"/>
      <c r="M24" s="282"/>
      <c r="N24" s="283"/>
    </row>
    <row r="25" spans="1:25" ht="12.75" customHeight="1" x14ac:dyDescent="0.35">
      <c r="A25" s="90" t="s">
        <v>79</v>
      </c>
      <c r="B25" s="91"/>
      <c r="C25" s="92"/>
      <c r="D25" s="93" t="s">
        <v>80</v>
      </c>
      <c r="E25" s="94"/>
      <c r="F25" s="94"/>
      <c r="G25" s="94"/>
      <c r="H25" s="94"/>
      <c r="I25" s="94"/>
      <c r="J25" s="94"/>
      <c r="K25" s="94"/>
      <c r="L25" s="94"/>
      <c r="M25" s="94"/>
      <c r="N25" s="95"/>
    </row>
    <row r="26" spans="1:25" ht="12.75" customHeight="1" x14ac:dyDescent="0.35">
      <c r="A26" s="51" t="s">
        <v>81</v>
      </c>
      <c r="B26" s="52"/>
      <c r="C26" s="53"/>
      <c r="D26" s="96" t="s">
        <v>82</v>
      </c>
      <c r="E26" s="97"/>
      <c r="F26" s="97"/>
      <c r="G26" s="97"/>
      <c r="H26" s="97"/>
      <c r="I26" s="97"/>
      <c r="J26" s="97"/>
      <c r="K26" s="97"/>
      <c r="L26" s="97"/>
      <c r="M26" s="97"/>
      <c r="N26" s="98"/>
    </row>
    <row r="27" spans="1:25" x14ac:dyDescent="0.35">
      <c r="A27" s="45"/>
      <c r="B27" s="46"/>
      <c r="C27" s="47"/>
      <c r="D27" s="84" t="s">
        <v>83</v>
      </c>
      <c r="E27" s="85"/>
      <c r="F27" s="85"/>
      <c r="G27" s="85"/>
      <c r="H27" s="85"/>
      <c r="I27" s="85"/>
      <c r="J27" s="85"/>
      <c r="K27" s="85"/>
      <c r="L27" s="85"/>
      <c r="M27" s="85"/>
      <c r="N27" s="86"/>
    </row>
    <row r="28" spans="1:25" ht="12.75" customHeight="1" x14ac:dyDescent="0.35">
      <c r="A28" s="42" t="s">
        <v>84</v>
      </c>
      <c r="B28" s="43"/>
      <c r="C28" s="44"/>
      <c r="D28" s="81" t="s">
        <v>85</v>
      </c>
      <c r="E28" s="82"/>
      <c r="F28" s="82"/>
      <c r="G28" s="82"/>
      <c r="H28" s="82"/>
      <c r="I28" s="82"/>
      <c r="J28" s="82"/>
      <c r="K28" s="82"/>
      <c r="L28" s="82"/>
      <c r="M28" s="82"/>
      <c r="N28" s="83"/>
    </row>
    <row r="29" spans="1:25" x14ac:dyDescent="0.35">
      <c r="A29" s="45"/>
      <c r="B29" s="46"/>
      <c r="C29" s="47"/>
      <c r="D29" s="84" t="s">
        <v>86</v>
      </c>
      <c r="E29" s="85"/>
      <c r="F29" s="85"/>
      <c r="G29" s="85"/>
      <c r="H29" s="85"/>
      <c r="I29" s="85"/>
      <c r="J29" s="85"/>
      <c r="K29" s="85"/>
      <c r="L29" s="85"/>
      <c r="M29" s="85"/>
      <c r="N29" s="86"/>
    </row>
    <row r="30" spans="1:25" x14ac:dyDescent="0.35">
      <c r="A30" s="48" t="s">
        <v>87</v>
      </c>
      <c r="B30" s="49"/>
      <c r="C30" s="50"/>
      <c r="D30" s="87" t="s">
        <v>88</v>
      </c>
      <c r="E30" s="88"/>
      <c r="F30" s="88"/>
      <c r="G30" s="88"/>
      <c r="H30" s="88"/>
      <c r="I30" s="88"/>
      <c r="J30" s="88"/>
      <c r="K30" s="88"/>
      <c r="L30" s="88"/>
      <c r="M30" s="88"/>
      <c r="N30" s="89"/>
    </row>
    <row r="31" spans="1:25" x14ac:dyDescent="0.35">
      <c r="A31" s="42" t="s">
        <v>89</v>
      </c>
      <c r="B31" s="43"/>
      <c r="C31" s="44"/>
      <c r="D31" s="81" t="s">
        <v>90</v>
      </c>
      <c r="E31" s="82"/>
      <c r="F31" s="82"/>
      <c r="G31" s="82"/>
      <c r="H31" s="82"/>
      <c r="I31" s="82"/>
      <c r="J31" s="82"/>
      <c r="K31" s="82"/>
      <c r="L31" s="82"/>
      <c r="M31" s="82"/>
      <c r="N31" s="83"/>
    </row>
    <row r="32" spans="1:25" x14ac:dyDescent="0.35">
      <c r="A32" s="45"/>
      <c r="B32" s="46"/>
      <c r="C32" s="47"/>
      <c r="D32" s="84" t="s">
        <v>91</v>
      </c>
      <c r="E32" s="85"/>
      <c r="F32" s="85"/>
      <c r="G32" s="85"/>
      <c r="H32" s="85"/>
      <c r="I32" s="85"/>
      <c r="J32" s="85"/>
      <c r="K32" s="85"/>
      <c r="L32" s="85"/>
      <c r="M32" s="85"/>
      <c r="N32" s="86"/>
    </row>
    <row r="33" spans="1:14" ht="12.75" customHeight="1" x14ac:dyDescent="0.35">
      <c r="A33" s="42" t="s">
        <v>92</v>
      </c>
      <c r="B33" s="43"/>
      <c r="C33" s="44"/>
      <c r="D33" s="81" t="s">
        <v>93</v>
      </c>
      <c r="E33" s="82"/>
      <c r="F33" s="82"/>
      <c r="G33" s="82"/>
      <c r="H33" s="82"/>
      <c r="I33" s="82"/>
      <c r="J33" s="82"/>
      <c r="K33" s="82"/>
      <c r="L33" s="82"/>
      <c r="M33" s="82"/>
      <c r="N33" s="83"/>
    </row>
    <row r="34" spans="1:14" x14ac:dyDescent="0.35">
      <c r="A34" s="51"/>
      <c r="B34" s="52"/>
      <c r="C34" s="53"/>
      <c r="D34" s="96" t="s">
        <v>94</v>
      </c>
      <c r="E34" s="97"/>
      <c r="F34" s="97"/>
      <c r="G34" s="97"/>
      <c r="H34" s="97"/>
      <c r="I34" s="97"/>
      <c r="J34" s="97"/>
      <c r="K34" s="97"/>
      <c r="L34" s="97"/>
      <c r="M34" s="97"/>
      <c r="N34" s="98"/>
    </row>
    <row r="35" spans="1:14" x14ac:dyDescent="0.35">
      <c r="A35" s="51"/>
      <c r="B35" s="52"/>
      <c r="C35" s="53"/>
      <c r="D35" s="96" t="s">
        <v>95</v>
      </c>
      <c r="E35" s="97"/>
      <c r="F35" s="97"/>
      <c r="G35" s="97"/>
      <c r="H35" s="97"/>
      <c r="I35" s="97"/>
      <c r="J35" s="97"/>
      <c r="K35" s="97"/>
      <c r="L35" s="97"/>
      <c r="M35" s="97"/>
      <c r="N35" s="98"/>
    </row>
    <row r="36" spans="1:14" x14ac:dyDescent="0.35">
      <c r="A36" s="51"/>
      <c r="B36" s="52"/>
      <c r="C36" s="53"/>
      <c r="D36" s="96" t="s">
        <v>96</v>
      </c>
      <c r="E36" s="97"/>
      <c r="F36" s="97"/>
      <c r="G36" s="97"/>
      <c r="H36" s="97"/>
      <c r="I36" s="97"/>
      <c r="J36" s="97"/>
      <c r="K36" s="97"/>
      <c r="L36" s="97"/>
      <c r="M36" s="97"/>
      <c r="N36" s="98"/>
    </row>
    <row r="37" spans="1:14" x14ac:dyDescent="0.35">
      <c r="A37" s="45"/>
      <c r="B37" s="46"/>
      <c r="C37" s="47"/>
      <c r="D37" s="84" t="s">
        <v>97</v>
      </c>
      <c r="E37" s="85"/>
      <c r="F37" s="85"/>
      <c r="G37" s="85"/>
      <c r="H37" s="85"/>
      <c r="I37" s="85"/>
      <c r="J37" s="85"/>
      <c r="K37" s="85"/>
      <c r="L37" s="85"/>
      <c r="M37" s="85"/>
      <c r="N37" s="86"/>
    </row>
    <row r="38" spans="1:14" x14ac:dyDescent="0.35">
      <c r="A38" s="42" t="s">
        <v>98</v>
      </c>
      <c r="B38" s="43"/>
      <c r="C38" s="44"/>
      <c r="D38" s="81" t="s">
        <v>99</v>
      </c>
      <c r="E38" s="82"/>
      <c r="F38" s="82"/>
      <c r="G38" s="82"/>
      <c r="H38" s="82"/>
      <c r="I38" s="82"/>
      <c r="J38" s="82"/>
      <c r="K38" s="82"/>
      <c r="L38" s="82"/>
      <c r="M38" s="82"/>
      <c r="N38" s="83"/>
    </row>
    <row r="39" spans="1:14" x14ac:dyDescent="0.35">
      <c r="A39" s="45"/>
      <c r="B39" s="46"/>
      <c r="C39" s="47"/>
      <c r="D39" s="84" t="s">
        <v>100</v>
      </c>
      <c r="E39" s="85"/>
      <c r="F39" s="85"/>
      <c r="G39" s="85"/>
      <c r="H39" s="85"/>
      <c r="I39" s="85"/>
      <c r="J39" s="85"/>
      <c r="K39" s="85"/>
      <c r="L39" s="85"/>
      <c r="M39" s="85"/>
      <c r="N39" s="86"/>
    </row>
    <row r="40" spans="1:14" x14ac:dyDescent="0.35">
      <c r="A40" s="99" t="s">
        <v>101</v>
      </c>
      <c r="B40" s="100"/>
      <c r="C40" s="101"/>
      <c r="D40" s="269" t="s">
        <v>102</v>
      </c>
      <c r="E40" s="270"/>
      <c r="F40" s="270"/>
      <c r="G40" s="270"/>
      <c r="H40" s="270"/>
      <c r="I40" s="270"/>
      <c r="J40" s="270"/>
      <c r="K40" s="270"/>
      <c r="L40" s="270"/>
      <c r="M40" s="270"/>
      <c r="N40" s="271"/>
    </row>
    <row r="41" spans="1:14" x14ac:dyDescent="0.35">
      <c r="A41" s="102"/>
      <c r="B41" s="52"/>
      <c r="C41" s="103"/>
      <c r="D41" s="284"/>
      <c r="E41" s="285"/>
      <c r="F41" s="285"/>
      <c r="G41" s="285"/>
      <c r="H41" s="285"/>
      <c r="I41" s="285"/>
      <c r="J41" s="285"/>
      <c r="K41" s="285"/>
      <c r="L41" s="285"/>
      <c r="M41" s="285"/>
      <c r="N41" s="286"/>
    </row>
    <row r="42" spans="1:14" x14ac:dyDescent="0.35">
      <c r="A42" s="104" t="s">
        <v>103</v>
      </c>
      <c r="B42" s="91"/>
      <c r="C42" s="105"/>
      <c r="D42" s="87" t="s">
        <v>104</v>
      </c>
      <c r="E42" s="88"/>
      <c r="F42" s="88"/>
      <c r="G42" s="88"/>
      <c r="H42" s="88"/>
      <c r="I42" s="88"/>
      <c r="J42" s="88"/>
      <c r="K42" s="88"/>
      <c r="L42" s="88"/>
      <c r="M42" s="88"/>
      <c r="N42" s="89"/>
    </row>
    <row r="43" spans="1:14" x14ac:dyDescent="0.35">
      <c r="A43" s="90" t="s">
        <v>105</v>
      </c>
      <c r="B43" s="91"/>
      <c r="C43" s="105"/>
      <c r="D43" s="87" t="s">
        <v>106</v>
      </c>
      <c r="E43" s="88"/>
      <c r="F43" s="88"/>
      <c r="G43" s="88"/>
      <c r="H43" s="88"/>
      <c r="I43" s="88"/>
      <c r="J43" s="88"/>
      <c r="K43" s="88"/>
      <c r="L43" s="88"/>
      <c r="M43" s="88"/>
      <c r="N43" s="89"/>
    </row>
    <row r="44" spans="1:14" x14ac:dyDescent="0.35">
      <c r="A44" s="263" t="s">
        <v>107</v>
      </c>
      <c r="B44" s="264"/>
      <c r="C44" s="265"/>
      <c r="D44" s="269" t="s">
        <v>108</v>
      </c>
      <c r="E44" s="270"/>
      <c r="F44" s="270"/>
      <c r="G44" s="270"/>
      <c r="H44" s="270"/>
      <c r="I44" s="270"/>
      <c r="J44" s="270"/>
      <c r="K44" s="270"/>
      <c r="L44" s="270"/>
      <c r="M44" s="270"/>
      <c r="N44" s="271"/>
    </row>
    <row r="45" spans="1:14" x14ac:dyDescent="0.35">
      <c r="A45" s="266"/>
      <c r="B45" s="267"/>
      <c r="C45" s="268"/>
      <c r="D45" s="272"/>
      <c r="E45" s="273"/>
      <c r="F45" s="273"/>
      <c r="G45" s="273"/>
      <c r="H45" s="273"/>
      <c r="I45" s="273"/>
      <c r="J45" s="273"/>
      <c r="K45" s="273"/>
      <c r="L45" s="273"/>
      <c r="M45" s="273"/>
      <c r="N45" s="274"/>
    </row>
    <row r="46" spans="1:14" x14ac:dyDescent="0.35">
      <c r="A46" s="263" t="s">
        <v>109</v>
      </c>
      <c r="B46" s="264"/>
      <c r="C46" s="265"/>
      <c r="D46" s="269" t="s">
        <v>110</v>
      </c>
      <c r="E46" s="270"/>
      <c r="F46" s="270"/>
      <c r="G46" s="270"/>
      <c r="H46" s="270"/>
      <c r="I46" s="270"/>
      <c r="J46" s="270"/>
      <c r="K46" s="270"/>
      <c r="L46" s="270"/>
      <c r="M46" s="270"/>
      <c r="N46" s="271"/>
    </row>
    <row r="47" spans="1:14" x14ac:dyDescent="0.35">
      <c r="A47" s="266"/>
      <c r="B47" s="267"/>
      <c r="C47" s="268"/>
      <c r="D47" s="272"/>
      <c r="E47" s="273"/>
      <c r="F47" s="273"/>
      <c r="G47" s="273"/>
      <c r="H47" s="273"/>
      <c r="I47" s="273"/>
      <c r="J47" s="273"/>
      <c r="K47" s="273"/>
      <c r="L47" s="273"/>
      <c r="M47" s="273"/>
      <c r="N47" s="274"/>
    </row>
    <row r="48" spans="1:14" x14ac:dyDescent="0.35">
      <c r="A48" s="99" t="s">
        <v>111</v>
      </c>
      <c r="B48" s="100"/>
      <c r="C48" s="101"/>
      <c r="D48" s="257" t="s">
        <v>112</v>
      </c>
      <c r="E48" s="258"/>
      <c r="F48" s="258"/>
      <c r="G48" s="258"/>
      <c r="H48" s="258"/>
      <c r="I48" s="258"/>
      <c r="J48" s="258"/>
      <c r="K48" s="258"/>
      <c r="L48" s="258"/>
      <c r="M48" s="258"/>
      <c r="N48" s="259"/>
    </row>
    <row r="49" spans="1:14" x14ac:dyDescent="0.35">
      <c r="A49" s="191"/>
      <c r="B49" s="192"/>
      <c r="C49" s="193"/>
      <c r="D49" s="260"/>
      <c r="E49" s="261"/>
      <c r="F49" s="261"/>
      <c r="G49" s="261"/>
      <c r="H49" s="261"/>
      <c r="I49" s="261"/>
      <c r="J49" s="261"/>
      <c r="K49" s="261"/>
      <c r="L49" s="261"/>
      <c r="M49" s="261"/>
      <c r="N49" s="262"/>
    </row>
    <row r="50" spans="1:14" x14ac:dyDescent="0.35">
      <c r="A50" s="142"/>
      <c r="B50" s="142"/>
      <c r="C50" s="142"/>
      <c r="D50" s="142"/>
      <c r="E50" s="142"/>
      <c r="F50" s="142"/>
      <c r="G50" s="142"/>
      <c r="H50" s="142"/>
      <c r="I50" s="142"/>
      <c r="J50" s="142"/>
      <c r="K50" s="142"/>
      <c r="L50" s="142"/>
      <c r="M50" s="142"/>
      <c r="N50" s="142"/>
    </row>
    <row r="51" spans="1:14" x14ac:dyDescent="0.35">
      <c r="A51" s="142"/>
      <c r="B51" s="142"/>
      <c r="C51" s="142"/>
      <c r="D51" s="142"/>
      <c r="E51" s="142"/>
      <c r="F51" s="142"/>
      <c r="G51" s="142"/>
      <c r="H51" s="142"/>
      <c r="I51" s="142"/>
      <c r="J51" s="142"/>
      <c r="K51" s="142"/>
      <c r="L51" s="142"/>
      <c r="M51" s="142"/>
      <c r="N51" s="142"/>
    </row>
    <row r="52" spans="1:14" x14ac:dyDescent="0.35">
      <c r="A52" s="142"/>
      <c r="B52" s="142"/>
      <c r="C52" s="142"/>
      <c r="D52" s="142"/>
      <c r="E52" s="142"/>
      <c r="F52" s="142"/>
      <c r="G52" s="142"/>
      <c r="H52" s="142"/>
      <c r="I52" s="142"/>
      <c r="J52" s="142"/>
      <c r="K52" s="142"/>
      <c r="L52" s="142"/>
      <c r="M52" s="142"/>
      <c r="N52" s="142"/>
    </row>
    <row r="53" spans="1:14" x14ac:dyDescent="0.35">
      <c r="A53" s="142"/>
      <c r="B53" s="142"/>
      <c r="C53" s="142"/>
      <c r="D53" s="142"/>
      <c r="E53" s="142"/>
      <c r="F53" s="142"/>
      <c r="G53" s="142"/>
      <c r="H53" s="142"/>
      <c r="I53" s="142"/>
      <c r="J53" s="142"/>
      <c r="K53" s="142"/>
      <c r="L53" s="142"/>
      <c r="M53" s="142"/>
      <c r="N53" s="142"/>
    </row>
    <row r="54" spans="1:14" x14ac:dyDescent="0.35">
      <c r="A54" s="142"/>
      <c r="B54" s="142"/>
      <c r="C54" s="142"/>
      <c r="D54" s="142"/>
      <c r="E54" s="142"/>
      <c r="F54" s="142"/>
      <c r="G54" s="142"/>
      <c r="H54" s="142"/>
      <c r="I54" s="142"/>
      <c r="J54" s="142"/>
      <c r="K54" s="142"/>
      <c r="L54" s="142"/>
      <c r="M54" s="142"/>
      <c r="N54" s="142"/>
    </row>
    <row r="55" spans="1:14" x14ac:dyDescent="0.35">
      <c r="A55" s="142"/>
      <c r="B55" s="142"/>
      <c r="C55" s="142"/>
      <c r="D55" s="142"/>
      <c r="E55" s="142"/>
      <c r="F55" s="142"/>
      <c r="G55" s="142"/>
      <c r="H55" s="142"/>
      <c r="I55" s="142"/>
      <c r="J55" s="142"/>
      <c r="K55" s="142"/>
      <c r="L55" s="142"/>
      <c r="M55" s="142"/>
      <c r="N55" s="142"/>
    </row>
    <row r="56" spans="1:14" x14ac:dyDescent="0.35">
      <c r="A56" s="142"/>
      <c r="B56" s="142"/>
      <c r="C56" s="142"/>
      <c r="D56" s="142"/>
      <c r="E56" s="142"/>
      <c r="F56" s="142"/>
      <c r="G56" s="142"/>
      <c r="H56" s="142"/>
      <c r="I56" s="142"/>
      <c r="J56" s="142"/>
      <c r="K56" s="142"/>
      <c r="L56" s="142"/>
      <c r="M56" s="142"/>
      <c r="N56" s="142"/>
    </row>
    <row r="57" spans="1:14" x14ac:dyDescent="0.35">
      <c r="A57" s="142"/>
      <c r="B57" s="142"/>
      <c r="C57" s="142"/>
      <c r="D57" s="142"/>
      <c r="E57" s="142"/>
      <c r="F57" s="142"/>
      <c r="G57" s="142"/>
      <c r="H57" s="142"/>
      <c r="I57" s="142"/>
      <c r="J57" s="142"/>
      <c r="K57" s="142"/>
      <c r="L57" s="142"/>
      <c r="M57" s="142"/>
      <c r="N57" s="142"/>
    </row>
    <row r="58" spans="1:14" x14ac:dyDescent="0.35">
      <c r="A58" s="142"/>
      <c r="B58" s="142"/>
      <c r="C58" s="142"/>
      <c r="D58" s="142"/>
      <c r="E58" s="142"/>
      <c r="F58" s="142"/>
      <c r="G58" s="142"/>
      <c r="H58" s="142"/>
      <c r="I58" s="142"/>
      <c r="J58" s="142"/>
      <c r="K58" s="142"/>
      <c r="L58" s="142"/>
      <c r="M58" s="142"/>
      <c r="N58" s="142"/>
    </row>
    <row r="59" spans="1:14" x14ac:dyDescent="0.35">
      <c r="A59" s="142"/>
      <c r="B59" s="142"/>
      <c r="C59" s="142"/>
      <c r="D59" s="142"/>
      <c r="E59" s="142"/>
      <c r="F59" s="142"/>
      <c r="G59" s="142"/>
      <c r="H59" s="142"/>
      <c r="I59" s="142"/>
      <c r="J59" s="142"/>
      <c r="K59" s="142"/>
      <c r="L59" s="142"/>
      <c r="M59" s="142"/>
      <c r="N59" s="142"/>
    </row>
    <row r="60" spans="1:14" x14ac:dyDescent="0.35">
      <c r="A60" s="142"/>
      <c r="B60" s="142"/>
      <c r="C60" s="142"/>
      <c r="D60" s="142"/>
      <c r="E60" s="142"/>
      <c r="F60" s="142"/>
      <c r="G60" s="142"/>
      <c r="H60" s="142"/>
      <c r="I60" s="142"/>
      <c r="J60" s="142"/>
      <c r="K60" s="142"/>
      <c r="L60" s="142"/>
      <c r="M60" s="142"/>
      <c r="N60" s="142"/>
    </row>
  </sheetData>
  <mergeCells count="8">
    <mergeCell ref="D48:N49"/>
    <mergeCell ref="A46:C47"/>
    <mergeCell ref="D46:N47"/>
    <mergeCell ref="A3:N16"/>
    <mergeCell ref="D23:N24"/>
    <mergeCell ref="D40:N41"/>
    <mergeCell ref="A44:C45"/>
    <mergeCell ref="D44:N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42"/>
  <sheetViews>
    <sheetView zoomScale="80" zoomScaleNormal="80" workbookViewId="0">
      <selection activeCell="I3" sqref="I3:I8"/>
    </sheetView>
  </sheetViews>
  <sheetFormatPr defaultColWidth="8.7265625" defaultRowHeight="14.5" x14ac:dyDescent="0.35"/>
  <cols>
    <col min="1" max="1" width="12.453125" style="196" customWidth="1"/>
    <col min="2" max="2" width="11.26953125" style="196" customWidth="1"/>
    <col min="3" max="3" width="21.26953125" style="196" customWidth="1"/>
    <col min="4" max="4" width="20.453125" style="196" customWidth="1"/>
    <col min="5" max="5" width="35" style="196" customWidth="1"/>
    <col min="6" max="6" width="36.81640625" style="196" customWidth="1"/>
    <col min="7" max="7" width="32" style="196" customWidth="1"/>
    <col min="8" max="8" width="23.26953125" style="211" customWidth="1"/>
    <col min="9" max="9" width="17.7265625" style="196" customWidth="1"/>
    <col min="10" max="10" width="18" style="196" customWidth="1"/>
    <col min="11" max="11" width="13.26953125" style="196" customWidth="1"/>
    <col min="12" max="12" width="16.7265625" style="196" customWidth="1"/>
    <col min="13" max="13" width="92.7265625" style="79" customWidth="1"/>
    <col min="14" max="24" width="8.7265625" style="196"/>
    <col min="25" max="25" width="9.1796875" customWidth="1"/>
    <col min="26" max="26" width="8.7265625" style="196"/>
    <col min="27" max="27" width="21.26953125" style="79" hidden="1" customWidth="1"/>
    <col min="28" max="16384" width="8.7265625" style="196"/>
  </cols>
  <sheetData>
    <row r="1" spans="1:27" x14ac:dyDescent="0.35">
      <c r="A1" s="184" t="s">
        <v>60</v>
      </c>
      <c r="B1" s="185"/>
      <c r="C1" s="185"/>
      <c r="D1" s="185"/>
      <c r="E1" s="185"/>
      <c r="F1" s="185"/>
      <c r="G1" s="185"/>
      <c r="H1" s="208"/>
      <c r="I1" s="185"/>
      <c r="J1" s="185"/>
      <c r="K1" s="185"/>
      <c r="L1" s="186"/>
      <c r="M1" s="185"/>
      <c r="AA1" s="185"/>
    </row>
    <row r="2" spans="1:27" ht="35.25" customHeight="1" x14ac:dyDescent="0.35">
      <c r="A2" s="58" t="s">
        <v>113</v>
      </c>
      <c r="B2" s="58" t="s">
        <v>114</v>
      </c>
      <c r="C2" s="72" t="s">
        <v>115</v>
      </c>
      <c r="D2" s="76" t="s">
        <v>116</v>
      </c>
      <c r="E2" s="76" t="s">
        <v>117</v>
      </c>
      <c r="F2" s="76" t="s">
        <v>118</v>
      </c>
      <c r="G2" s="76" t="s">
        <v>119</v>
      </c>
      <c r="H2" s="76" t="s">
        <v>120</v>
      </c>
      <c r="I2" s="76" t="s">
        <v>121</v>
      </c>
      <c r="J2" s="76" t="s">
        <v>122</v>
      </c>
      <c r="K2" s="76" t="s">
        <v>123</v>
      </c>
      <c r="L2" s="76" t="s">
        <v>124</v>
      </c>
      <c r="M2" s="76" t="s">
        <v>125</v>
      </c>
      <c r="AA2" s="77" t="s">
        <v>126</v>
      </c>
    </row>
    <row r="3" spans="1:27" ht="85.5" customHeight="1" x14ac:dyDescent="0.35">
      <c r="A3" s="223" t="s">
        <v>127</v>
      </c>
      <c r="B3" s="223" t="s">
        <v>128</v>
      </c>
      <c r="C3" s="224" t="s">
        <v>129</v>
      </c>
      <c r="D3" s="223" t="s">
        <v>130</v>
      </c>
      <c r="E3" s="223" t="s">
        <v>131</v>
      </c>
      <c r="F3" s="223" t="s">
        <v>132</v>
      </c>
      <c r="G3" s="223" t="s">
        <v>2209</v>
      </c>
      <c r="H3" s="223"/>
      <c r="I3" s="225"/>
      <c r="J3" s="223"/>
      <c r="K3" s="218" t="s">
        <v>133</v>
      </c>
      <c r="L3" s="218" t="s">
        <v>134</v>
      </c>
      <c r="M3" s="219" t="s">
        <v>135</v>
      </c>
      <c r="AA3" s="195" t="e">
        <f>IF(OR(I3="Fail",ISBLANK(I3)),INDEX('Issue Code Table'!C:C,MATCH(L:L,'Issue Code Table'!A:A,0)),IF(K3="Critical",6,IF(K3="Significant",5,IF(K3="Moderate",3,2))))</f>
        <v>#N/A</v>
      </c>
    </row>
    <row r="4" spans="1:27" ht="72" customHeight="1" x14ac:dyDescent="0.35">
      <c r="A4" s="223" t="s">
        <v>136</v>
      </c>
      <c r="B4" s="223" t="s">
        <v>137</v>
      </c>
      <c r="C4" s="224" t="s">
        <v>138</v>
      </c>
      <c r="D4" s="223" t="s">
        <v>130</v>
      </c>
      <c r="E4" s="223" t="s">
        <v>139</v>
      </c>
      <c r="F4" s="223" t="s">
        <v>140</v>
      </c>
      <c r="G4" s="223" t="s">
        <v>2210</v>
      </c>
      <c r="H4" s="223"/>
      <c r="I4" s="225"/>
      <c r="J4" s="223"/>
      <c r="K4" s="218" t="s">
        <v>141</v>
      </c>
      <c r="L4" s="218" t="s">
        <v>142</v>
      </c>
      <c r="M4" s="219" t="s">
        <v>143</v>
      </c>
      <c r="AA4" s="195">
        <f>IF(OR(I4="Fail",ISBLANK(I4)),INDEX('Issue Code Table'!C:C,MATCH(L:L,'Issue Code Table'!A:A,0)),IF(K4="Critical",6,IF(K4="Significant",5,IF(K4="Moderate",3,2))))</f>
        <v>2</v>
      </c>
    </row>
    <row r="5" spans="1:27" ht="69" customHeight="1" x14ac:dyDescent="0.35">
      <c r="A5" s="223" t="s">
        <v>144</v>
      </c>
      <c r="B5" s="223" t="s">
        <v>145</v>
      </c>
      <c r="C5" s="224" t="s">
        <v>146</v>
      </c>
      <c r="D5" s="223" t="s">
        <v>130</v>
      </c>
      <c r="E5" s="223" t="s">
        <v>147</v>
      </c>
      <c r="F5" s="223" t="s">
        <v>2211</v>
      </c>
      <c r="G5" s="223" t="s">
        <v>148</v>
      </c>
      <c r="H5" s="223"/>
      <c r="I5" s="225"/>
      <c r="J5" s="223"/>
      <c r="K5" s="218" t="s">
        <v>149</v>
      </c>
      <c r="L5" s="218" t="s">
        <v>150</v>
      </c>
      <c r="M5" s="219" t="s">
        <v>151</v>
      </c>
      <c r="AA5" s="195">
        <f>IF(OR(I5="Fail",ISBLANK(I5)),INDEX('Issue Code Table'!C:C,MATCH(L:L,'Issue Code Table'!A:A,0)),IF(K5="Critical",6,IF(K5="Significant",5,IF(K5="Moderate",3,2))))</f>
        <v>5</v>
      </c>
    </row>
    <row r="6" spans="1:27" ht="81.75" customHeight="1" x14ac:dyDescent="0.35">
      <c r="A6" s="223" t="s">
        <v>152</v>
      </c>
      <c r="B6" s="223" t="s">
        <v>153</v>
      </c>
      <c r="C6" s="224" t="s">
        <v>154</v>
      </c>
      <c r="D6" s="223" t="s">
        <v>130</v>
      </c>
      <c r="E6" s="218" t="s">
        <v>155</v>
      </c>
      <c r="F6" s="223" t="s">
        <v>156</v>
      </c>
      <c r="G6" s="223" t="s">
        <v>157</v>
      </c>
      <c r="H6" s="223"/>
      <c r="I6" s="225"/>
      <c r="J6" s="223"/>
      <c r="K6" s="218" t="s">
        <v>141</v>
      </c>
      <c r="L6" s="218" t="s">
        <v>158</v>
      </c>
      <c r="M6" s="219" t="s">
        <v>159</v>
      </c>
      <c r="AA6" s="195" t="e">
        <f>IF(OR(I6="Fail",ISBLANK(I6)),INDEX('Issue Code Table'!C:C,MATCH(L:L,'Issue Code Table'!A:A,0)),IF(K6="Critical",6,IF(K6="Significant",5,IF(K6="Moderate",3,2))))</f>
        <v>#N/A</v>
      </c>
    </row>
    <row r="7" spans="1:27" ht="71.25" customHeight="1" x14ac:dyDescent="0.35">
      <c r="A7" s="223" t="s">
        <v>160</v>
      </c>
      <c r="B7" s="223" t="s">
        <v>161</v>
      </c>
      <c r="C7" s="224" t="s">
        <v>162</v>
      </c>
      <c r="D7" s="223" t="s">
        <v>130</v>
      </c>
      <c r="E7" s="223" t="s">
        <v>163</v>
      </c>
      <c r="F7" s="223" t="s">
        <v>164</v>
      </c>
      <c r="G7" s="223" t="s">
        <v>165</v>
      </c>
      <c r="H7" s="223"/>
      <c r="I7" s="225"/>
      <c r="J7" s="223"/>
      <c r="K7" s="218" t="s">
        <v>149</v>
      </c>
      <c r="L7" s="218" t="s">
        <v>166</v>
      </c>
      <c r="M7" s="219" t="s">
        <v>167</v>
      </c>
      <c r="AA7" s="195">
        <f>IF(OR(I7="Fail",ISBLANK(I7)),INDEX('Issue Code Table'!C:C,MATCH(L:L,'Issue Code Table'!A:A,0)),IF(K7="Critical",6,IF(K7="Significant",5,IF(K7="Moderate",3,2))))</f>
        <v>7</v>
      </c>
    </row>
    <row r="8" spans="1:27" ht="85.5" customHeight="1" x14ac:dyDescent="0.35">
      <c r="A8" s="223" t="s">
        <v>168</v>
      </c>
      <c r="B8" s="223" t="s">
        <v>169</v>
      </c>
      <c r="C8" s="224" t="s">
        <v>170</v>
      </c>
      <c r="D8" s="223" t="s">
        <v>130</v>
      </c>
      <c r="E8" s="223" t="s">
        <v>171</v>
      </c>
      <c r="F8" s="223" t="s">
        <v>172</v>
      </c>
      <c r="G8" s="223" t="s">
        <v>173</v>
      </c>
      <c r="H8" s="223"/>
      <c r="I8" s="225"/>
      <c r="J8" s="223"/>
      <c r="K8" s="218" t="s">
        <v>149</v>
      </c>
      <c r="L8" s="218" t="s">
        <v>174</v>
      </c>
      <c r="M8" s="219" t="s">
        <v>175</v>
      </c>
      <c r="AA8" s="195">
        <f>IF(OR(I8="Fail",ISBLANK(I8)),INDEX('Issue Code Table'!C:C,MATCH(L:L,'Issue Code Table'!A:A,0)),IF(K8="Critical",6,IF(K8="Significant",5,IF(K8="Moderate",3,2))))</f>
        <v>7</v>
      </c>
    </row>
    <row r="9" spans="1:27" ht="73.5" customHeight="1" x14ac:dyDescent="0.35">
      <c r="A9" s="223" t="s">
        <v>176</v>
      </c>
      <c r="B9" s="223" t="s">
        <v>177</v>
      </c>
      <c r="C9" s="224" t="s">
        <v>178</v>
      </c>
      <c r="D9" s="223" t="s">
        <v>130</v>
      </c>
      <c r="E9" s="223" t="s">
        <v>179</v>
      </c>
      <c r="F9" s="223" t="s">
        <v>180</v>
      </c>
      <c r="G9" s="223" t="s">
        <v>181</v>
      </c>
      <c r="H9" s="223"/>
      <c r="I9" s="225"/>
      <c r="J9" s="69" t="s">
        <v>182</v>
      </c>
      <c r="K9" s="218" t="s">
        <v>149</v>
      </c>
      <c r="L9" s="218" t="s">
        <v>183</v>
      </c>
      <c r="M9" s="226" t="s">
        <v>184</v>
      </c>
      <c r="AA9" s="195">
        <f>IF(OR(I9="Fail",ISBLANK(I9)),INDEX('Issue Code Table'!C:C,MATCH(L:L,'Issue Code Table'!A:A,0)),IF(K9="Critical",6,IF(K9="Significant",5,IF(K9="Moderate",3,2))))</f>
        <v>6</v>
      </c>
    </row>
    <row r="10" spans="1:27" ht="68.25" customHeight="1" x14ac:dyDescent="0.35">
      <c r="A10" s="223" t="s">
        <v>185</v>
      </c>
      <c r="B10" s="223" t="s">
        <v>177</v>
      </c>
      <c r="C10" s="224" t="s">
        <v>178</v>
      </c>
      <c r="D10" s="223" t="s">
        <v>130</v>
      </c>
      <c r="E10" s="223" t="s">
        <v>186</v>
      </c>
      <c r="F10" s="227" t="s">
        <v>187</v>
      </c>
      <c r="G10" s="227" t="s">
        <v>188</v>
      </c>
      <c r="H10" s="223"/>
      <c r="I10" s="225"/>
      <c r="J10" s="223"/>
      <c r="K10" s="218" t="s">
        <v>189</v>
      </c>
      <c r="L10" s="218" t="s">
        <v>190</v>
      </c>
      <c r="M10" s="219" t="s">
        <v>191</v>
      </c>
      <c r="AA10" s="195">
        <f>IF(OR(I10="Fail",ISBLANK(I10)),INDEX('Issue Code Table'!C:C,MATCH(L:L,'Issue Code Table'!A:A,0)),IF(K10="Critical",6,IF(K10="Significant",5,IF(K10="Moderate",3,2))))</f>
        <v>4</v>
      </c>
    </row>
    <row r="11" spans="1:27" ht="83.25" customHeight="1" x14ac:dyDescent="0.35">
      <c r="A11" s="223" t="s">
        <v>192</v>
      </c>
      <c r="B11" s="223" t="s">
        <v>177</v>
      </c>
      <c r="C11" s="224" t="s">
        <v>178</v>
      </c>
      <c r="D11" s="223" t="s">
        <v>130</v>
      </c>
      <c r="E11" s="223" t="s">
        <v>193</v>
      </c>
      <c r="F11" s="223" t="s">
        <v>194</v>
      </c>
      <c r="G11" s="223" t="s">
        <v>195</v>
      </c>
      <c r="H11" s="223"/>
      <c r="I11" s="225"/>
      <c r="J11" s="69" t="s">
        <v>196</v>
      </c>
      <c r="K11" s="218" t="s">
        <v>149</v>
      </c>
      <c r="L11" s="218" t="s">
        <v>197</v>
      </c>
      <c r="M11" s="226" t="s">
        <v>198</v>
      </c>
      <c r="AA11" s="195">
        <f>IF(OR(I11="Fail",ISBLANK(I11)),INDEX('Issue Code Table'!C:C,MATCH(L:L,'Issue Code Table'!A:A,0)),IF(K11="Critical",6,IF(K11="Significant",5,IF(K11="Moderate",3,2))))</f>
        <v>5</v>
      </c>
    </row>
    <row r="12" spans="1:27" ht="76.5" customHeight="1" x14ac:dyDescent="0.35">
      <c r="A12" s="223" t="s">
        <v>199</v>
      </c>
      <c r="B12" s="223" t="s">
        <v>177</v>
      </c>
      <c r="C12" s="224" t="s">
        <v>178</v>
      </c>
      <c r="D12" s="223" t="s">
        <v>130</v>
      </c>
      <c r="E12" s="223" t="s">
        <v>200</v>
      </c>
      <c r="F12" s="223" t="s">
        <v>201</v>
      </c>
      <c r="G12" s="223" t="s">
        <v>202</v>
      </c>
      <c r="H12" s="223"/>
      <c r="I12" s="225"/>
      <c r="J12" s="223"/>
      <c r="K12" s="218" t="s">
        <v>189</v>
      </c>
      <c r="L12" s="218" t="s">
        <v>203</v>
      </c>
      <c r="M12" s="219" t="s">
        <v>204</v>
      </c>
      <c r="AA12" s="195">
        <f>IF(OR(I12="Fail",ISBLANK(I12)),INDEX('Issue Code Table'!C:C,MATCH(L:L,'Issue Code Table'!A:A,0)),IF(K12="Critical",6,IF(K12="Significant",5,IF(K12="Moderate",3,2))))</f>
        <v>3</v>
      </c>
    </row>
    <row r="13" spans="1:27" ht="75" customHeight="1" x14ac:dyDescent="0.35">
      <c r="A13" s="223" t="s">
        <v>205</v>
      </c>
      <c r="B13" s="240" t="s">
        <v>206</v>
      </c>
      <c r="C13" s="240" t="s">
        <v>207</v>
      </c>
      <c r="D13" s="240" t="s">
        <v>208</v>
      </c>
      <c r="E13" s="240" t="s">
        <v>209</v>
      </c>
      <c r="F13" s="240" t="s">
        <v>210</v>
      </c>
      <c r="G13" s="240" t="s">
        <v>211</v>
      </c>
      <c r="H13" s="240"/>
      <c r="I13" s="225"/>
      <c r="J13" s="241"/>
      <c r="K13" s="218" t="s">
        <v>149</v>
      </c>
      <c r="L13" s="242" t="s">
        <v>212</v>
      </c>
      <c r="M13" s="243" t="s">
        <v>213</v>
      </c>
      <c r="AA13" s="195">
        <f>IF(OR(I13="Fail",ISBLANK(I13)),INDEX('Issue Code Table'!C:C,MATCH(L:L,'Issue Code Table'!A:A,0)),IF(K13="Critical",6,IF(K13="Significant",5,IF(K13="Moderate",3,2))))</f>
        <v>5</v>
      </c>
    </row>
    <row r="14" spans="1:27" ht="89.25" customHeight="1" x14ac:dyDescent="0.35">
      <c r="A14" s="223" t="s">
        <v>214</v>
      </c>
      <c r="B14" s="223" t="s">
        <v>215</v>
      </c>
      <c r="C14" s="224" t="s">
        <v>216</v>
      </c>
      <c r="D14" s="223" t="s">
        <v>130</v>
      </c>
      <c r="E14" s="223" t="s">
        <v>217</v>
      </c>
      <c r="F14" s="223" t="s">
        <v>218</v>
      </c>
      <c r="G14" s="223" t="s">
        <v>219</v>
      </c>
      <c r="H14" s="223"/>
      <c r="I14" s="225"/>
      <c r="J14" s="223"/>
      <c r="K14" s="218" t="s">
        <v>149</v>
      </c>
      <c r="L14" s="218" t="s">
        <v>220</v>
      </c>
      <c r="M14" s="226" t="s">
        <v>221</v>
      </c>
      <c r="AA14" s="195">
        <f>IF(OR(I14="Fail",ISBLANK(I14)),INDEX('Issue Code Table'!C:C,MATCH(L:L,'Issue Code Table'!A:A,0)),IF(K14="Critical",6,IF(K14="Significant",5,IF(K14="Moderate",3,2))))</f>
        <v>5</v>
      </c>
    </row>
    <row r="15" spans="1:27" ht="49.5" customHeight="1" x14ac:dyDescent="0.35">
      <c r="A15" s="223" t="s">
        <v>222</v>
      </c>
      <c r="B15" s="223" t="s">
        <v>215</v>
      </c>
      <c r="C15" s="224" t="s">
        <v>216</v>
      </c>
      <c r="D15" s="223" t="s">
        <v>130</v>
      </c>
      <c r="E15" s="223" t="s">
        <v>223</v>
      </c>
      <c r="F15" s="223" t="s">
        <v>224</v>
      </c>
      <c r="G15" s="223" t="s">
        <v>225</v>
      </c>
      <c r="H15" s="223"/>
      <c r="I15" s="225"/>
      <c r="J15" s="223"/>
      <c r="K15" s="218" t="s">
        <v>149</v>
      </c>
      <c r="L15" s="218" t="s">
        <v>150</v>
      </c>
      <c r="M15" s="219" t="s">
        <v>151</v>
      </c>
      <c r="AA15" s="195">
        <f>IF(OR(I15="Fail",ISBLANK(I15)),INDEX('Issue Code Table'!C:C,MATCH(L:L,'Issue Code Table'!A:A,0)),IF(K15="Critical",6,IF(K15="Significant",5,IF(K15="Moderate",3,2))))</f>
        <v>5</v>
      </c>
    </row>
    <row r="16" spans="1:27" ht="75" customHeight="1" x14ac:dyDescent="0.35">
      <c r="A16" s="223" t="s">
        <v>226</v>
      </c>
      <c r="B16" s="223" t="s">
        <v>215</v>
      </c>
      <c r="C16" s="224" t="s">
        <v>216</v>
      </c>
      <c r="D16" s="223" t="s">
        <v>130</v>
      </c>
      <c r="E16" s="223" t="s">
        <v>227</v>
      </c>
      <c r="F16" s="223" t="s">
        <v>228</v>
      </c>
      <c r="G16" s="223" t="s">
        <v>229</v>
      </c>
      <c r="H16" s="223"/>
      <c r="I16" s="225"/>
      <c r="J16" s="223"/>
      <c r="K16" s="218" t="s">
        <v>149</v>
      </c>
      <c r="L16" s="218" t="s">
        <v>230</v>
      </c>
      <c r="M16" s="226" t="s">
        <v>231</v>
      </c>
      <c r="AA16" s="195">
        <f>IF(OR(I16="Fail",ISBLANK(I16)),INDEX('Issue Code Table'!C:C,MATCH(L:L,'Issue Code Table'!A:A,0)),IF(K16="Critical",6,IF(K16="Significant",5,IF(K16="Moderate",3,2))))</f>
        <v>5</v>
      </c>
    </row>
    <row r="17" spans="1:27" ht="99" customHeight="1" x14ac:dyDescent="0.35">
      <c r="A17" s="223" t="s">
        <v>232</v>
      </c>
      <c r="B17" s="223" t="s">
        <v>233</v>
      </c>
      <c r="C17" s="224" t="s">
        <v>234</v>
      </c>
      <c r="D17" s="223" t="s">
        <v>130</v>
      </c>
      <c r="E17" s="223" t="s">
        <v>235</v>
      </c>
      <c r="F17" s="223" t="s">
        <v>236</v>
      </c>
      <c r="G17" s="223" t="s">
        <v>237</v>
      </c>
      <c r="H17" s="223"/>
      <c r="I17" s="225"/>
      <c r="J17" s="223"/>
      <c r="K17" s="218" t="s">
        <v>189</v>
      </c>
      <c r="L17" s="218" t="s">
        <v>238</v>
      </c>
      <c r="M17" s="219" t="s">
        <v>239</v>
      </c>
      <c r="AA17" s="195">
        <f>IF(OR(I17="Fail",ISBLANK(I17)),INDEX('Issue Code Table'!C:C,MATCH(L:L,'Issue Code Table'!A:A,0)),IF(K17="Critical",6,IF(K17="Significant",5,IF(K17="Moderate",3,2))))</f>
        <v>2</v>
      </c>
    </row>
    <row r="18" spans="1:27" ht="80.25" customHeight="1" x14ac:dyDescent="0.35">
      <c r="A18" s="223" t="s">
        <v>240</v>
      </c>
      <c r="B18" s="223" t="s">
        <v>241</v>
      </c>
      <c r="C18" s="224" t="s">
        <v>242</v>
      </c>
      <c r="D18" s="223" t="s">
        <v>130</v>
      </c>
      <c r="E18" s="223" t="s">
        <v>243</v>
      </c>
      <c r="F18" s="223" t="s">
        <v>244</v>
      </c>
      <c r="G18" s="223" t="s">
        <v>245</v>
      </c>
      <c r="H18" s="223"/>
      <c r="I18" s="225"/>
      <c r="J18" s="223"/>
      <c r="K18" s="218" t="s">
        <v>189</v>
      </c>
      <c r="L18" s="218" t="s">
        <v>246</v>
      </c>
      <c r="M18" s="219" t="s">
        <v>247</v>
      </c>
      <c r="AA18" s="195" t="e">
        <f>IF(OR(I18="Fail",ISBLANK(I18)),INDEX('Issue Code Table'!C:C,MATCH(L:L,'Issue Code Table'!A:A,0)),IF(K18="Critical",6,IF(K18="Significant",5,IF(K18="Moderate",3,2))))</f>
        <v>#N/A</v>
      </c>
    </row>
    <row r="19" spans="1:27" ht="100" x14ac:dyDescent="0.35">
      <c r="A19" s="223" t="s">
        <v>248</v>
      </c>
      <c r="B19" s="223" t="s">
        <v>249</v>
      </c>
      <c r="C19" s="224" t="s">
        <v>250</v>
      </c>
      <c r="D19" s="223" t="s">
        <v>130</v>
      </c>
      <c r="E19" s="223" t="s">
        <v>251</v>
      </c>
      <c r="F19" s="223" t="s">
        <v>252</v>
      </c>
      <c r="G19" s="223" t="s">
        <v>253</v>
      </c>
      <c r="H19" s="223"/>
      <c r="I19" s="225"/>
      <c r="J19" s="223"/>
      <c r="K19" s="218" t="s">
        <v>149</v>
      </c>
      <c r="L19" s="218" t="s">
        <v>254</v>
      </c>
      <c r="M19" s="219" t="s">
        <v>255</v>
      </c>
      <c r="AA19" s="195" t="e">
        <f>IF(OR(I19="Fail",ISBLANK(I19)),INDEX('Issue Code Table'!C:C,MATCH(L:L,'Issue Code Table'!A:A,0)),IF(K19="Critical",6,IF(K19="Significant",5,IF(K19="Moderate",3,2))))</f>
        <v>#N/A</v>
      </c>
    </row>
    <row r="20" spans="1:27" ht="80.25" customHeight="1" x14ac:dyDescent="0.35">
      <c r="A20" s="223" t="s">
        <v>256</v>
      </c>
      <c r="B20" s="223" t="s">
        <v>257</v>
      </c>
      <c r="C20" s="224" t="s">
        <v>258</v>
      </c>
      <c r="D20" s="223" t="s">
        <v>130</v>
      </c>
      <c r="E20" s="223" t="s">
        <v>259</v>
      </c>
      <c r="F20" s="223" t="s">
        <v>260</v>
      </c>
      <c r="G20" s="223" t="s">
        <v>261</v>
      </c>
      <c r="H20" s="223"/>
      <c r="I20" s="225"/>
      <c r="J20" s="223"/>
      <c r="K20" s="218" t="s">
        <v>189</v>
      </c>
      <c r="L20" s="218" t="s">
        <v>262</v>
      </c>
      <c r="M20" s="226" t="s">
        <v>263</v>
      </c>
      <c r="AA20" s="195">
        <f>IF(OR(I20="Fail",ISBLANK(I20)),INDEX('Issue Code Table'!C:C,MATCH(L:L,'Issue Code Table'!A:A,0)),IF(K20="Critical",6,IF(K20="Significant",5,IF(K20="Moderate",3,2))))</f>
        <v>3</v>
      </c>
    </row>
    <row r="21" spans="1:27" ht="90" customHeight="1" x14ac:dyDescent="0.35">
      <c r="A21" s="223" t="s">
        <v>264</v>
      </c>
      <c r="B21" s="223" t="s">
        <v>265</v>
      </c>
      <c r="C21" s="224" t="s">
        <v>266</v>
      </c>
      <c r="D21" s="223" t="s">
        <v>130</v>
      </c>
      <c r="E21" s="223" t="s">
        <v>267</v>
      </c>
      <c r="F21" s="223" t="s">
        <v>268</v>
      </c>
      <c r="G21" s="223" t="s">
        <v>269</v>
      </c>
      <c r="H21" s="223"/>
      <c r="I21" s="225"/>
      <c r="J21" s="223"/>
      <c r="K21" s="218" t="s">
        <v>189</v>
      </c>
      <c r="L21" s="218" t="s">
        <v>270</v>
      </c>
      <c r="M21" s="226" t="s">
        <v>271</v>
      </c>
      <c r="AA21" s="195">
        <f>IF(OR(I21="Fail",ISBLANK(I21)),INDEX('Issue Code Table'!C:C,MATCH(L:L,'Issue Code Table'!A:A,0)),IF(K21="Critical",6,IF(K21="Significant",5,IF(K21="Moderate",3,2))))</f>
        <v>4</v>
      </c>
    </row>
    <row r="22" spans="1:27" ht="86.25" customHeight="1" x14ac:dyDescent="0.35">
      <c r="A22" s="223" t="s">
        <v>272</v>
      </c>
      <c r="B22" s="223" t="s">
        <v>273</v>
      </c>
      <c r="C22" s="224" t="s">
        <v>274</v>
      </c>
      <c r="D22" s="223" t="s">
        <v>130</v>
      </c>
      <c r="E22" s="223" t="s">
        <v>275</v>
      </c>
      <c r="F22" s="223" t="s">
        <v>276</v>
      </c>
      <c r="G22" s="223" t="s">
        <v>277</v>
      </c>
      <c r="H22" s="223"/>
      <c r="I22" s="225"/>
      <c r="J22" s="223"/>
      <c r="K22" s="218" t="s">
        <v>189</v>
      </c>
      <c r="L22" s="218" t="s">
        <v>270</v>
      </c>
      <c r="M22" s="226" t="s">
        <v>271</v>
      </c>
      <c r="AA22" s="195">
        <f>IF(OR(I22="Fail",ISBLANK(I22)),INDEX('Issue Code Table'!C:C,MATCH(L:L,'Issue Code Table'!A:A,0)),IF(K22="Critical",6,IF(K22="Significant",5,IF(K22="Moderate",3,2))))</f>
        <v>4</v>
      </c>
    </row>
    <row r="23" spans="1:27" ht="150" x14ac:dyDescent="0.35">
      <c r="A23" s="223" t="s">
        <v>278</v>
      </c>
      <c r="B23" s="223" t="s">
        <v>279</v>
      </c>
      <c r="C23" s="224" t="s">
        <v>280</v>
      </c>
      <c r="D23" s="223" t="s">
        <v>130</v>
      </c>
      <c r="E23" s="223" t="s">
        <v>281</v>
      </c>
      <c r="F23" s="223" t="s">
        <v>282</v>
      </c>
      <c r="G23" s="223" t="s">
        <v>283</v>
      </c>
      <c r="H23" s="223"/>
      <c r="I23" s="225"/>
      <c r="J23" s="61" t="s">
        <v>284</v>
      </c>
      <c r="K23" s="218" t="s">
        <v>149</v>
      </c>
      <c r="L23" s="251" t="s">
        <v>285</v>
      </c>
      <c r="M23" s="251" t="s">
        <v>286</v>
      </c>
      <c r="AA23" s="195">
        <f>IF(OR(I23="Fail",ISBLANK(I23)),INDEX('Issue Code Table'!C:C,MATCH(L:L,'Issue Code Table'!A:A,0)),IF(K23="Critical",6,IF(K23="Significant",5,IF(K23="Moderate",3,2))))</f>
        <v>6</v>
      </c>
    </row>
    <row r="24" spans="1:27" ht="74.25" customHeight="1" x14ac:dyDescent="0.35">
      <c r="A24" s="223" t="s">
        <v>287</v>
      </c>
      <c r="B24" s="227" t="s">
        <v>288</v>
      </c>
      <c r="C24" s="227" t="s">
        <v>289</v>
      </c>
      <c r="D24" s="223" t="s">
        <v>130</v>
      </c>
      <c r="E24" s="223" t="s">
        <v>290</v>
      </c>
      <c r="F24" s="227" t="s">
        <v>291</v>
      </c>
      <c r="G24" s="227" t="s">
        <v>292</v>
      </c>
      <c r="H24" s="223"/>
      <c r="I24" s="225"/>
      <c r="J24" s="224"/>
      <c r="K24" s="218" t="s">
        <v>141</v>
      </c>
      <c r="L24" s="218" t="s">
        <v>293</v>
      </c>
      <c r="M24" s="223" t="s">
        <v>294</v>
      </c>
      <c r="AA24" s="195" t="e">
        <f>IF(OR(I24="Fail",ISBLANK(I24)),INDEX('Issue Code Table'!C:C,MATCH(L:L,'Issue Code Table'!A:A,0)),IF(K24="Critical",6,IF(K24="Significant",5,IF(K24="Moderate",3,2))))</f>
        <v>#N/A</v>
      </c>
    </row>
    <row r="25" spans="1:27" ht="87" customHeight="1" x14ac:dyDescent="0.35">
      <c r="A25" s="223" t="s">
        <v>295</v>
      </c>
      <c r="B25" s="223" t="s">
        <v>296</v>
      </c>
      <c r="C25" s="224" t="s">
        <v>297</v>
      </c>
      <c r="D25" s="223" t="s">
        <v>130</v>
      </c>
      <c r="E25" s="223" t="s">
        <v>298</v>
      </c>
      <c r="F25" s="223" t="s">
        <v>299</v>
      </c>
      <c r="G25" s="223" t="s">
        <v>300</v>
      </c>
      <c r="H25" s="223"/>
      <c r="I25" s="225"/>
      <c r="J25" s="223"/>
      <c r="K25" s="218" t="s">
        <v>189</v>
      </c>
      <c r="L25" s="218" t="s">
        <v>301</v>
      </c>
      <c r="M25" s="219" t="s">
        <v>302</v>
      </c>
      <c r="AA25" s="195">
        <f>IF(OR(I25="Fail",ISBLANK(I25)),INDEX('Issue Code Table'!C:C,MATCH(L:L,'Issue Code Table'!A:A,0)),IF(K25="Critical",6,IF(K25="Significant",5,IF(K25="Moderate",3,2))))</f>
        <v>4</v>
      </c>
    </row>
    <row r="26" spans="1:27" ht="87" customHeight="1" x14ac:dyDescent="0.35">
      <c r="A26" s="223" t="s">
        <v>303</v>
      </c>
      <c r="B26" s="220" t="s">
        <v>265</v>
      </c>
      <c r="C26" s="221" t="s">
        <v>266</v>
      </c>
      <c r="D26" s="223" t="s">
        <v>130</v>
      </c>
      <c r="E26" s="222" t="s">
        <v>304</v>
      </c>
      <c r="F26" s="222" t="s">
        <v>305</v>
      </c>
      <c r="G26" s="222" t="s">
        <v>306</v>
      </c>
      <c r="H26" s="223"/>
      <c r="I26" s="225"/>
      <c r="J26" s="228"/>
      <c r="K26" s="218" t="s">
        <v>189</v>
      </c>
      <c r="L26" s="218" t="s">
        <v>307</v>
      </c>
      <c r="M26" s="219" t="s">
        <v>308</v>
      </c>
      <c r="AA26" s="195">
        <f>IF(OR(I26="Fail",ISBLANK(I26)),INDEX('Issue Code Table'!C:C,MATCH(L:L,'Issue Code Table'!A:A,0)),IF(K26="Critical",6,IF(K26="Significant",5,IF(K26="Moderate",3,2))))</f>
        <v>2</v>
      </c>
    </row>
    <row r="27" spans="1:27" ht="121.5" customHeight="1" x14ac:dyDescent="0.35">
      <c r="A27" s="223" t="s">
        <v>309</v>
      </c>
      <c r="B27" s="220" t="s">
        <v>310</v>
      </c>
      <c r="C27" s="221" t="s">
        <v>311</v>
      </c>
      <c r="D27" s="223" t="s">
        <v>130</v>
      </c>
      <c r="E27" s="222" t="s">
        <v>312</v>
      </c>
      <c r="F27" s="222" t="s">
        <v>313</v>
      </c>
      <c r="G27" s="222" t="s">
        <v>314</v>
      </c>
      <c r="H27" s="223"/>
      <c r="I27" s="225"/>
      <c r="J27" s="228"/>
      <c r="K27" s="218" t="s">
        <v>141</v>
      </c>
      <c r="L27" s="240" t="s">
        <v>315</v>
      </c>
      <c r="M27" s="249" t="s">
        <v>316</v>
      </c>
      <c r="AA27" s="195">
        <f>IF(OR(I27="Fail",ISBLANK(I27)),INDEX('Issue Code Table'!C:C,MATCH(L:L,'Issue Code Table'!A:A,0)),IF(K27="Critical",6,IF(K27="Significant",5,IF(K27="Moderate",3,2))))</f>
        <v>2</v>
      </c>
    </row>
    <row r="28" spans="1:27" x14ac:dyDescent="0.35">
      <c r="A28" s="197"/>
      <c r="B28" s="197"/>
      <c r="C28" s="197"/>
      <c r="D28" s="197"/>
      <c r="E28" s="197"/>
      <c r="F28" s="197"/>
      <c r="G28" s="197"/>
      <c r="H28" s="209"/>
      <c r="I28" s="197"/>
      <c r="J28" s="197"/>
      <c r="K28" s="197"/>
      <c r="L28" s="197"/>
      <c r="M28" s="197"/>
      <c r="AA28" s="197"/>
    </row>
    <row r="29" spans="1:27" hidden="1" x14ac:dyDescent="0.35">
      <c r="H29" s="210" t="s">
        <v>61</v>
      </c>
      <c r="AA29" s="196"/>
    </row>
    <row r="30" spans="1:27" hidden="1" x14ac:dyDescent="0.35">
      <c r="H30" s="210" t="s">
        <v>62</v>
      </c>
    </row>
    <row r="31" spans="1:27" hidden="1" x14ac:dyDescent="0.35">
      <c r="H31" s="210" t="s">
        <v>50</v>
      </c>
    </row>
    <row r="32" spans="1:27" ht="12.75" hidden="1" customHeight="1" x14ac:dyDescent="0.35">
      <c r="H32" s="210" t="s">
        <v>317</v>
      </c>
    </row>
    <row r="33" spans="8:8" hidden="1" x14ac:dyDescent="0.35"/>
    <row r="34" spans="8:8" hidden="1" x14ac:dyDescent="0.35">
      <c r="H34" s="210" t="s">
        <v>318</v>
      </c>
    </row>
    <row r="35" spans="8:8" hidden="1" x14ac:dyDescent="0.35">
      <c r="H35" s="210" t="s">
        <v>133</v>
      </c>
    </row>
    <row r="36" spans="8:8" hidden="1" x14ac:dyDescent="0.35">
      <c r="H36" s="210" t="s">
        <v>149</v>
      </c>
    </row>
    <row r="37" spans="8:8" hidden="1" x14ac:dyDescent="0.35">
      <c r="H37" s="210" t="s">
        <v>189</v>
      </c>
    </row>
    <row r="38" spans="8:8" hidden="1" x14ac:dyDescent="0.35">
      <c r="H38" s="210" t="s">
        <v>141</v>
      </c>
    </row>
    <row r="39" spans="8:8" hidden="1" x14ac:dyDescent="0.35"/>
    <row r="40" spans="8:8" hidden="1" x14ac:dyDescent="0.35"/>
    <row r="41" spans="8:8" hidden="1" x14ac:dyDescent="0.35"/>
    <row r="42" spans="8:8" hidden="1" x14ac:dyDescent="0.35"/>
  </sheetData>
  <protectedRanges>
    <protectedRange password="E1A2" sqref="AA2" name="Range1"/>
    <protectedRange password="E1A2" sqref="L2:M2" name="Range1_5_1_2"/>
    <protectedRange password="E1A2" sqref="L3" name="Range1_1_3"/>
    <protectedRange password="E1A2" sqref="L13:M13" name="Range1_3_1"/>
  </protectedRanges>
  <autoFilter ref="A2:AA27" xr:uid="{00000000-0009-0000-0000-000003000000}"/>
  <phoneticPr fontId="13" type="noConversion"/>
  <conditionalFormatting sqref="I3:I25 I27">
    <cfRule type="cellIs" dxfId="13" priority="17" stopIfTrue="1" operator="equal">
      <formula>"Fail"</formula>
    </cfRule>
    <cfRule type="cellIs" dxfId="12" priority="22" stopIfTrue="1" operator="equal">
      <formula>"Pass"</formula>
    </cfRule>
    <cfRule type="cellIs" dxfId="11" priority="23" stopIfTrue="1" operator="equal">
      <formula>"Info"</formula>
    </cfRule>
  </conditionalFormatting>
  <conditionalFormatting sqref="I13">
    <cfRule type="cellIs" dxfId="10" priority="7" operator="equal">
      <formula>"Pass"</formula>
    </cfRule>
    <cfRule type="cellIs" dxfId="9" priority="8" operator="equal">
      <formula>"Fail"</formula>
    </cfRule>
    <cfRule type="cellIs" dxfId="8" priority="9" operator="equal">
      <formula>"Info"</formula>
    </cfRule>
  </conditionalFormatting>
  <conditionalFormatting sqref="I26">
    <cfRule type="cellIs" dxfId="7" priority="3" stopIfTrue="1" operator="equal">
      <formula>"Fail"</formula>
    </cfRule>
    <cfRule type="cellIs" dxfId="6" priority="4" stopIfTrue="1" operator="equal">
      <formula>"Pass"</formula>
    </cfRule>
    <cfRule type="cellIs" dxfId="5" priority="5" stopIfTrue="1" operator="equal">
      <formula>"Info"</formula>
    </cfRule>
  </conditionalFormatting>
  <conditionalFormatting sqref="L3:L27">
    <cfRule type="expression" dxfId="4" priority="46" stopIfTrue="1">
      <formula>ISERROR(AA3)</formula>
    </cfRule>
  </conditionalFormatting>
  <dataValidations count="2">
    <dataValidation type="list" allowBlank="1" showInputMessage="1" showErrorMessage="1" sqref="I3:I27" xr:uid="{00000000-0002-0000-0300-000000000000}">
      <formula1>$H$29:$H$32</formula1>
    </dataValidation>
    <dataValidation type="list" allowBlank="1" showInputMessage="1" showErrorMessage="1" sqref="K3:K27" xr:uid="{00000000-0002-0000-0300-000001000000}">
      <formula1>$H$35:$H$38</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tint="-0.249977111117893"/>
  </sheetPr>
  <dimension ref="A1:AA106"/>
  <sheetViews>
    <sheetView zoomScaleNormal="100" workbookViewId="0">
      <pane ySplit="2" topLeftCell="A3" activePane="bottomLeft" state="frozen"/>
      <selection activeCell="O1" sqref="O1"/>
      <selection pane="bottomLeft" activeCell="G8" sqref="G8"/>
    </sheetView>
  </sheetViews>
  <sheetFormatPr defaultColWidth="11.453125" defaultRowHeight="12.5" x14ac:dyDescent="0.25"/>
  <cols>
    <col min="1" max="1" width="12.7265625" style="59" customWidth="1"/>
    <col min="2" max="2" width="10" style="59" customWidth="1"/>
    <col min="3" max="3" width="14.7265625" style="63" customWidth="1"/>
    <col min="4" max="4" width="14.26953125" style="59" customWidth="1"/>
    <col min="5" max="5" width="20" style="59" customWidth="1"/>
    <col min="6" max="6" width="32.54296875" style="59" customWidth="1"/>
    <col min="7" max="7" width="45.54296875" style="59" customWidth="1"/>
    <col min="8" max="8" width="35.453125" style="71" customWidth="1"/>
    <col min="9" max="9" width="23" style="59" customWidth="1"/>
    <col min="10" max="10" width="11.7265625" style="59" customWidth="1"/>
    <col min="11" max="11" width="21.26953125" style="59" hidden="1" customWidth="1"/>
    <col min="12" max="14" width="23" style="59" customWidth="1"/>
    <col min="15" max="15" width="72.7265625" style="59" customWidth="1"/>
    <col min="16" max="16" width="3.453125" style="59" customWidth="1"/>
    <col min="17" max="17" width="14.7265625" style="59" customWidth="1"/>
    <col min="18" max="18" width="23" style="59" customWidth="1"/>
    <col min="19" max="19" width="43.7265625" style="59" customWidth="1"/>
    <col min="20" max="20" width="57.7265625" style="59" customWidth="1"/>
    <col min="21" max="21" width="58.453125" style="59" hidden="1" customWidth="1"/>
    <col min="22" max="22" width="36.453125" style="59" hidden="1" customWidth="1"/>
    <col min="23" max="26" width="11.453125" style="59"/>
    <col min="27" max="27" width="11.453125" style="59" hidden="1" customWidth="1"/>
    <col min="28" max="16384" width="11.453125" style="59"/>
  </cols>
  <sheetData>
    <row r="1" spans="1:27" ht="13" x14ac:dyDescent="0.3">
      <c r="A1" s="184" t="s">
        <v>60</v>
      </c>
      <c r="B1" s="185"/>
      <c r="C1" s="185"/>
      <c r="D1" s="185"/>
      <c r="E1" s="185"/>
      <c r="F1" s="185"/>
      <c r="G1" s="185"/>
      <c r="H1" s="185"/>
      <c r="I1" s="185"/>
      <c r="J1" s="185"/>
      <c r="K1" s="185"/>
      <c r="L1" s="186"/>
      <c r="M1" s="187"/>
      <c r="N1" s="187"/>
      <c r="O1" s="187"/>
      <c r="P1" s="187"/>
      <c r="Q1" s="187"/>
      <c r="R1" s="187"/>
      <c r="S1" s="187"/>
      <c r="T1" s="187"/>
      <c r="U1" s="187"/>
      <c r="V1" s="187"/>
      <c r="W1" s="196"/>
      <c r="X1" s="196"/>
      <c r="Y1" s="196"/>
      <c r="Z1" s="196"/>
      <c r="AA1" s="187"/>
    </row>
    <row r="2" spans="1:27" ht="42.75" customHeight="1" x14ac:dyDescent="0.25">
      <c r="A2" s="58" t="s">
        <v>113</v>
      </c>
      <c r="B2" s="58" t="s">
        <v>114</v>
      </c>
      <c r="C2" s="188" t="s">
        <v>115</v>
      </c>
      <c r="D2" s="58" t="s">
        <v>116</v>
      </c>
      <c r="E2" s="58" t="s">
        <v>319</v>
      </c>
      <c r="F2" s="58" t="s">
        <v>117</v>
      </c>
      <c r="G2" s="58" t="s">
        <v>118</v>
      </c>
      <c r="H2" s="60" t="s">
        <v>119</v>
      </c>
      <c r="I2" s="60" t="s">
        <v>120</v>
      </c>
      <c r="J2" s="60" t="s">
        <v>121</v>
      </c>
      <c r="K2" s="62" t="s">
        <v>320</v>
      </c>
      <c r="L2" s="60" t="s">
        <v>122</v>
      </c>
      <c r="M2" s="60" t="s">
        <v>123</v>
      </c>
      <c r="N2" s="60" t="s">
        <v>124</v>
      </c>
      <c r="O2" s="60" t="s">
        <v>321</v>
      </c>
      <c r="P2" s="197"/>
      <c r="Q2" s="64" t="s">
        <v>322</v>
      </c>
      <c r="R2" s="65" t="s">
        <v>323</v>
      </c>
      <c r="S2" s="65" t="s">
        <v>324</v>
      </c>
      <c r="T2" s="65" t="s">
        <v>325</v>
      </c>
      <c r="U2" s="250" t="s">
        <v>326</v>
      </c>
      <c r="V2" s="250" t="s">
        <v>327</v>
      </c>
      <c r="W2" s="196"/>
      <c r="X2" s="196"/>
      <c r="Y2" s="196"/>
      <c r="Z2" s="196"/>
      <c r="AA2" s="181" t="s">
        <v>126</v>
      </c>
    </row>
    <row r="3" spans="1:27" ht="68.25" customHeight="1" x14ac:dyDescent="0.25">
      <c r="A3" s="231" t="s">
        <v>328</v>
      </c>
      <c r="B3" s="230" t="s">
        <v>329</v>
      </c>
      <c r="C3" s="230" t="s">
        <v>330</v>
      </c>
      <c r="D3" s="223" t="s">
        <v>130</v>
      </c>
      <c r="E3" s="223" t="s">
        <v>331</v>
      </c>
      <c r="F3" s="223" t="s">
        <v>332</v>
      </c>
      <c r="G3" s="223" t="s">
        <v>333</v>
      </c>
      <c r="H3" s="223" t="s">
        <v>334</v>
      </c>
      <c r="I3" s="69"/>
      <c r="J3" s="78"/>
      <c r="K3" s="69" t="s">
        <v>335</v>
      </c>
      <c r="L3" s="61"/>
      <c r="M3" s="61" t="s">
        <v>149</v>
      </c>
      <c r="N3" s="61" t="s">
        <v>336</v>
      </c>
      <c r="O3" s="61" t="s">
        <v>337</v>
      </c>
      <c r="P3" s="252"/>
      <c r="Q3" s="70">
        <v>1</v>
      </c>
      <c r="R3" s="73">
        <v>1.1000000000000001</v>
      </c>
      <c r="S3" s="223" t="s">
        <v>338</v>
      </c>
      <c r="T3" s="248" t="s">
        <v>339</v>
      </c>
      <c r="U3" s="248" t="s">
        <v>339</v>
      </c>
      <c r="V3" s="248" t="s">
        <v>340</v>
      </c>
      <c r="W3" s="196"/>
      <c r="X3" s="196"/>
      <c r="Y3" s="196"/>
      <c r="Z3" s="196"/>
      <c r="AA3" s="253" t="e">
        <f>IF(OR(J3="Fail",ISBLANK(J3)),INDEX('Issue Code Table'!C:C,MATCH(N:N,'Issue Code Table'!A:A,0)),IF(M3="Critical",6,IF(M3="Significant",5,IF(M3="Moderate",3,2))))</f>
        <v>#N/A</v>
      </c>
    </row>
    <row r="4" spans="1:27" ht="59.25" customHeight="1" x14ac:dyDescent="0.25">
      <c r="A4" s="231" t="s">
        <v>341</v>
      </c>
      <c r="B4" s="230" t="s">
        <v>342</v>
      </c>
      <c r="C4" s="230" t="s">
        <v>343</v>
      </c>
      <c r="D4" s="223" t="s">
        <v>344</v>
      </c>
      <c r="E4" s="223" t="s">
        <v>345</v>
      </c>
      <c r="F4" s="223" t="s">
        <v>346</v>
      </c>
      <c r="G4" s="223" t="s">
        <v>347</v>
      </c>
      <c r="H4" s="223" t="s">
        <v>348</v>
      </c>
      <c r="I4" s="69"/>
      <c r="J4" s="78"/>
      <c r="K4" s="69" t="s">
        <v>349</v>
      </c>
      <c r="L4" s="61"/>
      <c r="M4" s="61" t="s">
        <v>149</v>
      </c>
      <c r="N4" s="61" t="s">
        <v>350</v>
      </c>
      <c r="O4" s="61" t="s">
        <v>351</v>
      </c>
      <c r="P4" s="252"/>
      <c r="Q4" s="70">
        <v>1</v>
      </c>
      <c r="R4" s="73">
        <v>1.2</v>
      </c>
      <c r="S4" s="223" t="s">
        <v>352</v>
      </c>
      <c r="T4" s="248" t="s">
        <v>353</v>
      </c>
      <c r="U4" s="248" t="s">
        <v>354</v>
      </c>
      <c r="V4" s="248" t="s">
        <v>355</v>
      </c>
      <c r="W4" s="196"/>
      <c r="X4" s="196"/>
      <c r="Y4" s="196"/>
      <c r="Z4" s="196"/>
      <c r="AA4" s="253">
        <f>IF(OR(J4="Fail",ISBLANK(J4)),INDEX('Issue Code Table'!C:C,MATCH(N:N,'Issue Code Table'!A:A,0)),IF(M4="Critical",6,IF(M4="Significant",5,IF(M4="Moderate",3,2))))</f>
        <v>6</v>
      </c>
    </row>
    <row r="5" spans="1:27" ht="75.75" customHeight="1" x14ac:dyDescent="0.25">
      <c r="A5" s="231" t="s">
        <v>356</v>
      </c>
      <c r="B5" s="230" t="s">
        <v>145</v>
      </c>
      <c r="C5" s="230" t="s">
        <v>146</v>
      </c>
      <c r="D5" s="223" t="s">
        <v>344</v>
      </c>
      <c r="E5" s="223" t="s">
        <v>357</v>
      </c>
      <c r="F5" s="223" t="s">
        <v>358</v>
      </c>
      <c r="G5" s="223" t="s">
        <v>359</v>
      </c>
      <c r="H5" s="223" t="s">
        <v>360</v>
      </c>
      <c r="I5" s="70"/>
      <c r="J5" s="78"/>
      <c r="K5" s="69" t="s">
        <v>361</v>
      </c>
      <c r="L5" s="61"/>
      <c r="M5" s="61" t="s">
        <v>189</v>
      </c>
      <c r="N5" s="61" t="s">
        <v>362</v>
      </c>
      <c r="O5" s="61" t="s">
        <v>363</v>
      </c>
      <c r="P5" s="252"/>
      <c r="Q5" s="70">
        <v>1</v>
      </c>
      <c r="R5" s="73">
        <v>1.4</v>
      </c>
      <c r="S5" s="223" t="s">
        <v>364</v>
      </c>
      <c r="T5" s="248" t="s">
        <v>365</v>
      </c>
      <c r="U5" s="248" t="s">
        <v>366</v>
      </c>
      <c r="V5" s="248"/>
      <c r="W5" s="196"/>
      <c r="X5" s="196"/>
      <c r="Y5" s="196"/>
      <c r="Z5" s="196"/>
      <c r="AA5" s="253">
        <f>IF(OR(J5="Fail",ISBLANK(J5)),INDEX('Issue Code Table'!C:C,MATCH(N:N,'Issue Code Table'!A:A,0)),IF(M5="Critical",6,IF(M5="Significant",5,IF(M5="Moderate",3,2))))</f>
        <v>6</v>
      </c>
    </row>
    <row r="6" spans="1:27" ht="68.25" customHeight="1" x14ac:dyDescent="0.25">
      <c r="A6" s="231" t="s">
        <v>367</v>
      </c>
      <c r="B6" s="230" t="s">
        <v>215</v>
      </c>
      <c r="C6" s="230" t="s">
        <v>216</v>
      </c>
      <c r="D6" s="223" t="s">
        <v>130</v>
      </c>
      <c r="E6" s="223" t="s">
        <v>368</v>
      </c>
      <c r="F6" s="223" t="s">
        <v>369</v>
      </c>
      <c r="G6" s="223" t="s">
        <v>370</v>
      </c>
      <c r="H6" s="223" t="s">
        <v>371</v>
      </c>
      <c r="I6" s="69"/>
      <c r="J6" s="78"/>
      <c r="K6" s="69" t="s">
        <v>372</v>
      </c>
      <c r="L6" s="61"/>
      <c r="M6" s="61" t="s">
        <v>149</v>
      </c>
      <c r="N6" s="61" t="s">
        <v>373</v>
      </c>
      <c r="O6" s="61" t="s">
        <v>374</v>
      </c>
      <c r="P6" s="252"/>
      <c r="Q6" s="70">
        <v>2</v>
      </c>
      <c r="R6" s="73">
        <v>2.1</v>
      </c>
      <c r="S6" s="223" t="s">
        <v>375</v>
      </c>
      <c r="T6" s="248" t="s">
        <v>376</v>
      </c>
      <c r="U6" s="248" t="s">
        <v>377</v>
      </c>
      <c r="V6" s="248" t="s">
        <v>378</v>
      </c>
      <c r="W6" s="196"/>
      <c r="X6" s="196"/>
      <c r="Y6" s="196"/>
      <c r="Z6" s="196"/>
      <c r="AA6" s="253">
        <f>IF(OR(J6="Fail",ISBLANK(J6)),INDEX('Issue Code Table'!C:C,MATCH(N:N,'Issue Code Table'!A:A,0)),IF(M6="Critical",6,IF(M6="Significant",5,IF(M6="Moderate",3,2))))</f>
        <v>5</v>
      </c>
    </row>
    <row r="7" spans="1:27" ht="81.75" customHeight="1" x14ac:dyDescent="0.25">
      <c r="A7" s="231" t="s">
        <v>379</v>
      </c>
      <c r="B7" s="230" t="s">
        <v>215</v>
      </c>
      <c r="C7" s="230" t="s">
        <v>216</v>
      </c>
      <c r="D7" s="223" t="s">
        <v>130</v>
      </c>
      <c r="E7" s="223" t="s">
        <v>380</v>
      </c>
      <c r="F7" s="223" t="s">
        <v>381</v>
      </c>
      <c r="G7" s="223" t="s">
        <v>382</v>
      </c>
      <c r="H7" s="223" t="s">
        <v>383</v>
      </c>
      <c r="I7" s="69"/>
      <c r="J7" s="78"/>
      <c r="K7" s="69" t="s">
        <v>384</v>
      </c>
      <c r="L7" s="61"/>
      <c r="M7" s="61" t="s">
        <v>149</v>
      </c>
      <c r="N7" s="61" t="s">
        <v>373</v>
      </c>
      <c r="O7" s="61" t="s">
        <v>374</v>
      </c>
      <c r="P7" s="252"/>
      <c r="Q7" s="70">
        <v>2</v>
      </c>
      <c r="R7" s="73">
        <v>2.2000000000000002</v>
      </c>
      <c r="S7" s="223" t="s">
        <v>385</v>
      </c>
      <c r="T7" s="248" t="s">
        <v>386</v>
      </c>
      <c r="U7" s="248" t="s">
        <v>387</v>
      </c>
      <c r="V7" s="248" t="s">
        <v>388</v>
      </c>
      <c r="W7" s="196"/>
      <c r="X7" s="196"/>
      <c r="Y7" s="196"/>
      <c r="Z7" s="196"/>
      <c r="AA7" s="253">
        <f>IF(OR(J7="Fail",ISBLANK(J7)),INDEX('Issue Code Table'!C:C,MATCH(N:N,'Issue Code Table'!A:A,0)),IF(M7="Critical",6,IF(M7="Significant",5,IF(M7="Moderate",3,2))))</f>
        <v>5</v>
      </c>
    </row>
    <row r="8" spans="1:27" ht="63" customHeight="1" x14ac:dyDescent="0.25">
      <c r="A8" s="231" t="s">
        <v>389</v>
      </c>
      <c r="B8" s="230" t="s">
        <v>215</v>
      </c>
      <c r="C8" s="230" t="s">
        <v>216</v>
      </c>
      <c r="D8" s="223" t="s">
        <v>130</v>
      </c>
      <c r="E8" s="223" t="s">
        <v>390</v>
      </c>
      <c r="F8" s="223" t="s">
        <v>391</v>
      </c>
      <c r="G8" s="223" t="s">
        <v>2212</v>
      </c>
      <c r="H8" s="223" t="s">
        <v>392</v>
      </c>
      <c r="I8" s="69"/>
      <c r="J8" s="78"/>
      <c r="K8" s="69" t="s">
        <v>393</v>
      </c>
      <c r="L8" s="61"/>
      <c r="M8" s="61" t="s">
        <v>149</v>
      </c>
      <c r="N8" s="61" t="s">
        <v>220</v>
      </c>
      <c r="O8" s="61" t="s">
        <v>221</v>
      </c>
      <c r="P8" s="252"/>
      <c r="Q8" s="70">
        <v>2</v>
      </c>
      <c r="R8" s="73">
        <v>2.2999999999999998</v>
      </c>
      <c r="S8" s="223" t="s">
        <v>394</v>
      </c>
      <c r="T8" s="248" t="s">
        <v>395</v>
      </c>
      <c r="U8" s="248" t="s">
        <v>396</v>
      </c>
      <c r="V8" s="248" t="s">
        <v>397</v>
      </c>
      <c r="W8" s="196"/>
      <c r="X8" s="196"/>
      <c r="Y8" s="196"/>
      <c r="Z8" s="196"/>
      <c r="AA8" s="253">
        <f>IF(OR(J8="Fail",ISBLANK(J8)),INDEX('Issue Code Table'!C:C,MATCH(N:N,'Issue Code Table'!A:A,0)),IF(M8="Critical",6,IF(M8="Significant",5,IF(M8="Moderate",3,2))))</f>
        <v>5</v>
      </c>
    </row>
    <row r="9" spans="1:27" ht="93.75" customHeight="1" x14ac:dyDescent="0.25">
      <c r="A9" s="231" t="s">
        <v>398</v>
      </c>
      <c r="B9" s="230" t="s">
        <v>265</v>
      </c>
      <c r="C9" s="230" t="s">
        <v>266</v>
      </c>
      <c r="D9" s="223" t="s">
        <v>344</v>
      </c>
      <c r="E9" s="223" t="s">
        <v>399</v>
      </c>
      <c r="F9" s="223" t="s">
        <v>400</v>
      </c>
      <c r="G9" s="223" t="s">
        <v>401</v>
      </c>
      <c r="H9" s="223" t="s">
        <v>402</v>
      </c>
      <c r="I9" s="69"/>
      <c r="J9" s="78"/>
      <c r="K9" s="69" t="s">
        <v>403</v>
      </c>
      <c r="L9" s="61"/>
      <c r="M9" s="61" t="s">
        <v>189</v>
      </c>
      <c r="N9" s="61" t="s">
        <v>270</v>
      </c>
      <c r="O9" s="61" t="s">
        <v>271</v>
      </c>
      <c r="P9" s="252"/>
      <c r="Q9" s="70">
        <v>3.1</v>
      </c>
      <c r="R9" s="73" t="s">
        <v>404</v>
      </c>
      <c r="S9" s="223" t="s">
        <v>405</v>
      </c>
      <c r="T9" s="248" t="s">
        <v>406</v>
      </c>
      <c r="U9" s="248" t="s">
        <v>407</v>
      </c>
      <c r="V9" s="248"/>
      <c r="W9" s="196"/>
      <c r="X9" s="196"/>
      <c r="Y9" s="196"/>
      <c r="Z9" s="196"/>
      <c r="AA9" s="253">
        <f>IF(OR(J9="Fail",ISBLANK(J9)),INDEX('Issue Code Table'!C:C,MATCH(N:N,'Issue Code Table'!A:A,0)),IF(M9="Critical",6,IF(M9="Significant",5,IF(M9="Moderate",3,2))))</f>
        <v>4</v>
      </c>
    </row>
    <row r="10" spans="1:27" ht="86.25" customHeight="1" x14ac:dyDescent="0.25">
      <c r="A10" s="231" t="s">
        <v>408</v>
      </c>
      <c r="B10" s="230" t="s">
        <v>409</v>
      </c>
      <c r="C10" s="230" t="s">
        <v>410</v>
      </c>
      <c r="D10" s="223" t="s">
        <v>344</v>
      </c>
      <c r="E10" s="223" t="s">
        <v>411</v>
      </c>
      <c r="F10" s="223" t="s">
        <v>412</v>
      </c>
      <c r="G10" s="223" t="s">
        <v>413</v>
      </c>
      <c r="H10" s="223" t="s">
        <v>414</v>
      </c>
      <c r="I10" s="69"/>
      <c r="J10" s="78"/>
      <c r="K10" s="69" t="s">
        <v>415</v>
      </c>
      <c r="L10" s="61"/>
      <c r="M10" s="61" t="s">
        <v>149</v>
      </c>
      <c r="N10" s="251" t="s">
        <v>285</v>
      </c>
      <c r="O10" s="251" t="s">
        <v>286</v>
      </c>
      <c r="P10" s="252"/>
      <c r="Q10" s="70">
        <v>3.1</v>
      </c>
      <c r="R10" s="73" t="s">
        <v>416</v>
      </c>
      <c r="S10" s="223" t="s">
        <v>417</v>
      </c>
      <c r="T10" s="248" t="s">
        <v>418</v>
      </c>
      <c r="U10" s="248" t="s">
        <v>419</v>
      </c>
      <c r="V10" s="248" t="s">
        <v>420</v>
      </c>
      <c r="W10" s="196"/>
      <c r="X10" s="196"/>
      <c r="Y10" s="196"/>
      <c r="Z10" s="196"/>
      <c r="AA10" s="253">
        <f>IF(OR(J10="Fail",ISBLANK(J10)),INDEX('Issue Code Table'!C:C,MATCH(N:N,'Issue Code Table'!A:A,0)),IF(M10="Critical",6,IF(M10="Significant",5,IF(M10="Moderate",3,2))))</f>
        <v>6</v>
      </c>
    </row>
    <row r="11" spans="1:27" ht="96.75" customHeight="1" x14ac:dyDescent="0.25">
      <c r="A11" s="231" t="s">
        <v>421</v>
      </c>
      <c r="B11" s="230" t="s">
        <v>422</v>
      </c>
      <c r="C11" s="230" t="s">
        <v>423</v>
      </c>
      <c r="D11" s="223" t="s">
        <v>344</v>
      </c>
      <c r="E11" s="223" t="s">
        <v>424</v>
      </c>
      <c r="F11" s="223" t="s">
        <v>425</v>
      </c>
      <c r="G11" s="223" t="s">
        <v>426</v>
      </c>
      <c r="H11" s="223" t="s">
        <v>427</v>
      </c>
      <c r="I11" s="69"/>
      <c r="J11" s="78"/>
      <c r="K11" s="69" t="s">
        <v>428</v>
      </c>
      <c r="L11" s="61"/>
      <c r="M11" s="61" t="s">
        <v>149</v>
      </c>
      <c r="N11" s="61" t="s">
        <v>373</v>
      </c>
      <c r="O11" s="61" t="s">
        <v>374</v>
      </c>
      <c r="P11" s="252"/>
      <c r="Q11" s="70">
        <v>3.1</v>
      </c>
      <c r="R11" s="73" t="s">
        <v>429</v>
      </c>
      <c r="S11" s="223" t="s">
        <v>430</v>
      </c>
      <c r="T11" s="248" t="s">
        <v>431</v>
      </c>
      <c r="U11" s="248" t="s">
        <v>2214</v>
      </c>
      <c r="V11" s="248" t="s">
        <v>2215</v>
      </c>
      <c r="W11" s="196"/>
      <c r="X11" s="196"/>
      <c r="Y11" s="196"/>
      <c r="Z11" s="196"/>
      <c r="AA11" s="253">
        <f>IF(OR(J11="Fail",ISBLANK(J11)),INDEX('Issue Code Table'!C:C,MATCH(N:N,'Issue Code Table'!A:A,0)),IF(M11="Critical",6,IF(M11="Significant",5,IF(M11="Moderate",3,2))))</f>
        <v>5</v>
      </c>
    </row>
    <row r="12" spans="1:27" ht="111.75" customHeight="1" x14ac:dyDescent="0.25">
      <c r="A12" s="231" t="s">
        <v>432</v>
      </c>
      <c r="B12" s="230" t="s">
        <v>422</v>
      </c>
      <c r="C12" s="230" t="s">
        <v>423</v>
      </c>
      <c r="D12" s="223" t="s">
        <v>130</v>
      </c>
      <c r="E12" s="223" t="s">
        <v>433</v>
      </c>
      <c r="F12" s="223" t="s">
        <v>434</v>
      </c>
      <c r="G12" s="223" t="s">
        <v>2213</v>
      </c>
      <c r="H12" s="223" t="s">
        <v>435</v>
      </c>
      <c r="I12" s="69"/>
      <c r="J12" s="78"/>
      <c r="K12" s="69" t="s">
        <v>436</v>
      </c>
      <c r="L12" s="61"/>
      <c r="M12" s="61" t="s">
        <v>149</v>
      </c>
      <c r="N12" s="61" t="s">
        <v>373</v>
      </c>
      <c r="O12" s="61" t="s">
        <v>374</v>
      </c>
      <c r="P12" s="252"/>
      <c r="Q12" s="70">
        <v>3.1</v>
      </c>
      <c r="R12" s="73" t="s">
        <v>437</v>
      </c>
      <c r="S12" s="223" t="s">
        <v>438</v>
      </c>
      <c r="T12" s="248" t="s">
        <v>439</v>
      </c>
      <c r="U12" s="248" t="s">
        <v>440</v>
      </c>
      <c r="V12" s="248" t="s">
        <v>441</v>
      </c>
      <c r="W12" s="196"/>
      <c r="X12" s="196"/>
      <c r="Y12" s="196"/>
      <c r="Z12" s="196"/>
      <c r="AA12" s="253">
        <f>IF(OR(J12="Fail",ISBLANK(J12)),INDEX('Issue Code Table'!C:C,MATCH(N:N,'Issue Code Table'!A:A,0)),IF(M12="Critical",6,IF(M12="Significant",5,IF(M12="Moderate",3,2))))</f>
        <v>5</v>
      </c>
    </row>
    <row r="13" spans="1:27" ht="160.5" customHeight="1" x14ac:dyDescent="0.25">
      <c r="A13" s="231" t="s">
        <v>442</v>
      </c>
      <c r="B13" s="230" t="s">
        <v>422</v>
      </c>
      <c r="C13" s="230" t="s">
        <v>423</v>
      </c>
      <c r="D13" s="223" t="s">
        <v>130</v>
      </c>
      <c r="E13" s="223" t="s">
        <v>443</v>
      </c>
      <c r="F13" s="223" t="s">
        <v>444</v>
      </c>
      <c r="G13" s="223" t="s">
        <v>445</v>
      </c>
      <c r="H13" s="223" t="s">
        <v>446</v>
      </c>
      <c r="I13" s="69"/>
      <c r="J13" s="78"/>
      <c r="K13" s="70" t="s">
        <v>447</v>
      </c>
      <c r="L13" s="61"/>
      <c r="M13" s="61" t="s">
        <v>149</v>
      </c>
      <c r="N13" s="61" t="s">
        <v>373</v>
      </c>
      <c r="O13" s="61" t="s">
        <v>374</v>
      </c>
      <c r="P13" s="252"/>
      <c r="Q13" s="70">
        <v>3.1</v>
      </c>
      <c r="R13" s="73" t="s">
        <v>448</v>
      </c>
      <c r="S13" s="223" t="s">
        <v>449</v>
      </c>
      <c r="T13" s="248" t="s">
        <v>450</v>
      </c>
      <c r="U13" s="248" t="s">
        <v>451</v>
      </c>
      <c r="V13" s="248" t="s">
        <v>452</v>
      </c>
      <c r="W13" s="196"/>
      <c r="X13" s="196"/>
      <c r="Y13" s="196"/>
      <c r="Z13" s="196"/>
      <c r="AA13" s="253">
        <f>IF(OR(J13="Fail",ISBLANK(J13)),INDEX('Issue Code Table'!C:C,MATCH(N:N,'Issue Code Table'!A:A,0)),IF(M13="Critical",6,IF(M13="Significant",5,IF(M13="Moderate",3,2))))</f>
        <v>5</v>
      </c>
    </row>
    <row r="14" spans="1:27" ht="152.25" customHeight="1" x14ac:dyDescent="0.25">
      <c r="A14" s="231" t="s">
        <v>453</v>
      </c>
      <c r="B14" s="230" t="s">
        <v>241</v>
      </c>
      <c r="C14" s="230" t="s">
        <v>454</v>
      </c>
      <c r="D14" s="223" t="s">
        <v>344</v>
      </c>
      <c r="E14" s="223" t="s">
        <v>455</v>
      </c>
      <c r="F14" s="223" t="s">
        <v>456</v>
      </c>
      <c r="G14" s="223" t="s">
        <v>457</v>
      </c>
      <c r="H14" s="223" t="s">
        <v>458</v>
      </c>
      <c r="I14" s="69"/>
      <c r="J14" s="78"/>
      <c r="K14" s="70" t="s">
        <v>459</v>
      </c>
      <c r="L14" s="61"/>
      <c r="M14" s="61" t="s">
        <v>189</v>
      </c>
      <c r="N14" s="61" t="s">
        <v>460</v>
      </c>
      <c r="O14" s="61" t="s">
        <v>461</v>
      </c>
      <c r="P14" s="252"/>
      <c r="Q14" s="70">
        <v>3.1</v>
      </c>
      <c r="R14" s="73" t="s">
        <v>462</v>
      </c>
      <c r="S14" s="223" t="s">
        <v>463</v>
      </c>
      <c r="T14" s="248" t="s">
        <v>464</v>
      </c>
      <c r="U14" s="248" t="s">
        <v>465</v>
      </c>
      <c r="V14" s="248"/>
      <c r="W14" s="196"/>
      <c r="X14" s="196"/>
      <c r="Y14" s="196"/>
      <c r="Z14" s="196"/>
      <c r="AA14" s="253">
        <f>IF(OR(J14="Fail",ISBLANK(J14)),INDEX('Issue Code Table'!C:C,MATCH(N:N,'Issue Code Table'!A:A,0)),IF(M14="Critical",6,IF(M14="Significant",5,IF(M14="Moderate",3,2))))</f>
        <v>5</v>
      </c>
    </row>
    <row r="15" spans="1:27" ht="81.75" customHeight="1" x14ac:dyDescent="0.25">
      <c r="A15" s="231" t="s">
        <v>466</v>
      </c>
      <c r="B15" s="230" t="s">
        <v>265</v>
      </c>
      <c r="C15" s="230" t="s">
        <v>266</v>
      </c>
      <c r="D15" s="223" t="s">
        <v>130</v>
      </c>
      <c r="E15" s="223" t="s">
        <v>467</v>
      </c>
      <c r="F15" s="223" t="s">
        <v>468</v>
      </c>
      <c r="G15" s="223" t="s">
        <v>469</v>
      </c>
      <c r="H15" s="223" t="s">
        <v>470</v>
      </c>
      <c r="I15" s="69"/>
      <c r="J15" s="78"/>
      <c r="K15" s="70" t="s">
        <v>471</v>
      </c>
      <c r="L15" s="61"/>
      <c r="M15" s="61" t="s">
        <v>149</v>
      </c>
      <c r="N15" s="61" t="s">
        <v>373</v>
      </c>
      <c r="O15" s="61" t="s">
        <v>374</v>
      </c>
      <c r="P15" s="252"/>
      <c r="Q15" s="70">
        <v>3.1</v>
      </c>
      <c r="R15" s="73" t="s">
        <v>472</v>
      </c>
      <c r="S15" s="223" t="s">
        <v>473</v>
      </c>
      <c r="T15" s="248" t="s">
        <v>474</v>
      </c>
      <c r="U15" s="248" t="s">
        <v>475</v>
      </c>
      <c r="V15" s="248" t="s">
        <v>452</v>
      </c>
      <c r="W15" s="196"/>
      <c r="X15" s="196"/>
      <c r="Y15" s="196"/>
      <c r="Z15" s="196"/>
      <c r="AA15" s="253">
        <f>IF(OR(J15="Fail",ISBLANK(J15)),INDEX('Issue Code Table'!C:C,MATCH(N:N,'Issue Code Table'!A:A,0)),IF(M15="Critical",6,IF(M15="Significant",5,IF(M15="Moderate",3,2))))</f>
        <v>5</v>
      </c>
    </row>
    <row r="16" spans="1:27" ht="101.25" customHeight="1" x14ac:dyDescent="0.25">
      <c r="A16" s="231" t="s">
        <v>476</v>
      </c>
      <c r="B16" s="230" t="s">
        <v>477</v>
      </c>
      <c r="C16" s="230" t="s">
        <v>478</v>
      </c>
      <c r="D16" s="223" t="s">
        <v>344</v>
      </c>
      <c r="E16" s="223" t="s">
        <v>479</v>
      </c>
      <c r="F16" s="223" t="s">
        <v>480</v>
      </c>
      <c r="G16" s="223" t="s">
        <v>481</v>
      </c>
      <c r="H16" s="223" t="s">
        <v>482</v>
      </c>
      <c r="I16" s="69"/>
      <c r="J16" s="78"/>
      <c r="K16" s="70" t="s">
        <v>483</v>
      </c>
      <c r="L16" s="61"/>
      <c r="M16" s="61" t="s">
        <v>149</v>
      </c>
      <c r="N16" s="61" t="s">
        <v>166</v>
      </c>
      <c r="O16" s="61" t="s">
        <v>167</v>
      </c>
      <c r="P16" s="252"/>
      <c r="Q16" s="70">
        <v>3.1</v>
      </c>
      <c r="R16" s="73" t="s">
        <v>484</v>
      </c>
      <c r="S16" s="223" t="s">
        <v>485</v>
      </c>
      <c r="T16" s="248" t="s">
        <v>486</v>
      </c>
      <c r="U16" s="248" t="s">
        <v>487</v>
      </c>
      <c r="V16" s="248" t="s">
        <v>488</v>
      </c>
      <c r="W16" s="196"/>
      <c r="X16" s="196"/>
      <c r="Y16" s="196"/>
      <c r="Z16" s="196"/>
      <c r="AA16" s="253">
        <f>IF(OR(J16="Fail",ISBLANK(J16)),INDEX('Issue Code Table'!C:C,MATCH(N:N,'Issue Code Table'!A:A,0)),IF(M16="Critical",6,IF(M16="Significant",5,IF(M16="Moderate",3,2))))</f>
        <v>7</v>
      </c>
    </row>
    <row r="17" spans="1:27" ht="96" customHeight="1" x14ac:dyDescent="0.25">
      <c r="A17" s="231" t="s">
        <v>489</v>
      </c>
      <c r="B17" s="230" t="s">
        <v>477</v>
      </c>
      <c r="C17" s="230" t="s">
        <v>478</v>
      </c>
      <c r="D17" s="223" t="s">
        <v>344</v>
      </c>
      <c r="E17" s="223" t="s">
        <v>490</v>
      </c>
      <c r="F17" s="223" t="s">
        <v>491</v>
      </c>
      <c r="G17" s="223" t="s">
        <v>492</v>
      </c>
      <c r="H17" s="223" t="s">
        <v>493</v>
      </c>
      <c r="I17" s="69"/>
      <c r="J17" s="78"/>
      <c r="K17" s="70" t="s">
        <v>494</v>
      </c>
      <c r="L17" s="61"/>
      <c r="M17" s="61" t="s">
        <v>149</v>
      </c>
      <c r="N17" s="61" t="s">
        <v>166</v>
      </c>
      <c r="O17" s="61" t="s">
        <v>167</v>
      </c>
      <c r="P17" s="252"/>
      <c r="Q17" s="70">
        <v>3.1</v>
      </c>
      <c r="R17" s="73" t="s">
        <v>495</v>
      </c>
      <c r="S17" s="223" t="s">
        <v>496</v>
      </c>
      <c r="T17" s="248" t="s">
        <v>497</v>
      </c>
      <c r="U17" s="248" t="s">
        <v>498</v>
      </c>
      <c r="V17" s="248" t="s">
        <v>499</v>
      </c>
      <c r="W17" s="196"/>
      <c r="X17" s="196"/>
      <c r="Y17" s="196"/>
      <c r="Z17" s="196"/>
      <c r="AA17" s="253">
        <f>IF(OR(J17="Fail",ISBLANK(J17)),INDEX('Issue Code Table'!C:C,MATCH(N:N,'Issue Code Table'!A:A,0)),IF(M17="Critical",6,IF(M17="Significant",5,IF(M17="Moderate",3,2))))</f>
        <v>7</v>
      </c>
    </row>
    <row r="18" spans="1:27" ht="78.75" customHeight="1" x14ac:dyDescent="0.25">
      <c r="A18" s="231" t="s">
        <v>500</v>
      </c>
      <c r="B18" s="230" t="s">
        <v>177</v>
      </c>
      <c r="C18" s="230" t="s">
        <v>178</v>
      </c>
      <c r="D18" s="223" t="s">
        <v>344</v>
      </c>
      <c r="E18" s="223" t="s">
        <v>501</v>
      </c>
      <c r="F18" s="223" t="s">
        <v>502</v>
      </c>
      <c r="G18" s="223" t="s">
        <v>503</v>
      </c>
      <c r="H18" s="223" t="s">
        <v>504</v>
      </c>
      <c r="I18" s="69"/>
      <c r="J18" s="78"/>
      <c r="K18" s="70" t="s">
        <v>505</v>
      </c>
      <c r="L18" s="61"/>
      <c r="M18" s="61" t="s">
        <v>149</v>
      </c>
      <c r="N18" s="61" t="s">
        <v>506</v>
      </c>
      <c r="O18" s="61" t="s">
        <v>507</v>
      </c>
      <c r="P18" s="252"/>
      <c r="Q18" s="70">
        <v>3.1</v>
      </c>
      <c r="R18" s="73" t="s">
        <v>508</v>
      </c>
      <c r="S18" s="223" t="s">
        <v>509</v>
      </c>
      <c r="T18" s="248" t="s">
        <v>510</v>
      </c>
      <c r="U18" s="248" t="s">
        <v>511</v>
      </c>
      <c r="V18" s="248" t="s">
        <v>512</v>
      </c>
      <c r="W18" s="196"/>
      <c r="X18" s="196"/>
      <c r="Y18" s="196"/>
      <c r="Z18" s="196"/>
      <c r="AA18" s="253">
        <f>IF(OR(J18="Fail",ISBLANK(J18)),INDEX('Issue Code Table'!C:C,MATCH(N:N,'Issue Code Table'!A:A,0)),IF(M18="Critical",6,IF(M18="Significant",5,IF(M18="Moderate",3,2))))</f>
        <v>5</v>
      </c>
    </row>
    <row r="19" spans="1:27" ht="80.25" customHeight="1" x14ac:dyDescent="0.25">
      <c r="A19" s="231" t="s">
        <v>513</v>
      </c>
      <c r="B19" s="230" t="s">
        <v>241</v>
      </c>
      <c r="C19" s="230" t="s">
        <v>454</v>
      </c>
      <c r="D19" s="223" t="s">
        <v>344</v>
      </c>
      <c r="E19" s="223" t="s">
        <v>514</v>
      </c>
      <c r="F19" s="223" t="s">
        <v>515</v>
      </c>
      <c r="G19" s="223" t="s">
        <v>516</v>
      </c>
      <c r="H19" s="223" t="s">
        <v>517</v>
      </c>
      <c r="I19" s="69"/>
      <c r="J19" s="78"/>
      <c r="K19" s="70" t="s">
        <v>518</v>
      </c>
      <c r="L19" s="61"/>
      <c r="M19" s="61" t="s">
        <v>189</v>
      </c>
      <c r="N19" s="61" t="s">
        <v>460</v>
      </c>
      <c r="O19" s="61" t="s">
        <v>461</v>
      </c>
      <c r="P19" s="252"/>
      <c r="Q19" s="70">
        <v>3.1</v>
      </c>
      <c r="R19" s="73" t="s">
        <v>519</v>
      </c>
      <c r="S19" s="223" t="s">
        <v>520</v>
      </c>
      <c r="T19" s="248" t="s">
        <v>521</v>
      </c>
      <c r="U19" s="248" t="s">
        <v>522</v>
      </c>
      <c r="V19" s="248"/>
      <c r="W19" s="196"/>
      <c r="X19" s="196"/>
      <c r="Y19" s="196"/>
      <c r="Z19" s="196"/>
      <c r="AA19" s="253">
        <f>IF(OR(J19="Fail",ISBLANK(J19)),INDEX('Issue Code Table'!C:C,MATCH(N:N,'Issue Code Table'!A:A,0)),IF(M19="Critical",6,IF(M19="Significant",5,IF(M19="Moderate",3,2))))</f>
        <v>5</v>
      </c>
    </row>
    <row r="20" spans="1:27" ht="55.5" customHeight="1" x14ac:dyDescent="0.25">
      <c r="A20" s="231" t="s">
        <v>523</v>
      </c>
      <c r="B20" s="230" t="s">
        <v>422</v>
      </c>
      <c r="C20" s="230" t="s">
        <v>423</v>
      </c>
      <c r="D20" s="223" t="s">
        <v>130</v>
      </c>
      <c r="E20" s="223" t="s">
        <v>524</v>
      </c>
      <c r="F20" s="223" t="s">
        <v>525</v>
      </c>
      <c r="G20" s="223" t="s">
        <v>526</v>
      </c>
      <c r="H20" s="223" t="s">
        <v>527</v>
      </c>
      <c r="I20" s="69"/>
      <c r="J20" s="78"/>
      <c r="K20" s="70" t="s">
        <v>528</v>
      </c>
      <c r="L20" s="61"/>
      <c r="M20" s="61" t="s">
        <v>189</v>
      </c>
      <c r="N20" s="61" t="s">
        <v>270</v>
      </c>
      <c r="O20" s="61" t="s">
        <v>271</v>
      </c>
      <c r="P20" s="252"/>
      <c r="Q20" s="70">
        <v>3.1</v>
      </c>
      <c r="R20" s="73" t="s">
        <v>529</v>
      </c>
      <c r="S20" s="223" t="s">
        <v>530</v>
      </c>
      <c r="T20" s="248" t="s">
        <v>531</v>
      </c>
      <c r="U20" s="248" t="s">
        <v>532</v>
      </c>
      <c r="V20" s="248"/>
      <c r="W20" s="196"/>
      <c r="X20" s="196"/>
      <c r="Y20" s="196"/>
      <c r="Z20" s="196"/>
      <c r="AA20" s="253">
        <f>IF(OR(J20="Fail",ISBLANK(J20)),INDEX('Issue Code Table'!C:C,MATCH(N:N,'Issue Code Table'!A:A,0)),IF(M20="Critical",6,IF(M20="Significant",5,IF(M20="Moderate",3,2))))</f>
        <v>4</v>
      </c>
    </row>
    <row r="21" spans="1:27" ht="82.5" customHeight="1" x14ac:dyDescent="0.25">
      <c r="A21" s="231" t="s">
        <v>533</v>
      </c>
      <c r="B21" s="230" t="s">
        <v>422</v>
      </c>
      <c r="C21" s="230" t="s">
        <v>423</v>
      </c>
      <c r="D21" s="223" t="s">
        <v>130</v>
      </c>
      <c r="E21" s="223" t="s">
        <v>534</v>
      </c>
      <c r="F21" s="223" t="s">
        <v>535</v>
      </c>
      <c r="G21" s="223" t="s">
        <v>536</v>
      </c>
      <c r="H21" s="223" t="s">
        <v>537</v>
      </c>
      <c r="I21" s="69"/>
      <c r="J21" s="78"/>
      <c r="K21" s="70" t="s">
        <v>528</v>
      </c>
      <c r="L21" s="61"/>
      <c r="M21" s="61" t="s">
        <v>189</v>
      </c>
      <c r="N21" s="61" t="s">
        <v>270</v>
      </c>
      <c r="O21" s="61" t="s">
        <v>271</v>
      </c>
      <c r="P21" s="252"/>
      <c r="Q21" s="70">
        <v>3.1</v>
      </c>
      <c r="R21" s="73" t="s">
        <v>538</v>
      </c>
      <c r="S21" s="223" t="s">
        <v>539</v>
      </c>
      <c r="T21" s="248" t="s">
        <v>540</v>
      </c>
      <c r="U21" s="248" t="s">
        <v>541</v>
      </c>
      <c r="V21" s="248"/>
      <c r="W21" s="196"/>
      <c r="X21" s="196"/>
      <c r="Y21" s="196"/>
      <c r="Z21" s="196"/>
      <c r="AA21" s="253">
        <f>IF(OR(J21="Fail",ISBLANK(J21)),INDEX('Issue Code Table'!C:C,MATCH(N:N,'Issue Code Table'!A:A,0)),IF(M21="Critical",6,IF(M21="Significant",5,IF(M21="Moderate",3,2))))</f>
        <v>4</v>
      </c>
    </row>
    <row r="22" spans="1:27" ht="100.5" customHeight="1" x14ac:dyDescent="0.25">
      <c r="A22" s="231" t="s">
        <v>542</v>
      </c>
      <c r="B22" s="230" t="s">
        <v>422</v>
      </c>
      <c r="C22" s="230" t="s">
        <v>423</v>
      </c>
      <c r="D22" s="223" t="s">
        <v>130</v>
      </c>
      <c r="E22" s="223" t="s">
        <v>543</v>
      </c>
      <c r="F22" s="223" t="s">
        <v>544</v>
      </c>
      <c r="G22" s="223" t="s">
        <v>545</v>
      </c>
      <c r="H22" s="223" t="s">
        <v>546</v>
      </c>
      <c r="I22" s="69"/>
      <c r="J22" s="78"/>
      <c r="K22" s="70" t="s">
        <v>528</v>
      </c>
      <c r="L22" s="61"/>
      <c r="M22" s="61" t="s">
        <v>189</v>
      </c>
      <c r="N22" s="61" t="s">
        <v>270</v>
      </c>
      <c r="O22" s="61" t="s">
        <v>271</v>
      </c>
      <c r="P22" s="252"/>
      <c r="Q22" s="70">
        <v>3.1</v>
      </c>
      <c r="R22" s="73" t="s">
        <v>547</v>
      </c>
      <c r="S22" s="223" t="s">
        <v>548</v>
      </c>
      <c r="T22" s="248" t="s">
        <v>549</v>
      </c>
      <c r="U22" s="248" t="s">
        <v>550</v>
      </c>
      <c r="V22" s="248"/>
      <c r="W22" s="196"/>
      <c r="X22" s="196"/>
      <c r="Y22" s="196"/>
      <c r="Z22" s="196"/>
      <c r="AA22" s="253">
        <f>IF(OR(J22="Fail",ISBLANK(J22)),INDEX('Issue Code Table'!C:C,MATCH(N:N,'Issue Code Table'!A:A,0)),IF(M22="Critical",6,IF(M22="Significant",5,IF(M22="Moderate",3,2))))</f>
        <v>4</v>
      </c>
    </row>
    <row r="23" spans="1:27" ht="62.25" customHeight="1" x14ac:dyDescent="0.25">
      <c r="A23" s="231" t="s">
        <v>551</v>
      </c>
      <c r="B23" s="230" t="s">
        <v>265</v>
      </c>
      <c r="C23" s="230" t="s">
        <v>266</v>
      </c>
      <c r="D23" s="223" t="s">
        <v>130</v>
      </c>
      <c r="E23" s="223" t="s">
        <v>552</v>
      </c>
      <c r="F23" s="223" t="s">
        <v>553</v>
      </c>
      <c r="G23" s="223" t="s">
        <v>554</v>
      </c>
      <c r="H23" s="223" t="s">
        <v>555</v>
      </c>
      <c r="I23" s="69"/>
      <c r="J23" s="78"/>
      <c r="K23" s="70" t="s">
        <v>556</v>
      </c>
      <c r="L23" s="61"/>
      <c r="M23" s="61" t="s">
        <v>189</v>
      </c>
      <c r="N23" s="61" t="s">
        <v>270</v>
      </c>
      <c r="O23" s="61" t="s">
        <v>271</v>
      </c>
      <c r="P23" s="252"/>
      <c r="Q23" s="70">
        <v>3.1</v>
      </c>
      <c r="R23" s="73" t="s">
        <v>557</v>
      </c>
      <c r="S23" s="223" t="s">
        <v>558</v>
      </c>
      <c r="T23" s="248" t="s">
        <v>559</v>
      </c>
      <c r="U23" s="248" t="s">
        <v>560</v>
      </c>
      <c r="V23" s="248"/>
      <c r="W23" s="196"/>
      <c r="X23" s="196"/>
      <c r="Y23" s="196"/>
      <c r="Z23" s="196"/>
      <c r="AA23" s="253">
        <f>IF(OR(J23="Fail",ISBLANK(J23)),INDEX('Issue Code Table'!C:C,MATCH(N:N,'Issue Code Table'!A:A,0)),IF(M23="Critical",6,IF(M23="Significant",5,IF(M23="Moderate",3,2))))</f>
        <v>4</v>
      </c>
    </row>
    <row r="24" spans="1:27" ht="48" customHeight="1" x14ac:dyDescent="0.25">
      <c r="A24" s="231" t="s">
        <v>561</v>
      </c>
      <c r="B24" s="230" t="s">
        <v>477</v>
      </c>
      <c r="C24" s="230" t="s">
        <v>478</v>
      </c>
      <c r="D24" s="223" t="s">
        <v>130</v>
      </c>
      <c r="E24" s="223" t="s">
        <v>562</v>
      </c>
      <c r="F24" s="223" t="s">
        <v>563</v>
      </c>
      <c r="G24" s="223" t="s">
        <v>564</v>
      </c>
      <c r="H24" s="223" t="s">
        <v>565</v>
      </c>
      <c r="I24" s="69"/>
      <c r="J24" s="78"/>
      <c r="K24" s="70" t="s">
        <v>566</v>
      </c>
      <c r="L24" s="61"/>
      <c r="M24" s="61" t="s">
        <v>149</v>
      </c>
      <c r="N24" s="61" t="s">
        <v>567</v>
      </c>
      <c r="O24" s="61" t="s">
        <v>568</v>
      </c>
      <c r="P24" s="252"/>
      <c r="Q24" s="70">
        <v>3.2</v>
      </c>
      <c r="R24" s="73" t="s">
        <v>569</v>
      </c>
      <c r="S24" s="223" t="s">
        <v>570</v>
      </c>
      <c r="T24" s="248" t="s">
        <v>571</v>
      </c>
      <c r="U24" s="248" t="s">
        <v>572</v>
      </c>
      <c r="V24" s="248" t="s">
        <v>573</v>
      </c>
      <c r="W24" s="196"/>
      <c r="X24" s="196"/>
      <c r="Y24" s="196"/>
      <c r="Z24" s="196"/>
      <c r="AA24" s="253">
        <f>IF(OR(J24="Fail",ISBLANK(J24)),INDEX('Issue Code Table'!C:C,MATCH(N:N,'Issue Code Table'!A:A,0)),IF(M24="Critical",6,IF(M24="Significant",5,IF(M24="Moderate",3,2))))</f>
        <v>4</v>
      </c>
    </row>
    <row r="25" spans="1:27" ht="86.25" customHeight="1" x14ac:dyDescent="0.25">
      <c r="A25" s="231" t="s">
        <v>574</v>
      </c>
      <c r="B25" s="230" t="s">
        <v>477</v>
      </c>
      <c r="C25" s="230" t="s">
        <v>478</v>
      </c>
      <c r="D25" s="223" t="s">
        <v>130</v>
      </c>
      <c r="E25" s="223" t="s">
        <v>575</v>
      </c>
      <c r="F25" s="223" t="s">
        <v>576</v>
      </c>
      <c r="G25" s="223" t="s">
        <v>577</v>
      </c>
      <c r="H25" s="223" t="s">
        <v>565</v>
      </c>
      <c r="I25" s="69"/>
      <c r="J25" s="78"/>
      <c r="K25" s="70" t="s">
        <v>578</v>
      </c>
      <c r="L25" s="61"/>
      <c r="M25" s="61" t="s">
        <v>149</v>
      </c>
      <c r="N25" s="61" t="s">
        <v>567</v>
      </c>
      <c r="O25" s="61" t="s">
        <v>568</v>
      </c>
      <c r="P25" s="252"/>
      <c r="Q25" s="70">
        <v>3.2</v>
      </c>
      <c r="R25" s="73" t="s">
        <v>579</v>
      </c>
      <c r="S25" s="223" t="s">
        <v>580</v>
      </c>
      <c r="T25" s="248" t="s">
        <v>581</v>
      </c>
      <c r="U25" s="248" t="s">
        <v>582</v>
      </c>
      <c r="V25" s="248" t="s">
        <v>583</v>
      </c>
      <c r="W25" s="196"/>
      <c r="X25" s="196"/>
      <c r="Y25" s="196"/>
      <c r="Z25" s="196"/>
      <c r="AA25" s="253">
        <f>IF(OR(J25="Fail",ISBLANK(J25)),INDEX('Issue Code Table'!C:C,MATCH(N:N,'Issue Code Table'!A:A,0)),IF(M25="Critical",6,IF(M25="Significant",5,IF(M25="Moderate",3,2))))</f>
        <v>4</v>
      </c>
    </row>
    <row r="26" spans="1:27" ht="100.5" customHeight="1" x14ac:dyDescent="0.25">
      <c r="A26" s="231" t="s">
        <v>584</v>
      </c>
      <c r="B26" s="230" t="s">
        <v>477</v>
      </c>
      <c r="C26" s="230" t="s">
        <v>478</v>
      </c>
      <c r="D26" s="223" t="s">
        <v>130</v>
      </c>
      <c r="E26" s="223" t="s">
        <v>585</v>
      </c>
      <c r="F26" s="223" t="s">
        <v>586</v>
      </c>
      <c r="G26" s="223" t="s">
        <v>587</v>
      </c>
      <c r="H26" s="223" t="s">
        <v>588</v>
      </c>
      <c r="I26" s="69"/>
      <c r="J26" s="78"/>
      <c r="K26" s="70" t="s">
        <v>589</v>
      </c>
      <c r="L26" s="61"/>
      <c r="M26" s="61" t="s">
        <v>149</v>
      </c>
      <c r="N26" s="61" t="s">
        <v>590</v>
      </c>
      <c r="O26" s="61" t="s">
        <v>591</v>
      </c>
      <c r="P26" s="252"/>
      <c r="Q26" s="70">
        <v>3.2</v>
      </c>
      <c r="R26" s="73" t="s">
        <v>592</v>
      </c>
      <c r="S26" s="223" t="s">
        <v>593</v>
      </c>
      <c r="T26" s="248" t="s">
        <v>594</v>
      </c>
      <c r="U26" s="248" t="s">
        <v>595</v>
      </c>
      <c r="V26" s="248" t="s">
        <v>452</v>
      </c>
      <c r="W26" s="196"/>
      <c r="X26" s="196"/>
      <c r="Y26" s="196"/>
      <c r="Z26" s="196"/>
      <c r="AA26" s="253">
        <f>IF(OR(J26="Fail",ISBLANK(J26)),INDEX('Issue Code Table'!C:C,MATCH(N:N,'Issue Code Table'!A:A,0)),IF(M26="Critical",6,IF(M26="Significant",5,IF(M26="Moderate",3,2))))</f>
        <v>5</v>
      </c>
    </row>
    <row r="27" spans="1:27" ht="119.25" customHeight="1" x14ac:dyDescent="0.25">
      <c r="A27" s="231" t="s">
        <v>596</v>
      </c>
      <c r="B27" s="230" t="s">
        <v>273</v>
      </c>
      <c r="C27" s="230" t="s">
        <v>274</v>
      </c>
      <c r="D27" s="223" t="s">
        <v>130</v>
      </c>
      <c r="E27" s="223" t="s">
        <v>597</v>
      </c>
      <c r="F27" s="223" t="s">
        <v>598</v>
      </c>
      <c r="G27" s="223" t="s">
        <v>599</v>
      </c>
      <c r="H27" s="223" t="s">
        <v>600</v>
      </c>
      <c r="I27" s="69"/>
      <c r="J27" s="78"/>
      <c r="K27" s="69" t="s">
        <v>601</v>
      </c>
      <c r="L27" s="61"/>
      <c r="M27" s="61" t="s">
        <v>149</v>
      </c>
      <c r="N27" s="61" t="s">
        <v>220</v>
      </c>
      <c r="O27" s="61" t="s">
        <v>221</v>
      </c>
      <c r="P27" s="252"/>
      <c r="Q27" s="70">
        <v>4</v>
      </c>
      <c r="R27" s="73">
        <v>4.2</v>
      </c>
      <c r="S27" s="223" t="s">
        <v>602</v>
      </c>
      <c r="T27" s="248" t="s">
        <v>599</v>
      </c>
      <c r="U27" s="248" t="s">
        <v>603</v>
      </c>
      <c r="V27" s="248" t="s">
        <v>604</v>
      </c>
      <c r="W27" s="196"/>
      <c r="X27" s="196"/>
      <c r="Y27" s="196"/>
      <c r="Z27" s="196"/>
      <c r="AA27" s="253">
        <f>IF(OR(J27="Fail",ISBLANK(J27)),INDEX('Issue Code Table'!C:C,MATCH(N:N,'Issue Code Table'!A:A,0)),IF(M27="Critical",6,IF(M27="Significant",5,IF(M27="Moderate",3,2))))</f>
        <v>5</v>
      </c>
    </row>
    <row r="28" spans="1:27" ht="99" customHeight="1" x14ac:dyDescent="0.25">
      <c r="A28" s="231" t="s">
        <v>605</v>
      </c>
      <c r="B28" s="230" t="s">
        <v>145</v>
      </c>
      <c r="C28" s="230" t="s">
        <v>146</v>
      </c>
      <c r="D28" s="223" t="s">
        <v>130</v>
      </c>
      <c r="E28" s="223" t="s">
        <v>606</v>
      </c>
      <c r="F28" s="223" t="s">
        <v>607</v>
      </c>
      <c r="G28" s="223" t="s">
        <v>608</v>
      </c>
      <c r="H28" s="223" t="s">
        <v>609</v>
      </c>
      <c r="I28" s="69"/>
      <c r="J28" s="78"/>
      <c r="K28" s="69" t="s">
        <v>610</v>
      </c>
      <c r="L28" s="61"/>
      <c r="M28" s="61" t="s">
        <v>149</v>
      </c>
      <c r="N28" s="61" t="s">
        <v>220</v>
      </c>
      <c r="O28" s="61" t="s">
        <v>221</v>
      </c>
      <c r="P28" s="252"/>
      <c r="Q28" s="70">
        <v>4</v>
      </c>
      <c r="R28" s="73">
        <v>4.3</v>
      </c>
      <c r="S28" s="223" t="s">
        <v>611</v>
      </c>
      <c r="T28" s="248" t="s">
        <v>612</v>
      </c>
      <c r="U28" s="248" t="s">
        <v>613</v>
      </c>
      <c r="V28" s="248" t="s">
        <v>614</v>
      </c>
      <c r="W28" s="196"/>
      <c r="X28" s="196"/>
      <c r="Y28" s="196"/>
      <c r="Z28" s="196"/>
      <c r="AA28" s="253">
        <f>IF(OR(J28="Fail",ISBLANK(J28)),INDEX('Issue Code Table'!C:C,MATCH(N:N,'Issue Code Table'!A:A,0)),IF(M28="Critical",6,IF(M28="Significant",5,IF(M28="Moderate",3,2))))</f>
        <v>5</v>
      </c>
    </row>
    <row r="29" spans="1:27" ht="95.25" customHeight="1" x14ac:dyDescent="0.25">
      <c r="A29" s="231" t="s">
        <v>615</v>
      </c>
      <c r="B29" s="230" t="s">
        <v>616</v>
      </c>
      <c r="C29" s="230" t="s">
        <v>617</v>
      </c>
      <c r="D29" s="223" t="s">
        <v>130</v>
      </c>
      <c r="E29" s="223" t="s">
        <v>618</v>
      </c>
      <c r="F29" s="223" t="s">
        <v>619</v>
      </c>
      <c r="G29" s="223" t="s">
        <v>620</v>
      </c>
      <c r="H29" s="223" t="s">
        <v>621</v>
      </c>
      <c r="I29" s="69"/>
      <c r="J29" s="78"/>
      <c r="K29" s="69" t="s">
        <v>622</v>
      </c>
      <c r="L29" s="61"/>
      <c r="M29" s="61" t="s">
        <v>149</v>
      </c>
      <c r="N29" s="61" t="s">
        <v>220</v>
      </c>
      <c r="O29" s="61" t="s">
        <v>221</v>
      </c>
      <c r="P29" s="252"/>
      <c r="Q29" s="70">
        <v>4</v>
      </c>
      <c r="R29" s="73">
        <v>4.4000000000000004</v>
      </c>
      <c r="S29" s="223" t="s">
        <v>623</v>
      </c>
      <c r="T29" s="248" t="s">
        <v>624</v>
      </c>
      <c r="U29" s="248" t="s">
        <v>625</v>
      </c>
      <c r="V29" s="248" t="s">
        <v>452</v>
      </c>
      <c r="W29" s="196"/>
      <c r="X29" s="196"/>
      <c r="Y29" s="196"/>
      <c r="Z29" s="196"/>
      <c r="AA29" s="253">
        <f>IF(OR(J29="Fail",ISBLANK(J29)),INDEX('Issue Code Table'!C:C,MATCH(N:N,'Issue Code Table'!A:A,0)),IF(M29="Critical",6,IF(M29="Significant",5,IF(M29="Moderate",3,2))))</f>
        <v>5</v>
      </c>
    </row>
    <row r="30" spans="1:27" ht="152.25" customHeight="1" x14ac:dyDescent="0.25">
      <c r="A30" s="231" t="s">
        <v>626</v>
      </c>
      <c r="B30" s="230" t="s">
        <v>616</v>
      </c>
      <c r="C30" s="230" t="s">
        <v>617</v>
      </c>
      <c r="D30" s="223" t="s">
        <v>130</v>
      </c>
      <c r="E30" s="223" t="s">
        <v>627</v>
      </c>
      <c r="F30" s="223" t="s">
        <v>628</v>
      </c>
      <c r="G30" s="223" t="s">
        <v>629</v>
      </c>
      <c r="H30" s="223" t="s">
        <v>630</v>
      </c>
      <c r="I30" s="69"/>
      <c r="J30" s="78"/>
      <c r="K30" s="69" t="s">
        <v>631</v>
      </c>
      <c r="L30" s="61"/>
      <c r="M30" s="61" t="s">
        <v>149</v>
      </c>
      <c r="N30" s="61" t="s">
        <v>220</v>
      </c>
      <c r="O30" s="61" t="s">
        <v>221</v>
      </c>
      <c r="P30" s="252"/>
      <c r="Q30" s="70">
        <v>4</v>
      </c>
      <c r="R30" s="73">
        <v>4.5</v>
      </c>
      <c r="S30" s="223" t="s">
        <v>632</v>
      </c>
      <c r="T30" s="248" t="s">
        <v>633</v>
      </c>
      <c r="U30" s="248" t="s">
        <v>634</v>
      </c>
      <c r="V30" s="248" t="s">
        <v>452</v>
      </c>
      <c r="W30" s="196"/>
      <c r="X30" s="196"/>
      <c r="Y30" s="196"/>
      <c r="Z30" s="196"/>
      <c r="AA30" s="253">
        <f>IF(OR(J30="Fail",ISBLANK(J30)),INDEX('Issue Code Table'!C:C,MATCH(N:N,'Issue Code Table'!A:A,0)),IF(M30="Critical",6,IF(M30="Significant",5,IF(M30="Moderate",3,2))))</f>
        <v>5</v>
      </c>
    </row>
    <row r="31" spans="1:27" ht="152.25" customHeight="1" x14ac:dyDescent="0.25">
      <c r="A31" s="231" t="s">
        <v>635</v>
      </c>
      <c r="B31" s="230" t="s">
        <v>273</v>
      </c>
      <c r="C31" s="230" t="s">
        <v>274</v>
      </c>
      <c r="D31" s="223" t="s">
        <v>344</v>
      </c>
      <c r="E31" s="223" t="s">
        <v>636</v>
      </c>
      <c r="F31" s="223" t="s">
        <v>637</v>
      </c>
      <c r="G31" s="223" t="s">
        <v>638</v>
      </c>
      <c r="H31" s="223" t="s">
        <v>639</v>
      </c>
      <c r="I31" s="69"/>
      <c r="J31" s="78"/>
      <c r="K31" s="69" t="s">
        <v>640</v>
      </c>
      <c r="L31" s="61"/>
      <c r="M31" s="61" t="s">
        <v>149</v>
      </c>
      <c r="N31" s="61" t="s">
        <v>641</v>
      </c>
      <c r="O31" s="61" t="s">
        <v>642</v>
      </c>
      <c r="P31" s="252"/>
      <c r="Q31" s="70">
        <v>6</v>
      </c>
      <c r="R31" s="73">
        <v>6.1</v>
      </c>
      <c r="S31" s="223" t="s">
        <v>643</v>
      </c>
      <c r="T31" s="248" t="s">
        <v>644</v>
      </c>
      <c r="U31" s="248" t="s">
        <v>645</v>
      </c>
      <c r="V31" s="248" t="s">
        <v>646</v>
      </c>
      <c r="W31" s="196"/>
      <c r="X31" s="196"/>
      <c r="Y31" s="196"/>
      <c r="Z31" s="196"/>
      <c r="AA31" s="253">
        <f>IF(OR(J31="Fail",ISBLANK(J31)),INDEX('Issue Code Table'!C:C,MATCH(N:N,'Issue Code Table'!A:A,0)),IF(M31="Critical",6,IF(M31="Significant",5,IF(M31="Moderate",3,2))))</f>
        <v>5</v>
      </c>
    </row>
    <row r="32" spans="1:27" ht="152.25" customHeight="1" x14ac:dyDescent="0.25">
      <c r="A32" s="231" t="s">
        <v>647</v>
      </c>
      <c r="B32" s="230" t="s">
        <v>273</v>
      </c>
      <c r="C32" s="230" t="s">
        <v>274</v>
      </c>
      <c r="D32" s="223" t="s">
        <v>344</v>
      </c>
      <c r="E32" s="223" t="s">
        <v>648</v>
      </c>
      <c r="F32" s="223" t="s">
        <v>649</v>
      </c>
      <c r="G32" s="223" t="s">
        <v>650</v>
      </c>
      <c r="H32" s="223" t="s">
        <v>651</v>
      </c>
      <c r="I32" s="69"/>
      <c r="J32" s="78"/>
      <c r="K32" s="69" t="s">
        <v>652</v>
      </c>
      <c r="L32" s="61"/>
      <c r="M32" s="61" t="s">
        <v>149</v>
      </c>
      <c r="N32" s="61" t="s">
        <v>641</v>
      </c>
      <c r="O32" s="61" t="s">
        <v>642</v>
      </c>
      <c r="P32" s="252"/>
      <c r="Q32" s="70">
        <v>6</v>
      </c>
      <c r="R32" s="73">
        <v>6.2</v>
      </c>
      <c r="S32" s="223" t="s">
        <v>653</v>
      </c>
      <c r="T32" s="248" t="s">
        <v>654</v>
      </c>
      <c r="U32" s="248" t="s">
        <v>655</v>
      </c>
      <c r="V32" s="248" t="s">
        <v>656</v>
      </c>
      <c r="W32" s="196"/>
      <c r="X32" s="196"/>
      <c r="Y32" s="196"/>
      <c r="Z32" s="196"/>
      <c r="AA32" s="253">
        <f>IF(OR(J32="Fail",ISBLANK(J32)),INDEX('Issue Code Table'!C:C,MATCH(N:N,'Issue Code Table'!A:A,0)),IF(M32="Critical",6,IF(M32="Significant",5,IF(M32="Moderate",3,2))))</f>
        <v>5</v>
      </c>
    </row>
    <row r="33" spans="1:27" ht="152.25" customHeight="1" x14ac:dyDescent="0.25">
      <c r="A33" s="231" t="s">
        <v>657</v>
      </c>
      <c r="B33" s="230" t="s">
        <v>273</v>
      </c>
      <c r="C33" s="230" t="s">
        <v>274</v>
      </c>
      <c r="D33" s="223" t="s">
        <v>344</v>
      </c>
      <c r="E33" s="223" t="s">
        <v>658</v>
      </c>
      <c r="F33" s="223" t="s">
        <v>659</v>
      </c>
      <c r="G33" s="223" t="s">
        <v>660</v>
      </c>
      <c r="H33" s="223" t="s">
        <v>661</v>
      </c>
      <c r="I33" s="69"/>
      <c r="J33" s="78"/>
      <c r="K33" s="69" t="s">
        <v>662</v>
      </c>
      <c r="L33" s="61"/>
      <c r="M33" s="61" t="s">
        <v>149</v>
      </c>
      <c r="N33" s="61" t="s">
        <v>641</v>
      </c>
      <c r="O33" s="61" t="s">
        <v>642</v>
      </c>
      <c r="P33" s="252"/>
      <c r="Q33" s="70">
        <v>6</v>
      </c>
      <c r="R33" s="73">
        <v>6.3</v>
      </c>
      <c r="S33" s="223" t="s">
        <v>663</v>
      </c>
      <c r="T33" s="248" t="s">
        <v>664</v>
      </c>
      <c r="U33" s="248" t="s">
        <v>665</v>
      </c>
      <c r="V33" s="248" t="s">
        <v>666</v>
      </c>
      <c r="W33" s="196"/>
      <c r="X33" s="196"/>
      <c r="Y33" s="196"/>
      <c r="Z33" s="196"/>
      <c r="AA33" s="253">
        <f>IF(OR(J33="Fail",ISBLANK(J33)),INDEX('Issue Code Table'!C:C,MATCH(N:N,'Issue Code Table'!A:A,0)),IF(M33="Critical",6,IF(M33="Significant",5,IF(M33="Moderate",3,2))))</f>
        <v>5</v>
      </c>
    </row>
    <row r="34" spans="1:27" ht="152.25" customHeight="1" x14ac:dyDescent="0.25">
      <c r="A34" s="231" t="s">
        <v>667</v>
      </c>
      <c r="B34" s="230" t="s">
        <v>273</v>
      </c>
      <c r="C34" s="230" t="s">
        <v>274</v>
      </c>
      <c r="D34" s="223" t="s">
        <v>344</v>
      </c>
      <c r="E34" s="223" t="s">
        <v>668</v>
      </c>
      <c r="F34" s="223" t="s">
        <v>669</v>
      </c>
      <c r="G34" s="223" t="s">
        <v>670</v>
      </c>
      <c r="H34" s="223" t="s">
        <v>671</v>
      </c>
      <c r="I34" s="69"/>
      <c r="J34" s="78"/>
      <c r="K34" s="69" t="s">
        <v>672</v>
      </c>
      <c r="L34" s="61"/>
      <c r="M34" s="61" t="s">
        <v>149</v>
      </c>
      <c r="N34" s="61" t="s">
        <v>641</v>
      </c>
      <c r="O34" s="61" t="s">
        <v>642</v>
      </c>
      <c r="P34" s="252"/>
      <c r="Q34" s="70">
        <v>6</v>
      </c>
      <c r="R34" s="73">
        <v>6.4</v>
      </c>
      <c r="S34" s="223" t="s">
        <v>673</v>
      </c>
      <c r="T34" s="248" t="s">
        <v>674</v>
      </c>
      <c r="U34" s="248" t="s">
        <v>675</v>
      </c>
      <c r="V34" s="248" t="s">
        <v>676</v>
      </c>
      <c r="W34" s="196"/>
      <c r="X34" s="196"/>
      <c r="Y34" s="196"/>
      <c r="Z34" s="196"/>
      <c r="AA34" s="253">
        <f>IF(OR(J34="Fail",ISBLANK(J34)),INDEX('Issue Code Table'!C:C,MATCH(N:N,'Issue Code Table'!A:A,0)),IF(M34="Critical",6,IF(M34="Significant",5,IF(M34="Moderate",3,2))))</f>
        <v>5</v>
      </c>
    </row>
    <row r="35" spans="1:27" ht="152.25" customHeight="1" x14ac:dyDescent="0.25">
      <c r="A35" s="231" t="s">
        <v>677</v>
      </c>
      <c r="B35" s="230" t="s">
        <v>273</v>
      </c>
      <c r="C35" s="230" t="s">
        <v>274</v>
      </c>
      <c r="D35" s="223" t="s">
        <v>344</v>
      </c>
      <c r="E35" s="223" t="s">
        <v>678</v>
      </c>
      <c r="F35" s="223" t="s">
        <v>679</v>
      </c>
      <c r="G35" s="223" t="s">
        <v>680</v>
      </c>
      <c r="H35" s="223" t="s">
        <v>681</v>
      </c>
      <c r="I35" s="69"/>
      <c r="J35" s="78"/>
      <c r="K35" s="69" t="s">
        <v>682</v>
      </c>
      <c r="L35" s="61"/>
      <c r="M35" s="61" t="s">
        <v>149</v>
      </c>
      <c r="N35" s="61" t="s">
        <v>641</v>
      </c>
      <c r="O35" s="61" t="s">
        <v>642</v>
      </c>
      <c r="P35" s="252"/>
      <c r="Q35" s="70">
        <v>6</v>
      </c>
      <c r="R35" s="73">
        <v>6.5</v>
      </c>
      <c r="S35" s="223" t="s">
        <v>683</v>
      </c>
      <c r="T35" s="248" t="s">
        <v>684</v>
      </c>
      <c r="U35" s="248" t="s">
        <v>685</v>
      </c>
      <c r="V35" s="248" t="s">
        <v>686</v>
      </c>
      <c r="W35" s="196"/>
      <c r="X35" s="196"/>
      <c r="Y35" s="196"/>
      <c r="Z35" s="196"/>
      <c r="AA35" s="253">
        <f>IF(OR(J35="Fail",ISBLANK(J35)),INDEX('Issue Code Table'!C:C,MATCH(N:N,'Issue Code Table'!A:A,0)),IF(M35="Critical",6,IF(M35="Significant",5,IF(M35="Moderate",3,2))))</f>
        <v>5</v>
      </c>
    </row>
    <row r="36" spans="1:27" ht="152.25" customHeight="1" x14ac:dyDescent="0.25">
      <c r="A36" s="231" t="s">
        <v>687</v>
      </c>
      <c r="B36" s="230" t="s">
        <v>273</v>
      </c>
      <c r="C36" s="230" t="s">
        <v>274</v>
      </c>
      <c r="D36" s="223" t="s">
        <v>344</v>
      </c>
      <c r="E36" s="223" t="s">
        <v>688</v>
      </c>
      <c r="F36" s="223" t="s">
        <v>689</v>
      </c>
      <c r="G36" s="223" t="s">
        <v>690</v>
      </c>
      <c r="H36" s="223" t="s">
        <v>691</v>
      </c>
      <c r="I36" s="69"/>
      <c r="J36" s="78"/>
      <c r="K36" s="69" t="s">
        <v>692</v>
      </c>
      <c r="L36" s="61"/>
      <c r="M36" s="61" t="s">
        <v>149</v>
      </c>
      <c r="N36" s="61" t="s">
        <v>641</v>
      </c>
      <c r="O36" s="61" t="s">
        <v>642</v>
      </c>
      <c r="P36" s="252"/>
      <c r="Q36" s="70">
        <v>6</v>
      </c>
      <c r="R36" s="73">
        <v>6.6</v>
      </c>
      <c r="S36" s="223" t="s">
        <v>693</v>
      </c>
      <c r="T36" s="248" t="s">
        <v>694</v>
      </c>
      <c r="U36" s="248" t="s">
        <v>695</v>
      </c>
      <c r="V36" s="248" t="s">
        <v>696</v>
      </c>
      <c r="W36" s="196"/>
      <c r="X36" s="196"/>
      <c r="Y36" s="196"/>
      <c r="Z36" s="196"/>
      <c r="AA36" s="253">
        <f>IF(OR(J36="Fail",ISBLANK(J36)),INDEX('Issue Code Table'!C:C,MATCH(N:N,'Issue Code Table'!A:A,0)),IF(M36="Critical",6,IF(M36="Significant",5,IF(M36="Moderate",3,2))))</f>
        <v>5</v>
      </c>
    </row>
    <row r="37" spans="1:27" ht="152.25" customHeight="1" x14ac:dyDescent="0.25">
      <c r="A37" s="231" t="s">
        <v>697</v>
      </c>
      <c r="B37" s="230" t="s">
        <v>273</v>
      </c>
      <c r="C37" s="230" t="s">
        <v>274</v>
      </c>
      <c r="D37" s="223" t="s">
        <v>344</v>
      </c>
      <c r="E37" s="223" t="s">
        <v>698</v>
      </c>
      <c r="F37" s="223" t="s">
        <v>699</v>
      </c>
      <c r="G37" s="223" t="s">
        <v>700</v>
      </c>
      <c r="H37" s="223" t="s">
        <v>701</v>
      </c>
      <c r="I37" s="69"/>
      <c r="J37" s="78"/>
      <c r="K37" s="69" t="s">
        <v>702</v>
      </c>
      <c r="L37" s="61"/>
      <c r="M37" s="61" t="s">
        <v>149</v>
      </c>
      <c r="N37" s="61" t="s">
        <v>641</v>
      </c>
      <c r="O37" s="61" t="s">
        <v>642</v>
      </c>
      <c r="P37" s="252"/>
      <c r="Q37" s="70">
        <v>6</v>
      </c>
      <c r="R37" s="73">
        <v>6.7</v>
      </c>
      <c r="S37" s="223" t="s">
        <v>703</v>
      </c>
      <c r="T37" s="248" t="s">
        <v>704</v>
      </c>
      <c r="U37" s="248" t="s">
        <v>705</v>
      </c>
      <c r="V37" s="248" t="s">
        <v>706</v>
      </c>
      <c r="W37" s="196"/>
      <c r="X37" s="196"/>
      <c r="Y37" s="196"/>
      <c r="Z37" s="196"/>
      <c r="AA37" s="253">
        <f>IF(OR(J37="Fail",ISBLANK(J37)),INDEX('Issue Code Table'!C:C,MATCH(N:N,'Issue Code Table'!A:A,0)),IF(M37="Critical",6,IF(M37="Significant",5,IF(M37="Moderate",3,2))))</f>
        <v>5</v>
      </c>
    </row>
    <row r="38" spans="1:27" ht="152.25" customHeight="1" x14ac:dyDescent="0.25">
      <c r="A38" s="231" t="s">
        <v>707</v>
      </c>
      <c r="B38" s="230" t="s">
        <v>273</v>
      </c>
      <c r="C38" s="230" t="s">
        <v>274</v>
      </c>
      <c r="D38" s="223" t="s">
        <v>344</v>
      </c>
      <c r="E38" s="223" t="s">
        <v>708</v>
      </c>
      <c r="F38" s="223" t="s">
        <v>709</v>
      </c>
      <c r="G38" s="223" t="s">
        <v>710</v>
      </c>
      <c r="H38" s="223" t="s">
        <v>711</v>
      </c>
      <c r="I38" s="69"/>
      <c r="J38" s="78"/>
      <c r="K38" s="69" t="s">
        <v>712</v>
      </c>
      <c r="L38" s="61"/>
      <c r="M38" s="61" t="s">
        <v>149</v>
      </c>
      <c r="N38" s="61" t="s">
        <v>641</v>
      </c>
      <c r="O38" s="61" t="s">
        <v>642</v>
      </c>
      <c r="P38" s="252"/>
      <c r="Q38" s="70">
        <v>6</v>
      </c>
      <c r="R38" s="73">
        <v>6.8</v>
      </c>
      <c r="S38" s="223" t="s">
        <v>713</v>
      </c>
      <c r="T38" s="248" t="s">
        <v>714</v>
      </c>
      <c r="U38" s="248" t="s">
        <v>715</v>
      </c>
      <c r="V38" s="248" t="s">
        <v>716</v>
      </c>
      <c r="W38" s="196"/>
      <c r="X38" s="196"/>
      <c r="Y38" s="196"/>
      <c r="Z38" s="196"/>
      <c r="AA38" s="253">
        <f>IF(OR(J38="Fail",ISBLANK(J38)),INDEX('Issue Code Table'!C:C,MATCH(N:N,'Issue Code Table'!A:A,0)),IF(M38="Critical",6,IF(M38="Significant",5,IF(M38="Moderate",3,2))))</f>
        <v>5</v>
      </c>
    </row>
    <row r="39" spans="1:27" ht="152.25" customHeight="1" x14ac:dyDescent="0.25">
      <c r="A39" s="231" t="s">
        <v>717</v>
      </c>
      <c r="B39" s="230" t="s">
        <v>273</v>
      </c>
      <c r="C39" s="230" t="s">
        <v>274</v>
      </c>
      <c r="D39" s="223" t="s">
        <v>344</v>
      </c>
      <c r="E39" s="223" t="s">
        <v>718</v>
      </c>
      <c r="F39" s="223" t="s">
        <v>719</v>
      </c>
      <c r="G39" s="223" t="s">
        <v>720</v>
      </c>
      <c r="H39" s="223" t="s">
        <v>721</v>
      </c>
      <c r="I39" s="69"/>
      <c r="J39" s="78"/>
      <c r="K39" s="69" t="s">
        <v>722</v>
      </c>
      <c r="L39" s="61"/>
      <c r="M39" s="61" t="s">
        <v>149</v>
      </c>
      <c r="N39" s="61" t="s">
        <v>641</v>
      </c>
      <c r="O39" s="61" t="s">
        <v>642</v>
      </c>
      <c r="P39" s="252"/>
      <c r="Q39" s="70">
        <v>6</v>
      </c>
      <c r="R39" s="73">
        <v>6.9</v>
      </c>
      <c r="S39" s="223" t="s">
        <v>723</v>
      </c>
      <c r="T39" s="248" t="s">
        <v>724</v>
      </c>
      <c r="U39" s="248" t="s">
        <v>725</v>
      </c>
      <c r="V39" s="248" t="s">
        <v>726</v>
      </c>
      <c r="W39" s="196"/>
      <c r="X39" s="196"/>
      <c r="Y39" s="196"/>
      <c r="Z39" s="196"/>
      <c r="AA39" s="253">
        <f>IF(OR(J39="Fail",ISBLANK(J39)),INDEX('Issue Code Table'!C:C,MATCH(N:N,'Issue Code Table'!A:A,0)),IF(M39="Critical",6,IF(M39="Significant",5,IF(M39="Moderate",3,2))))</f>
        <v>5</v>
      </c>
    </row>
    <row r="40" spans="1:27" ht="152.25" customHeight="1" x14ac:dyDescent="0.25">
      <c r="A40" s="231" t="s">
        <v>727</v>
      </c>
      <c r="B40" s="230" t="s">
        <v>273</v>
      </c>
      <c r="C40" s="230" t="s">
        <v>274</v>
      </c>
      <c r="D40" s="223" t="s">
        <v>344</v>
      </c>
      <c r="E40" s="223" t="s">
        <v>728</v>
      </c>
      <c r="F40" s="223" t="s">
        <v>729</v>
      </c>
      <c r="G40" s="223" t="s">
        <v>730</v>
      </c>
      <c r="H40" s="223" t="s">
        <v>731</v>
      </c>
      <c r="I40" s="69"/>
      <c r="J40" s="78"/>
      <c r="K40" s="69" t="s">
        <v>732</v>
      </c>
      <c r="L40" s="61"/>
      <c r="M40" s="61" t="s">
        <v>149</v>
      </c>
      <c r="N40" s="61" t="s">
        <v>641</v>
      </c>
      <c r="O40" s="61" t="s">
        <v>642</v>
      </c>
      <c r="P40" s="252"/>
      <c r="Q40" s="70">
        <v>6</v>
      </c>
      <c r="R40" s="73">
        <v>6.1</v>
      </c>
      <c r="S40" s="223" t="s">
        <v>733</v>
      </c>
      <c r="T40" s="248" t="s">
        <v>734</v>
      </c>
      <c r="U40" s="248" t="s">
        <v>735</v>
      </c>
      <c r="V40" s="248" t="s">
        <v>736</v>
      </c>
      <c r="W40" s="196"/>
      <c r="X40" s="196"/>
      <c r="Y40" s="196"/>
      <c r="Z40" s="196"/>
      <c r="AA40" s="253">
        <f>IF(OR(J40="Fail",ISBLANK(J40)),INDEX('Issue Code Table'!C:C,MATCH(N:N,'Issue Code Table'!A:A,0)),IF(M40="Critical",6,IF(M40="Significant",5,IF(M40="Moderate",3,2))))</f>
        <v>5</v>
      </c>
    </row>
    <row r="41" spans="1:27" ht="152.25" customHeight="1" x14ac:dyDescent="0.25">
      <c r="A41" s="231" t="s">
        <v>737</v>
      </c>
      <c r="B41" s="230" t="s">
        <v>273</v>
      </c>
      <c r="C41" s="230" t="s">
        <v>274</v>
      </c>
      <c r="D41" s="223" t="s">
        <v>344</v>
      </c>
      <c r="E41" s="223" t="s">
        <v>738</v>
      </c>
      <c r="F41" s="223" t="s">
        <v>739</v>
      </c>
      <c r="G41" s="223" t="s">
        <v>740</v>
      </c>
      <c r="H41" s="223" t="s">
        <v>741</v>
      </c>
      <c r="I41" s="69"/>
      <c r="J41" s="78"/>
      <c r="K41" s="69" t="s">
        <v>742</v>
      </c>
      <c r="L41" s="61"/>
      <c r="M41" s="61" t="s">
        <v>149</v>
      </c>
      <c r="N41" s="61" t="s">
        <v>641</v>
      </c>
      <c r="O41" s="61" t="s">
        <v>642</v>
      </c>
      <c r="P41" s="252"/>
      <c r="Q41" s="70">
        <v>6</v>
      </c>
      <c r="R41" s="73">
        <v>6.11</v>
      </c>
      <c r="S41" s="223" t="s">
        <v>743</v>
      </c>
      <c r="T41" s="248" t="s">
        <v>744</v>
      </c>
      <c r="U41" s="248" t="s">
        <v>745</v>
      </c>
      <c r="V41" s="248" t="s">
        <v>746</v>
      </c>
      <c r="W41" s="196"/>
      <c r="X41" s="196"/>
      <c r="Y41" s="196"/>
      <c r="Z41" s="196"/>
      <c r="AA41" s="253">
        <f>IF(OR(J41="Fail",ISBLANK(J41)),INDEX('Issue Code Table'!C:C,MATCH(N:N,'Issue Code Table'!A:A,0)),IF(M41="Critical",6,IF(M41="Significant",5,IF(M41="Moderate",3,2))))</f>
        <v>5</v>
      </c>
    </row>
    <row r="42" spans="1:27" ht="152.25" customHeight="1" x14ac:dyDescent="0.25">
      <c r="A42" s="231" t="s">
        <v>747</v>
      </c>
      <c r="B42" s="230" t="s">
        <v>273</v>
      </c>
      <c r="C42" s="230" t="s">
        <v>274</v>
      </c>
      <c r="D42" s="223" t="s">
        <v>344</v>
      </c>
      <c r="E42" s="223" t="s">
        <v>748</v>
      </c>
      <c r="F42" s="223" t="s">
        <v>749</v>
      </c>
      <c r="G42" s="223" t="s">
        <v>750</v>
      </c>
      <c r="H42" s="223" t="s">
        <v>751</v>
      </c>
      <c r="I42" s="69"/>
      <c r="J42" s="78"/>
      <c r="K42" s="69" t="s">
        <v>752</v>
      </c>
      <c r="L42" s="61"/>
      <c r="M42" s="61" t="s">
        <v>149</v>
      </c>
      <c r="N42" s="61" t="s">
        <v>641</v>
      </c>
      <c r="O42" s="61" t="s">
        <v>642</v>
      </c>
      <c r="P42" s="252"/>
      <c r="Q42" s="70">
        <v>6</v>
      </c>
      <c r="R42" s="73">
        <v>6.12</v>
      </c>
      <c r="S42" s="223" t="s">
        <v>753</v>
      </c>
      <c r="T42" s="248" t="s">
        <v>754</v>
      </c>
      <c r="U42" s="248" t="s">
        <v>755</v>
      </c>
      <c r="V42" s="248" t="s">
        <v>756</v>
      </c>
      <c r="W42" s="196"/>
      <c r="X42" s="196"/>
      <c r="Y42" s="196"/>
      <c r="Z42" s="196"/>
      <c r="AA42" s="253">
        <f>IF(OR(J42="Fail",ISBLANK(J42)),INDEX('Issue Code Table'!C:C,MATCH(N:N,'Issue Code Table'!A:A,0)),IF(M42="Critical",6,IF(M42="Significant",5,IF(M42="Moderate",3,2))))</f>
        <v>5</v>
      </c>
    </row>
    <row r="43" spans="1:27" ht="152.25" customHeight="1" x14ac:dyDescent="0.25">
      <c r="A43" s="231" t="s">
        <v>757</v>
      </c>
      <c r="B43" s="230" t="s">
        <v>273</v>
      </c>
      <c r="C43" s="230" t="s">
        <v>274</v>
      </c>
      <c r="D43" s="223" t="s">
        <v>344</v>
      </c>
      <c r="E43" s="223" t="s">
        <v>758</v>
      </c>
      <c r="F43" s="223" t="s">
        <v>759</v>
      </c>
      <c r="G43" s="223" t="s">
        <v>760</v>
      </c>
      <c r="H43" s="223" t="s">
        <v>761</v>
      </c>
      <c r="I43" s="69"/>
      <c r="J43" s="78"/>
      <c r="K43" s="69" t="s">
        <v>762</v>
      </c>
      <c r="L43" s="61"/>
      <c r="M43" s="61" t="s">
        <v>149</v>
      </c>
      <c r="N43" s="61" t="s">
        <v>641</v>
      </c>
      <c r="O43" s="61" t="s">
        <v>642</v>
      </c>
      <c r="P43" s="252"/>
      <c r="Q43" s="70">
        <v>6</v>
      </c>
      <c r="R43" s="73">
        <v>6.13</v>
      </c>
      <c r="S43" s="223" t="s">
        <v>763</v>
      </c>
      <c r="T43" s="248" t="s">
        <v>764</v>
      </c>
      <c r="U43" s="248" t="s">
        <v>765</v>
      </c>
      <c r="V43" s="248" t="s">
        <v>766</v>
      </c>
      <c r="W43" s="196"/>
      <c r="X43" s="196"/>
      <c r="Y43" s="196"/>
      <c r="Z43" s="196"/>
      <c r="AA43" s="253">
        <f>IF(OR(J43="Fail",ISBLANK(J43)),INDEX('Issue Code Table'!C:C,MATCH(N:N,'Issue Code Table'!A:A,0)),IF(M43="Critical",6,IF(M43="Significant",5,IF(M43="Moderate",3,2))))</f>
        <v>5</v>
      </c>
    </row>
    <row r="44" spans="1:27" ht="152.25" customHeight="1" x14ac:dyDescent="0.25">
      <c r="A44" s="231" t="s">
        <v>767</v>
      </c>
      <c r="B44" s="230" t="s">
        <v>273</v>
      </c>
      <c r="C44" s="230" t="s">
        <v>274</v>
      </c>
      <c r="D44" s="223" t="s">
        <v>344</v>
      </c>
      <c r="E44" s="223" t="s">
        <v>768</v>
      </c>
      <c r="F44" s="223" t="s">
        <v>769</v>
      </c>
      <c r="G44" s="223" t="s">
        <v>770</v>
      </c>
      <c r="H44" s="223" t="s">
        <v>771</v>
      </c>
      <c r="I44" s="69"/>
      <c r="J44" s="78"/>
      <c r="K44" s="69" t="s">
        <v>772</v>
      </c>
      <c r="L44" s="61"/>
      <c r="M44" s="61" t="s">
        <v>149</v>
      </c>
      <c r="N44" s="61" t="s">
        <v>641</v>
      </c>
      <c r="O44" s="61" t="s">
        <v>642</v>
      </c>
      <c r="P44" s="252"/>
      <c r="Q44" s="70">
        <v>6</v>
      </c>
      <c r="R44" s="73">
        <v>6.14</v>
      </c>
      <c r="S44" s="223" t="s">
        <v>773</v>
      </c>
      <c r="T44" s="248" t="s">
        <v>774</v>
      </c>
      <c r="U44" s="248" t="s">
        <v>775</v>
      </c>
      <c r="V44" s="248" t="s">
        <v>776</v>
      </c>
      <c r="W44" s="196"/>
      <c r="X44" s="196"/>
      <c r="Y44" s="196"/>
      <c r="Z44" s="196"/>
      <c r="AA44" s="253">
        <f>IF(OR(J44="Fail",ISBLANK(J44)),INDEX('Issue Code Table'!C:C,MATCH(N:N,'Issue Code Table'!A:A,0)),IF(M44="Critical",6,IF(M44="Significant",5,IF(M44="Moderate",3,2))))</f>
        <v>5</v>
      </c>
    </row>
    <row r="45" spans="1:27" ht="152.25" customHeight="1" x14ac:dyDescent="0.25">
      <c r="A45" s="231" t="s">
        <v>777</v>
      </c>
      <c r="B45" s="230" t="s">
        <v>273</v>
      </c>
      <c r="C45" s="230" t="s">
        <v>274</v>
      </c>
      <c r="D45" s="223" t="s">
        <v>344</v>
      </c>
      <c r="E45" s="223" t="s">
        <v>778</v>
      </c>
      <c r="F45" s="223" t="s">
        <v>779</v>
      </c>
      <c r="G45" s="223" t="s">
        <v>780</v>
      </c>
      <c r="H45" s="223" t="s">
        <v>781</v>
      </c>
      <c r="I45" s="69"/>
      <c r="J45" s="78"/>
      <c r="K45" s="69" t="s">
        <v>782</v>
      </c>
      <c r="L45" s="61"/>
      <c r="M45" s="61" t="s">
        <v>149</v>
      </c>
      <c r="N45" s="61" t="s">
        <v>641</v>
      </c>
      <c r="O45" s="61" t="s">
        <v>642</v>
      </c>
      <c r="P45" s="252"/>
      <c r="Q45" s="70">
        <v>6</v>
      </c>
      <c r="R45" s="73">
        <v>6.15</v>
      </c>
      <c r="S45" s="223" t="s">
        <v>783</v>
      </c>
      <c r="T45" s="248" t="s">
        <v>784</v>
      </c>
      <c r="U45" s="248" t="s">
        <v>785</v>
      </c>
      <c r="V45" s="248" t="s">
        <v>786</v>
      </c>
      <c r="W45" s="196"/>
      <c r="X45" s="196"/>
      <c r="Y45" s="196"/>
      <c r="Z45" s="196"/>
      <c r="AA45" s="253">
        <f>IF(OR(J45="Fail",ISBLANK(J45)),INDEX('Issue Code Table'!C:C,MATCH(N:N,'Issue Code Table'!A:A,0)),IF(M45="Critical",6,IF(M45="Significant",5,IF(M45="Moderate",3,2))))</f>
        <v>5</v>
      </c>
    </row>
    <row r="46" spans="1:27" ht="152.25" customHeight="1" x14ac:dyDescent="0.25">
      <c r="A46" s="231" t="s">
        <v>787</v>
      </c>
      <c r="B46" s="230" t="s">
        <v>273</v>
      </c>
      <c r="C46" s="230" t="s">
        <v>274</v>
      </c>
      <c r="D46" s="223" t="s">
        <v>344</v>
      </c>
      <c r="E46" s="223" t="s">
        <v>788</v>
      </c>
      <c r="F46" s="223" t="s">
        <v>789</v>
      </c>
      <c r="G46" s="223" t="s">
        <v>790</v>
      </c>
      <c r="H46" s="223" t="s">
        <v>791</v>
      </c>
      <c r="I46" s="69"/>
      <c r="J46" s="78"/>
      <c r="K46" s="69" t="s">
        <v>792</v>
      </c>
      <c r="L46" s="61"/>
      <c r="M46" s="61" t="s">
        <v>149</v>
      </c>
      <c r="N46" s="61" t="s">
        <v>641</v>
      </c>
      <c r="O46" s="61" t="s">
        <v>642</v>
      </c>
      <c r="P46" s="252"/>
      <c r="Q46" s="70">
        <v>6</v>
      </c>
      <c r="R46" s="73">
        <v>6.16</v>
      </c>
      <c r="S46" s="223" t="s">
        <v>793</v>
      </c>
      <c r="T46" s="248" t="s">
        <v>794</v>
      </c>
      <c r="U46" s="248" t="s">
        <v>795</v>
      </c>
      <c r="V46" s="248" t="s">
        <v>796</v>
      </c>
      <c r="W46" s="196"/>
      <c r="X46" s="196"/>
      <c r="Y46" s="196"/>
      <c r="Z46" s="196"/>
      <c r="AA46" s="253">
        <f>IF(OR(J46="Fail",ISBLANK(J46)),INDEX('Issue Code Table'!C:C,MATCH(N:N,'Issue Code Table'!A:A,0)),IF(M46="Critical",6,IF(M46="Significant",5,IF(M46="Moderate",3,2))))</f>
        <v>5</v>
      </c>
    </row>
    <row r="47" spans="1:27" ht="152.25" customHeight="1" x14ac:dyDescent="0.25">
      <c r="A47" s="231" t="s">
        <v>797</v>
      </c>
      <c r="B47" s="230" t="s">
        <v>273</v>
      </c>
      <c r="C47" s="230" t="s">
        <v>274</v>
      </c>
      <c r="D47" s="223" t="s">
        <v>344</v>
      </c>
      <c r="E47" s="223" t="s">
        <v>798</v>
      </c>
      <c r="F47" s="223" t="s">
        <v>799</v>
      </c>
      <c r="G47" s="223" t="s">
        <v>800</v>
      </c>
      <c r="H47" s="223" t="s">
        <v>801</v>
      </c>
      <c r="I47" s="69"/>
      <c r="J47" s="78"/>
      <c r="K47" s="69" t="s">
        <v>802</v>
      </c>
      <c r="L47" s="61"/>
      <c r="M47" s="61" t="s">
        <v>149</v>
      </c>
      <c r="N47" s="61" t="s">
        <v>641</v>
      </c>
      <c r="O47" s="61" t="s">
        <v>642</v>
      </c>
      <c r="P47" s="252"/>
      <c r="Q47" s="70">
        <v>6</v>
      </c>
      <c r="R47" s="73">
        <v>6.17</v>
      </c>
      <c r="S47" s="223" t="s">
        <v>803</v>
      </c>
      <c r="T47" s="248" t="s">
        <v>804</v>
      </c>
      <c r="U47" s="248" t="s">
        <v>805</v>
      </c>
      <c r="V47" s="248" t="s">
        <v>806</v>
      </c>
      <c r="W47" s="196"/>
      <c r="X47" s="196"/>
      <c r="Y47" s="196"/>
      <c r="Z47" s="196"/>
      <c r="AA47" s="253">
        <f>IF(OR(J47="Fail",ISBLANK(J47)),INDEX('Issue Code Table'!C:C,MATCH(N:N,'Issue Code Table'!A:A,0)),IF(M47="Critical",6,IF(M47="Significant",5,IF(M47="Moderate",3,2))))</f>
        <v>5</v>
      </c>
    </row>
    <row r="48" spans="1:27" ht="152.25" customHeight="1" x14ac:dyDescent="0.25">
      <c r="A48" s="231" t="s">
        <v>807</v>
      </c>
      <c r="B48" s="230" t="s">
        <v>273</v>
      </c>
      <c r="C48" s="230" t="s">
        <v>274</v>
      </c>
      <c r="D48" s="223" t="s">
        <v>344</v>
      </c>
      <c r="E48" s="223" t="s">
        <v>808</v>
      </c>
      <c r="F48" s="223" t="s">
        <v>809</v>
      </c>
      <c r="G48" s="223" t="s">
        <v>810</v>
      </c>
      <c r="H48" s="223" t="s">
        <v>811</v>
      </c>
      <c r="I48" s="69"/>
      <c r="J48" s="78"/>
      <c r="K48" s="69" t="s">
        <v>812</v>
      </c>
      <c r="L48" s="61"/>
      <c r="M48" s="61" t="s">
        <v>149</v>
      </c>
      <c r="N48" s="61" t="s">
        <v>641</v>
      </c>
      <c r="O48" s="61" t="s">
        <v>813</v>
      </c>
      <c r="P48" s="252"/>
      <c r="Q48" s="70">
        <v>6</v>
      </c>
      <c r="R48" s="73">
        <v>6.18</v>
      </c>
      <c r="S48" s="223" t="s">
        <v>803</v>
      </c>
      <c r="T48" s="248" t="s">
        <v>814</v>
      </c>
      <c r="U48" s="248" t="s">
        <v>815</v>
      </c>
      <c r="V48" s="248" t="s">
        <v>816</v>
      </c>
      <c r="W48" s="196"/>
      <c r="X48" s="196"/>
      <c r="Y48" s="196"/>
      <c r="Z48" s="196"/>
      <c r="AA48" s="253">
        <f>IF(OR(J48="Fail",ISBLANK(J48)),INDEX('Issue Code Table'!C:C,MATCH(N:N,'Issue Code Table'!A:A,0)),IF(M48="Critical",6,IF(M48="Significant",5,IF(M48="Moderate",3,2))))</f>
        <v>5</v>
      </c>
    </row>
    <row r="49" spans="1:27" ht="152.25" customHeight="1" x14ac:dyDescent="0.25">
      <c r="A49" s="231" t="s">
        <v>817</v>
      </c>
      <c r="B49" s="230" t="s">
        <v>273</v>
      </c>
      <c r="C49" s="230" t="s">
        <v>274</v>
      </c>
      <c r="D49" s="223" t="s">
        <v>344</v>
      </c>
      <c r="E49" s="223" t="s">
        <v>818</v>
      </c>
      <c r="F49" s="223" t="s">
        <v>819</v>
      </c>
      <c r="G49" s="223" t="s">
        <v>820</v>
      </c>
      <c r="H49" s="223" t="s">
        <v>821</v>
      </c>
      <c r="I49" s="69"/>
      <c r="J49" s="78"/>
      <c r="K49" s="69" t="s">
        <v>822</v>
      </c>
      <c r="L49" s="61"/>
      <c r="M49" s="61" t="s">
        <v>149</v>
      </c>
      <c r="N49" s="61" t="s">
        <v>641</v>
      </c>
      <c r="O49" s="61" t="s">
        <v>813</v>
      </c>
      <c r="P49" s="252"/>
      <c r="Q49" s="70">
        <v>6</v>
      </c>
      <c r="R49" s="73">
        <v>6.19</v>
      </c>
      <c r="S49" s="223" t="s">
        <v>823</v>
      </c>
      <c r="T49" s="248" t="s">
        <v>824</v>
      </c>
      <c r="U49" s="248" t="s">
        <v>825</v>
      </c>
      <c r="V49" s="248" t="s">
        <v>826</v>
      </c>
      <c r="W49" s="196"/>
      <c r="X49" s="196"/>
      <c r="Y49" s="196"/>
      <c r="Z49" s="196"/>
      <c r="AA49" s="253">
        <f>IF(OR(J49="Fail",ISBLANK(J49)),INDEX('Issue Code Table'!C:C,MATCH(N:N,'Issue Code Table'!A:A,0)),IF(M49="Critical",6,IF(M49="Significant",5,IF(M49="Moderate",3,2))))</f>
        <v>5</v>
      </c>
    </row>
    <row r="50" spans="1:27" ht="152.25" customHeight="1" x14ac:dyDescent="0.25">
      <c r="A50" s="231" t="s">
        <v>827</v>
      </c>
      <c r="B50" s="230" t="s">
        <v>273</v>
      </c>
      <c r="C50" s="230" t="s">
        <v>274</v>
      </c>
      <c r="D50" s="223" t="s">
        <v>344</v>
      </c>
      <c r="E50" s="223" t="s">
        <v>828</v>
      </c>
      <c r="F50" s="223" t="s">
        <v>829</v>
      </c>
      <c r="G50" s="223" t="s">
        <v>830</v>
      </c>
      <c r="H50" s="223" t="s">
        <v>831</v>
      </c>
      <c r="I50" s="69"/>
      <c r="J50" s="78"/>
      <c r="K50" s="69" t="s">
        <v>832</v>
      </c>
      <c r="L50" s="61"/>
      <c r="M50" s="61" t="s">
        <v>149</v>
      </c>
      <c r="N50" s="61" t="s">
        <v>641</v>
      </c>
      <c r="O50" s="61" t="s">
        <v>813</v>
      </c>
      <c r="P50" s="252"/>
      <c r="Q50" s="70">
        <v>6</v>
      </c>
      <c r="R50" s="73">
        <v>6.2</v>
      </c>
      <c r="S50" s="223" t="s">
        <v>833</v>
      </c>
      <c r="T50" s="248" t="s">
        <v>834</v>
      </c>
      <c r="U50" s="248" t="s">
        <v>835</v>
      </c>
      <c r="V50" s="248" t="s">
        <v>836</v>
      </c>
      <c r="W50" s="196"/>
      <c r="X50" s="196"/>
      <c r="Y50" s="196"/>
      <c r="Z50" s="196"/>
      <c r="AA50" s="253">
        <f>IF(OR(J50="Fail",ISBLANK(J50)),INDEX('Issue Code Table'!C:C,MATCH(N:N,'Issue Code Table'!A:A,0)),IF(M50="Critical",6,IF(M50="Significant",5,IF(M50="Moderate",3,2))))</f>
        <v>5</v>
      </c>
    </row>
    <row r="51" spans="1:27" ht="152.25" customHeight="1" x14ac:dyDescent="0.25">
      <c r="A51" s="231" t="s">
        <v>837</v>
      </c>
      <c r="B51" s="230" t="s">
        <v>273</v>
      </c>
      <c r="C51" s="230" t="s">
        <v>274</v>
      </c>
      <c r="D51" s="223" t="s">
        <v>344</v>
      </c>
      <c r="E51" s="223" t="s">
        <v>838</v>
      </c>
      <c r="F51" s="223" t="s">
        <v>839</v>
      </c>
      <c r="G51" s="223" t="s">
        <v>840</v>
      </c>
      <c r="H51" s="223" t="s">
        <v>841</v>
      </c>
      <c r="I51" s="69"/>
      <c r="J51" s="78"/>
      <c r="K51" s="69" t="s">
        <v>842</v>
      </c>
      <c r="L51" s="61"/>
      <c r="M51" s="61" t="s">
        <v>149</v>
      </c>
      <c r="N51" s="61" t="s">
        <v>641</v>
      </c>
      <c r="O51" s="61" t="s">
        <v>813</v>
      </c>
      <c r="P51" s="252"/>
      <c r="Q51" s="70">
        <v>6</v>
      </c>
      <c r="R51" s="73">
        <v>6.21</v>
      </c>
      <c r="S51" s="223" t="s">
        <v>843</v>
      </c>
      <c r="T51" s="248" t="s">
        <v>844</v>
      </c>
      <c r="U51" s="248" t="s">
        <v>845</v>
      </c>
      <c r="V51" s="248" t="s">
        <v>846</v>
      </c>
      <c r="W51" s="196"/>
      <c r="X51" s="196"/>
      <c r="Y51" s="196"/>
      <c r="Z51" s="196"/>
      <c r="AA51" s="253">
        <f>IF(OR(J51="Fail",ISBLANK(J51)),INDEX('Issue Code Table'!C:C,MATCH(N:N,'Issue Code Table'!A:A,0)),IF(M51="Critical",6,IF(M51="Significant",5,IF(M51="Moderate",3,2))))</f>
        <v>5</v>
      </c>
    </row>
    <row r="52" spans="1:27" ht="152.25" customHeight="1" x14ac:dyDescent="0.25">
      <c r="A52" s="231" t="s">
        <v>847</v>
      </c>
      <c r="B52" s="230" t="s">
        <v>273</v>
      </c>
      <c r="C52" s="230" t="s">
        <v>274</v>
      </c>
      <c r="D52" s="223" t="s">
        <v>344</v>
      </c>
      <c r="E52" s="223" t="s">
        <v>848</v>
      </c>
      <c r="F52" s="223" t="s">
        <v>849</v>
      </c>
      <c r="G52" s="223" t="s">
        <v>850</v>
      </c>
      <c r="H52" s="223" t="s">
        <v>851</v>
      </c>
      <c r="I52" s="69"/>
      <c r="J52" s="78"/>
      <c r="K52" s="69" t="s">
        <v>852</v>
      </c>
      <c r="L52" s="61"/>
      <c r="M52" s="61" t="s">
        <v>149</v>
      </c>
      <c r="N52" s="61" t="s">
        <v>641</v>
      </c>
      <c r="O52" s="61" t="s">
        <v>642</v>
      </c>
      <c r="P52" s="252"/>
      <c r="Q52" s="70">
        <v>6</v>
      </c>
      <c r="R52" s="73">
        <v>6.22</v>
      </c>
      <c r="S52" s="223" t="s">
        <v>853</v>
      </c>
      <c r="T52" s="248" t="s">
        <v>854</v>
      </c>
      <c r="U52" s="248" t="s">
        <v>855</v>
      </c>
      <c r="V52" s="248" t="s">
        <v>856</v>
      </c>
      <c r="W52" s="196"/>
      <c r="X52" s="196"/>
      <c r="Y52" s="196"/>
      <c r="Z52" s="196"/>
      <c r="AA52" s="253">
        <f>IF(OR(J52="Fail",ISBLANK(J52)),INDEX('Issue Code Table'!C:C,MATCH(N:N,'Issue Code Table'!A:A,0)),IF(M52="Critical",6,IF(M52="Significant",5,IF(M52="Moderate",3,2))))</f>
        <v>5</v>
      </c>
    </row>
    <row r="53" spans="1:27" ht="152.25" customHeight="1" x14ac:dyDescent="0.25">
      <c r="A53" s="231" t="s">
        <v>857</v>
      </c>
      <c r="B53" s="230" t="s">
        <v>273</v>
      </c>
      <c r="C53" s="230" t="s">
        <v>274</v>
      </c>
      <c r="D53" s="223" t="s">
        <v>344</v>
      </c>
      <c r="E53" s="223" t="s">
        <v>858</v>
      </c>
      <c r="F53" s="223" t="s">
        <v>859</v>
      </c>
      <c r="G53" s="223" t="s">
        <v>860</v>
      </c>
      <c r="H53" s="223" t="s">
        <v>861</v>
      </c>
      <c r="I53" s="69"/>
      <c r="J53" s="78"/>
      <c r="K53" s="69" t="s">
        <v>862</v>
      </c>
      <c r="L53" s="61"/>
      <c r="M53" s="61" t="s">
        <v>149</v>
      </c>
      <c r="N53" s="61" t="s">
        <v>641</v>
      </c>
      <c r="O53" s="61" t="s">
        <v>642</v>
      </c>
      <c r="P53" s="252"/>
      <c r="Q53" s="70">
        <v>6</v>
      </c>
      <c r="R53" s="73">
        <v>6.23</v>
      </c>
      <c r="S53" s="223" t="s">
        <v>863</v>
      </c>
      <c r="T53" s="248" t="s">
        <v>864</v>
      </c>
      <c r="U53" s="248" t="s">
        <v>865</v>
      </c>
      <c r="V53" s="248" t="s">
        <v>866</v>
      </c>
      <c r="W53" s="196"/>
      <c r="X53" s="196"/>
      <c r="Y53" s="196"/>
      <c r="Z53" s="196"/>
      <c r="AA53" s="253">
        <f>IF(OR(J53="Fail",ISBLANK(J53)),INDEX('Issue Code Table'!C:C,MATCH(N:N,'Issue Code Table'!A:A,0)),IF(M53="Critical",6,IF(M53="Significant",5,IF(M53="Moderate",3,2))))</f>
        <v>5</v>
      </c>
    </row>
    <row r="54" spans="1:27" ht="152.25" customHeight="1" x14ac:dyDescent="0.25">
      <c r="A54" s="231" t="s">
        <v>867</v>
      </c>
      <c r="B54" s="230" t="s">
        <v>273</v>
      </c>
      <c r="C54" s="230" t="s">
        <v>274</v>
      </c>
      <c r="D54" s="223" t="s">
        <v>344</v>
      </c>
      <c r="E54" s="223" t="s">
        <v>868</v>
      </c>
      <c r="F54" s="223" t="s">
        <v>869</v>
      </c>
      <c r="G54" s="223" t="s">
        <v>870</v>
      </c>
      <c r="H54" s="223" t="s">
        <v>871</v>
      </c>
      <c r="I54" s="69"/>
      <c r="J54" s="78"/>
      <c r="K54" s="69" t="s">
        <v>872</v>
      </c>
      <c r="L54" s="61"/>
      <c r="M54" s="61" t="s">
        <v>149</v>
      </c>
      <c r="N54" s="61" t="s">
        <v>641</v>
      </c>
      <c r="O54" s="61" t="s">
        <v>642</v>
      </c>
      <c r="P54" s="252"/>
      <c r="Q54" s="70">
        <v>6</v>
      </c>
      <c r="R54" s="73">
        <v>6.24</v>
      </c>
      <c r="S54" s="223" t="s">
        <v>873</v>
      </c>
      <c r="T54" s="248" t="s">
        <v>874</v>
      </c>
      <c r="U54" s="248" t="s">
        <v>875</v>
      </c>
      <c r="V54" s="248" t="s">
        <v>876</v>
      </c>
      <c r="W54" s="196"/>
      <c r="X54" s="196"/>
      <c r="Y54" s="196"/>
      <c r="Z54" s="196"/>
      <c r="AA54" s="253">
        <f>IF(OR(J54="Fail",ISBLANK(J54)),INDEX('Issue Code Table'!C:C,MATCH(N:N,'Issue Code Table'!A:A,0)),IF(M54="Critical",6,IF(M54="Significant",5,IF(M54="Moderate",3,2))))</f>
        <v>5</v>
      </c>
    </row>
    <row r="55" spans="1:27" ht="152.25" customHeight="1" x14ac:dyDescent="0.25">
      <c r="A55" s="231" t="s">
        <v>877</v>
      </c>
      <c r="B55" s="230" t="s">
        <v>273</v>
      </c>
      <c r="C55" s="230" t="s">
        <v>274</v>
      </c>
      <c r="D55" s="223" t="s">
        <v>344</v>
      </c>
      <c r="E55" s="223" t="s">
        <v>878</v>
      </c>
      <c r="F55" s="223" t="s">
        <v>879</v>
      </c>
      <c r="G55" s="223" t="s">
        <v>880</v>
      </c>
      <c r="H55" s="223" t="s">
        <v>881</v>
      </c>
      <c r="I55" s="69"/>
      <c r="J55" s="78"/>
      <c r="K55" s="69" t="s">
        <v>882</v>
      </c>
      <c r="L55" s="61"/>
      <c r="M55" s="61" t="s">
        <v>149</v>
      </c>
      <c r="N55" s="61" t="s">
        <v>220</v>
      </c>
      <c r="O55" s="61" t="s">
        <v>221</v>
      </c>
      <c r="P55" s="252"/>
      <c r="Q55" s="70">
        <v>6</v>
      </c>
      <c r="R55" s="73">
        <v>6.25</v>
      </c>
      <c r="S55" s="223" t="s">
        <v>883</v>
      </c>
      <c r="T55" s="248" t="s">
        <v>884</v>
      </c>
      <c r="U55" s="248" t="s">
        <v>885</v>
      </c>
      <c r="V55" s="248" t="s">
        <v>886</v>
      </c>
      <c r="W55" s="196"/>
      <c r="X55" s="196"/>
      <c r="Y55" s="196"/>
      <c r="Z55" s="196"/>
      <c r="AA55" s="253">
        <f>IF(OR(J55="Fail",ISBLANK(J55)),INDEX('Issue Code Table'!C:C,MATCH(N:N,'Issue Code Table'!A:A,0)),IF(M55="Critical",6,IF(M55="Significant",5,IF(M55="Moderate",3,2))))</f>
        <v>5</v>
      </c>
    </row>
    <row r="56" spans="1:27" ht="152.25" customHeight="1" x14ac:dyDescent="0.25">
      <c r="A56" s="231" t="s">
        <v>887</v>
      </c>
      <c r="B56" s="230" t="s">
        <v>273</v>
      </c>
      <c r="C56" s="230" t="s">
        <v>274</v>
      </c>
      <c r="D56" s="223" t="s">
        <v>344</v>
      </c>
      <c r="E56" s="223" t="s">
        <v>888</v>
      </c>
      <c r="F56" s="223" t="s">
        <v>889</v>
      </c>
      <c r="G56" s="223" t="s">
        <v>890</v>
      </c>
      <c r="H56" s="223" t="s">
        <v>889</v>
      </c>
      <c r="I56" s="69"/>
      <c r="J56" s="78"/>
      <c r="K56" s="69" t="s">
        <v>891</v>
      </c>
      <c r="L56" s="61"/>
      <c r="M56" s="61" t="s">
        <v>149</v>
      </c>
      <c r="N56" s="61" t="s">
        <v>220</v>
      </c>
      <c r="O56" s="61" t="s">
        <v>221</v>
      </c>
      <c r="P56" s="252"/>
      <c r="Q56" s="70">
        <v>6</v>
      </c>
      <c r="R56" s="73">
        <v>6.26</v>
      </c>
      <c r="S56" s="223" t="s">
        <v>892</v>
      </c>
      <c r="T56" s="248" t="s">
        <v>893</v>
      </c>
      <c r="U56" s="248" t="s">
        <v>894</v>
      </c>
      <c r="V56" s="248" t="s">
        <v>895</v>
      </c>
      <c r="W56" s="196"/>
      <c r="X56" s="196"/>
      <c r="Y56" s="196"/>
      <c r="Z56" s="196"/>
      <c r="AA56" s="253">
        <f>IF(OR(J56="Fail",ISBLANK(J56)),INDEX('Issue Code Table'!C:C,MATCH(N:N,'Issue Code Table'!A:A,0)),IF(M56="Critical",6,IF(M56="Significant",5,IF(M56="Moderate",3,2))))</f>
        <v>5</v>
      </c>
    </row>
    <row r="57" spans="1:27" ht="182.25" customHeight="1" x14ac:dyDescent="0.25">
      <c r="A57" s="231" t="s">
        <v>896</v>
      </c>
      <c r="B57" s="230" t="s">
        <v>273</v>
      </c>
      <c r="C57" s="230" t="s">
        <v>274</v>
      </c>
      <c r="D57" s="223" t="s">
        <v>344</v>
      </c>
      <c r="E57" s="223" t="s">
        <v>897</v>
      </c>
      <c r="F57" s="223" t="s">
        <v>898</v>
      </c>
      <c r="G57" s="223" t="s">
        <v>899</v>
      </c>
      <c r="H57" s="223" t="s">
        <v>898</v>
      </c>
      <c r="I57" s="69"/>
      <c r="J57" s="78"/>
      <c r="K57" s="69" t="s">
        <v>900</v>
      </c>
      <c r="L57" s="61"/>
      <c r="M57" s="61" t="s">
        <v>149</v>
      </c>
      <c r="N57" s="61" t="s">
        <v>220</v>
      </c>
      <c r="O57" s="61" t="s">
        <v>221</v>
      </c>
      <c r="P57" s="252"/>
      <c r="Q57" s="70">
        <v>6</v>
      </c>
      <c r="R57" s="73">
        <v>6.27</v>
      </c>
      <c r="S57" s="223" t="s">
        <v>901</v>
      </c>
      <c r="T57" s="248" t="s">
        <v>902</v>
      </c>
      <c r="U57" s="248" t="s">
        <v>903</v>
      </c>
      <c r="V57" s="248" t="s">
        <v>904</v>
      </c>
      <c r="W57" s="196"/>
      <c r="X57" s="196"/>
      <c r="Y57" s="196"/>
      <c r="Z57" s="196"/>
      <c r="AA57" s="253">
        <f>IF(OR(J57="Fail",ISBLANK(J57)),INDEX('Issue Code Table'!C:C,MATCH(N:N,'Issue Code Table'!A:A,0)),IF(M57="Critical",6,IF(M57="Significant",5,IF(M57="Moderate",3,2))))</f>
        <v>5</v>
      </c>
    </row>
    <row r="58" spans="1:27" ht="152.25" customHeight="1" x14ac:dyDescent="0.25">
      <c r="A58" s="231" t="s">
        <v>905</v>
      </c>
      <c r="B58" s="230" t="s">
        <v>273</v>
      </c>
      <c r="C58" s="230" t="s">
        <v>274</v>
      </c>
      <c r="D58" s="223" t="s">
        <v>344</v>
      </c>
      <c r="E58" s="223" t="s">
        <v>906</v>
      </c>
      <c r="F58" s="223" t="s">
        <v>907</v>
      </c>
      <c r="G58" s="223" t="s">
        <v>908</v>
      </c>
      <c r="H58" s="223" t="s">
        <v>907</v>
      </c>
      <c r="I58" s="69"/>
      <c r="J58" s="78"/>
      <c r="K58" s="69" t="s">
        <v>909</v>
      </c>
      <c r="L58" s="61"/>
      <c r="M58" s="61" t="s">
        <v>149</v>
      </c>
      <c r="N58" s="61" t="s">
        <v>220</v>
      </c>
      <c r="O58" s="61" t="s">
        <v>221</v>
      </c>
      <c r="P58" s="252"/>
      <c r="Q58" s="70">
        <v>6</v>
      </c>
      <c r="R58" s="73">
        <v>6.28</v>
      </c>
      <c r="S58" s="223" t="s">
        <v>910</v>
      </c>
      <c r="T58" s="248" t="s">
        <v>911</v>
      </c>
      <c r="U58" s="248" t="s">
        <v>912</v>
      </c>
      <c r="V58" s="248" t="s">
        <v>913</v>
      </c>
      <c r="W58" s="196"/>
      <c r="X58" s="196"/>
      <c r="Y58" s="196"/>
      <c r="Z58" s="196"/>
      <c r="AA58" s="253">
        <f>IF(OR(J58="Fail",ISBLANK(J58)),INDEX('Issue Code Table'!C:C,MATCH(N:N,'Issue Code Table'!A:A,0)),IF(M58="Critical",6,IF(M58="Significant",5,IF(M58="Moderate",3,2))))</f>
        <v>5</v>
      </c>
    </row>
    <row r="59" spans="1:27" ht="152.25" customHeight="1" x14ac:dyDescent="0.25">
      <c r="A59" s="231" t="s">
        <v>914</v>
      </c>
      <c r="B59" s="230" t="s">
        <v>273</v>
      </c>
      <c r="C59" s="230" t="s">
        <v>274</v>
      </c>
      <c r="D59" s="223" t="s">
        <v>344</v>
      </c>
      <c r="E59" s="223" t="s">
        <v>915</v>
      </c>
      <c r="F59" s="223" t="s">
        <v>916</v>
      </c>
      <c r="G59" s="223" t="s">
        <v>917</v>
      </c>
      <c r="H59" s="223" t="s">
        <v>918</v>
      </c>
      <c r="I59" s="69"/>
      <c r="J59" s="78"/>
      <c r="K59" s="69" t="s">
        <v>919</v>
      </c>
      <c r="L59" s="61"/>
      <c r="M59" s="61" t="s">
        <v>149</v>
      </c>
      <c r="N59" s="61" t="s">
        <v>220</v>
      </c>
      <c r="O59" s="61" t="s">
        <v>221</v>
      </c>
      <c r="P59" s="252"/>
      <c r="Q59" s="70">
        <v>6</v>
      </c>
      <c r="R59" s="73">
        <v>6.29</v>
      </c>
      <c r="S59" s="223" t="s">
        <v>920</v>
      </c>
      <c r="T59" s="248" t="s">
        <v>921</v>
      </c>
      <c r="U59" s="248" t="s">
        <v>922</v>
      </c>
      <c r="V59" s="248" t="s">
        <v>923</v>
      </c>
      <c r="W59" s="196"/>
      <c r="X59" s="196"/>
      <c r="Y59" s="196"/>
      <c r="Z59" s="196"/>
      <c r="AA59" s="253">
        <f>IF(OR(J59="Fail",ISBLANK(J59)),INDEX('Issue Code Table'!C:C,MATCH(N:N,'Issue Code Table'!A:A,0)),IF(M59="Critical",6,IF(M59="Significant",5,IF(M59="Moderate",3,2))))</f>
        <v>5</v>
      </c>
    </row>
    <row r="60" spans="1:27" ht="152.25" customHeight="1" x14ac:dyDescent="0.25">
      <c r="A60" s="231" t="s">
        <v>924</v>
      </c>
      <c r="B60" s="230" t="s">
        <v>273</v>
      </c>
      <c r="C60" s="230" t="s">
        <v>274</v>
      </c>
      <c r="D60" s="223" t="s">
        <v>344</v>
      </c>
      <c r="E60" s="223" t="s">
        <v>925</v>
      </c>
      <c r="F60" s="223" t="s">
        <v>926</v>
      </c>
      <c r="G60" s="223" t="s">
        <v>927</v>
      </c>
      <c r="H60" s="229" t="s">
        <v>928</v>
      </c>
      <c r="I60" s="69"/>
      <c r="J60" s="78"/>
      <c r="K60" s="69" t="s">
        <v>929</v>
      </c>
      <c r="L60" s="61"/>
      <c r="M60" s="61" t="s">
        <v>149</v>
      </c>
      <c r="N60" s="61" t="s">
        <v>220</v>
      </c>
      <c r="O60" s="61" t="s">
        <v>221</v>
      </c>
      <c r="P60" s="252"/>
      <c r="Q60" s="70">
        <v>6</v>
      </c>
      <c r="R60" s="73">
        <v>6.3</v>
      </c>
      <c r="S60" s="223" t="s">
        <v>930</v>
      </c>
      <c r="T60" s="248" t="s">
        <v>931</v>
      </c>
      <c r="U60" s="248" t="s">
        <v>932</v>
      </c>
      <c r="V60" s="248" t="s">
        <v>933</v>
      </c>
      <c r="W60" s="196"/>
      <c r="X60" s="196"/>
      <c r="Y60" s="196"/>
      <c r="Z60" s="196"/>
      <c r="AA60" s="253">
        <f>IF(OR(J60="Fail",ISBLANK(J60)),INDEX('Issue Code Table'!C:C,MATCH(N:N,'Issue Code Table'!A:A,0)),IF(M60="Critical",6,IF(M60="Significant",5,IF(M60="Moderate",3,2))))</f>
        <v>5</v>
      </c>
    </row>
    <row r="61" spans="1:27" ht="192" customHeight="1" x14ac:dyDescent="0.25">
      <c r="A61" s="231" t="s">
        <v>934</v>
      </c>
      <c r="B61" s="230" t="s">
        <v>273</v>
      </c>
      <c r="C61" s="230" t="s">
        <v>274</v>
      </c>
      <c r="D61" s="223" t="s">
        <v>344</v>
      </c>
      <c r="E61" s="223" t="s">
        <v>935</v>
      </c>
      <c r="F61" s="223" t="s">
        <v>936</v>
      </c>
      <c r="G61" s="223" t="s">
        <v>937</v>
      </c>
      <c r="H61" s="223" t="s">
        <v>928</v>
      </c>
      <c r="I61" s="69"/>
      <c r="J61" s="78"/>
      <c r="K61" s="69" t="s">
        <v>938</v>
      </c>
      <c r="L61" s="61"/>
      <c r="M61" s="61" t="s">
        <v>149</v>
      </c>
      <c r="N61" s="61" t="s">
        <v>220</v>
      </c>
      <c r="O61" s="61" t="s">
        <v>221</v>
      </c>
      <c r="P61" s="252"/>
      <c r="Q61" s="70">
        <v>6</v>
      </c>
      <c r="R61" s="73">
        <v>6.31</v>
      </c>
      <c r="S61" s="223" t="s">
        <v>939</v>
      </c>
      <c r="T61" s="248" t="s">
        <v>940</v>
      </c>
      <c r="U61" s="248" t="s">
        <v>941</v>
      </c>
      <c r="V61" s="248" t="s">
        <v>942</v>
      </c>
      <c r="W61" s="196"/>
      <c r="X61" s="196"/>
      <c r="Y61" s="196"/>
      <c r="Z61" s="196"/>
      <c r="AA61" s="253">
        <f>IF(OR(J61="Fail",ISBLANK(J61)),INDEX('Issue Code Table'!C:C,MATCH(N:N,'Issue Code Table'!A:A,0)),IF(M61="Critical",6,IF(M61="Significant",5,IF(M61="Moderate",3,2))))</f>
        <v>5</v>
      </c>
    </row>
    <row r="62" spans="1:27" ht="198.75" customHeight="1" x14ac:dyDescent="0.25">
      <c r="A62" s="231" t="s">
        <v>943</v>
      </c>
      <c r="B62" s="230" t="s">
        <v>273</v>
      </c>
      <c r="C62" s="230" t="s">
        <v>274</v>
      </c>
      <c r="D62" s="223" t="s">
        <v>130</v>
      </c>
      <c r="E62" s="223" t="s">
        <v>944</v>
      </c>
      <c r="F62" s="223" t="s">
        <v>945</v>
      </c>
      <c r="G62" s="223" t="s">
        <v>946</v>
      </c>
      <c r="H62" s="223" t="s">
        <v>947</v>
      </c>
      <c r="I62" s="69"/>
      <c r="J62" s="78"/>
      <c r="K62" s="69" t="s">
        <v>948</v>
      </c>
      <c r="L62" s="61"/>
      <c r="M62" s="61" t="s">
        <v>149</v>
      </c>
      <c r="N62" s="61" t="s">
        <v>220</v>
      </c>
      <c r="O62" s="61" t="s">
        <v>221</v>
      </c>
      <c r="P62" s="252"/>
      <c r="Q62" s="70">
        <v>7</v>
      </c>
      <c r="R62" s="73">
        <v>7.1</v>
      </c>
      <c r="S62" s="223" t="s">
        <v>602</v>
      </c>
      <c r="T62" s="248" t="s">
        <v>949</v>
      </c>
      <c r="U62" s="248" t="s">
        <v>950</v>
      </c>
      <c r="V62" s="248" t="s">
        <v>951</v>
      </c>
      <c r="W62" s="196"/>
      <c r="X62" s="196"/>
      <c r="Y62" s="196"/>
      <c r="Z62" s="196"/>
      <c r="AA62" s="253">
        <f>IF(OR(J62="Fail",ISBLANK(J62)),INDEX('Issue Code Table'!C:C,MATCH(N:N,'Issue Code Table'!A:A,0)),IF(M62="Critical",6,IF(M62="Significant",5,IF(M62="Moderate",3,2))))</f>
        <v>5</v>
      </c>
    </row>
    <row r="63" spans="1:27" ht="198" customHeight="1" x14ac:dyDescent="0.25">
      <c r="A63" s="231" t="s">
        <v>952</v>
      </c>
      <c r="B63" s="230" t="s">
        <v>273</v>
      </c>
      <c r="C63" s="230" t="s">
        <v>274</v>
      </c>
      <c r="D63" s="223" t="s">
        <v>130</v>
      </c>
      <c r="E63" s="223" t="s">
        <v>953</v>
      </c>
      <c r="F63" s="223" t="s">
        <v>954</v>
      </c>
      <c r="G63" s="223" t="s">
        <v>955</v>
      </c>
      <c r="H63" s="223" t="s">
        <v>956</v>
      </c>
      <c r="I63" s="69"/>
      <c r="J63" s="78"/>
      <c r="K63" s="69" t="s">
        <v>957</v>
      </c>
      <c r="L63" s="61"/>
      <c r="M63" s="61" t="s">
        <v>149</v>
      </c>
      <c r="N63" s="61" t="s">
        <v>220</v>
      </c>
      <c r="O63" s="61" t="s">
        <v>221</v>
      </c>
      <c r="P63" s="252"/>
      <c r="Q63" s="70">
        <v>7</v>
      </c>
      <c r="R63" s="73">
        <v>7.2</v>
      </c>
      <c r="S63" s="223" t="s">
        <v>602</v>
      </c>
      <c r="T63" s="248" t="s">
        <v>958</v>
      </c>
      <c r="U63" s="248" t="s">
        <v>959</v>
      </c>
      <c r="V63" s="248" t="s">
        <v>960</v>
      </c>
      <c r="W63" s="196"/>
      <c r="X63" s="196"/>
      <c r="Y63" s="196"/>
      <c r="Z63" s="196"/>
      <c r="AA63" s="253">
        <f>IF(OR(J63="Fail",ISBLANK(J63)),INDEX('Issue Code Table'!C:C,MATCH(N:N,'Issue Code Table'!A:A,0)),IF(M63="Critical",6,IF(M63="Significant",5,IF(M63="Moderate",3,2))))</f>
        <v>5</v>
      </c>
    </row>
    <row r="64" spans="1:27" ht="152.25" customHeight="1" x14ac:dyDescent="0.25">
      <c r="A64" s="231" t="s">
        <v>961</v>
      </c>
      <c r="B64" s="230" t="s">
        <v>273</v>
      </c>
      <c r="C64" s="230" t="s">
        <v>274</v>
      </c>
      <c r="D64" s="223" t="s">
        <v>130</v>
      </c>
      <c r="E64" s="223" t="s">
        <v>962</v>
      </c>
      <c r="F64" s="223" t="s">
        <v>963</v>
      </c>
      <c r="G64" s="223" t="s">
        <v>964</v>
      </c>
      <c r="H64" s="223" t="s">
        <v>965</v>
      </c>
      <c r="I64" s="69"/>
      <c r="J64" s="78"/>
      <c r="K64" s="69" t="s">
        <v>966</v>
      </c>
      <c r="L64" s="61"/>
      <c r="M64" s="61" t="s">
        <v>149</v>
      </c>
      <c r="N64" s="61" t="s">
        <v>220</v>
      </c>
      <c r="O64" s="61" t="s">
        <v>221</v>
      </c>
      <c r="P64" s="252"/>
      <c r="Q64" s="70">
        <v>7</v>
      </c>
      <c r="R64" s="73">
        <v>7.3</v>
      </c>
      <c r="S64" s="223" t="s">
        <v>602</v>
      </c>
      <c r="T64" s="248" t="s">
        <v>967</v>
      </c>
      <c r="U64" s="248" t="s">
        <v>968</v>
      </c>
      <c r="V64" s="248" t="s">
        <v>969</v>
      </c>
      <c r="W64" s="196"/>
      <c r="X64" s="196"/>
      <c r="Y64" s="196"/>
      <c r="Z64" s="196"/>
      <c r="AA64" s="253">
        <f>IF(OR(J64="Fail",ISBLANK(J64)),INDEX('Issue Code Table'!C:C,MATCH(N:N,'Issue Code Table'!A:A,0)),IF(M64="Critical",6,IF(M64="Significant",5,IF(M64="Moderate",3,2))))</f>
        <v>5</v>
      </c>
    </row>
    <row r="65" spans="1:27" ht="152.25" customHeight="1" x14ac:dyDescent="0.25">
      <c r="A65" s="231" t="s">
        <v>970</v>
      </c>
      <c r="B65" s="230" t="s">
        <v>273</v>
      </c>
      <c r="C65" s="230" t="s">
        <v>274</v>
      </c>
      <c r="D65" s="223" t="s">
        <v>130</v>
      </c>
      <c r="E65" s="223" t="s">
        <v>971</v>
      </c>
      <c r="F65" s="223" t="s">
        <v>972</v>
      </c>
      <c r="G65" s="223" t="s">
        <v>973</v>
      </c>
      <c r="H65" s="223" t="s">
        <v>974</v>
      </c>
      <c r="I65" s="69"/>
      <c r="J65" s="78"/>
      <c r="K65" s="69" t="s">
        <v>975</v>
      </c>
      <c r="L65" s="61"/>
      <c r="M65" s="61" t="s">
        <v>149</v>
      </c>
      <c r="N65" s="61" t="s">
        <v>220</v>
      </c>
      <c r="O65" s="61" t="s">
        <v>221</v>
      </c>
      <c r="P65" s="252"/>
      <c r="Q65" s="70">
        <v>7</v>
      </c>
      <c r="R65" s="73">
        <v>7.4</v>
      </c>
      <c r="S65" s="223" t="s">
        <v>602</v>
      </c>
      <c r="T65" s="248" t="s">
        <v>976</v>
      </c>
      <c r="U65" s="248" t="s">
        <v>977</v>
      </c>
      <c r="V65" s="248" t="s">
        <v>978</v>
      </c>
      <c r="W65" s="196"/>
      <c r="X65" s="196"/>
      <c r="Y65" s="196"/>
      <c r="Z65" s="196"/>
      <c r="AA65" s="253">
        <f>IF(OR(J65="Fail",ISBLANK(J65)),INDEX('Issue Code Table'!C:C,MATCH(N:N,'Issue Code Table'!A:A,0)),IF(M65="Critical",6,IF(M65="Significant",5,IF(M65="Moderate",3,2))))</f>
        <v>5</v>
      </c>
    </row>
    <row r="66" spans="1:27" ht="152.25" customHeight="1" x14ac:dyDescent="0.25">
      <c r="A66" s="231" t="s">
        <v>979</v>
      </c>
      <c r="B66" s="230" t="s">
        <v>273</v>
      </c>
      <c r="C66" s="230" t="s">
        <v>274</v>
      </c>
      <c r="D66" s="223" t="s">
        <v>130</v>
      </c>
      <c r="E66" s="223" t="s">
        <v>597</v>
      </c>
      <c r="F66" s="223" t="s">
        <v>598</v>
      </c>
      <c r="G66" s="223" t="s">
        <v>980</v>
      </c>
      <c r="H66" s="223" t="s">
        <v>981</v>
      </c>
      <c r="I66" s="69"/>
      <c r="J66" s="78"/>
      <c r="K66" s="69" t="s">
        <v>982</v>
      </c>
      <c r="L66" s="61"/>
      <c r="M66" s="61" t="s">
        <v>149</v>
      </c>
      <c r="N66" s="61" t="s">
        <v>220</v>
      </c>
      <c r="O66" s="61" t="s">
        <v>221</v>
      </c>
      <c r="P66" s="252"/>
      <c r="Q66" s="70">
        <v>7</v>
      </c>
      <c r="R66" s="73">
        <v>7.5</v>
      </c>
      <c r="S66" s="223" t="s">
        <v>602</v>
      </c>
      <c r="T66" s="248" t="s">
        <v>983</v>
      </c>
      <c r="U66" s="248" t="s">
        <v>984</v>
      </c>
      <c r="V66" s="248" t="s">
        <v>985</v>
      </c>
      <c r="W66" s="196"/>
      <c r="X66" s="196"/>
      <c r="Y66" s="196"/>
      <c r="Z66" s="196"/>
      <c r="AA66" s="253">
        <f>IF(OR(J66="Fail",ISBLANK(J66)),INDEX('Issue Code Table'!C:C,MATCH(N:N,'Issue Code Table'!A:A,0)),IF(M66="Critical",6,IF(M66="Significant",5,IF(M66="Moderate",3,2))))</f>
        <v>5</v>
      </c>
    </row>
    <row r="67" spans="1:27" ht="152.25" customHeight="1" x14ac:dyDescent="0.25">
      <c r="A67" s="231" t="s">
        <v>986</v>
      </c>
      <c r="B67" s="230" t="s">
        <v>273</v>
      </c>
      <c r="C67" s="230" t="s">
        <v>274</v>
      </c>
      <c r="D67" s="223" t="s">
        <v>130</v>
      </c>
      <c r="E67" s="223" t="s">
        <v>987</v>
      </c>
      <c r="F67" s="223" t="s">
        <v>988</v>
      </c>
      <c r="G67" s="223" t="s">
        <v>989</v>
      </c>
      <c r="H67" s="223" t="s">
        <v>990</v>
      </c>
      <c r="I67" s="69"/>
      <c r="J67" s="78"/>
      <c r="K67" s="69" t="s">
        <v>991</v>
      </c>
      <c r="L67" s="61"/>
      <c r="M67" s="61" t="s">
        <v>149</v>
      </c>
      <c r="N67" s="61" t="s">
        <v>220</v>
      </c>
      <c r="O67" s="61" t="s">
        <v>221</v>
      </c>
      <c r="P67" s="252"/>
      <c r="Q67" s="70">
        <v>7</v>
      </c>
      <c r="R67" s="73">
        <v>7.6</v>
      </c>
      <c r="S67" s="223" t="s">
        <v>992</v>
      </c>
      <c r="T67" s="248" t="s">
        <v>993</v>
      </c>
      <c r="U67" s="248" t="s">
        <v>994</v>
      </c>
      <c r="V67" s="248" t="s">
        <v>995</v>
      </c>
      <c r="W67" s="196"/>
      <c r="X67" s="196"/>
      <c r="Y67" s="196"/>
      <c r="Z67" s="196"/>
      <c r="AA67" s="253">
        <f>IF(OR(J67="Fail",ISBLANK(J67)),INDEX('Issue Code Table'!C:C,MATCH(N:N,'Issue Code Table'!A:A,0)),IF(M67="Critical",6,IF(M67="Significant",5,IF(M67="Moderate",3,2))))</f>
        <v>5</v>
      </c>
    </row>
    <row r="68" spans="1:27" ht="152.25" customHeight="1" x14ac:dyDescent="0.25">
      <c r="A68" s="231" t="s">
        <v>996</v>
      </c>
      <c r="B68" s="230" t="s">
        <v>273</v>
      </c>
      <c r="C68" s="230" t="s">
        <v>274</v>
      </c>
      <c r="D68" s="223" t="s">
        <v>130</v>
      </c>
      <c r="E68" s="223" t="s">
        <v>997</v>
      </c>
      <c r="F68" s="223" t="s">
        <v>998</v>
      </c>
      <c r="G68" s="223" t="s">
        <v>999</v>
      </c>
      <c r="H68" s="223" t="s">
        <v>1000</v>
      </c>
      <c r="I68" s="69"/>
      <c r="J68" s="78"/>
      <c r="K68" s="69" t="s">
        <v>1001</v>
      </c>
      <c r="L68" s="61"/>
      <c r="M68" s="61" t="s">
        <v>149</v>
      </c>
      <c r="N68" s="61" t="s">
        <v>220</v>
      </c>
      <c r="O68" s="61" t="s">
        <v>221</v>
      </c>
      <c r="P68" s="252"/>
      <c r="Q68" s="70">
        <v>7</v>
      </c>
      <c r="R68" s="73">
        <v>7.7</v>
      </c>
      <c r="S68" s="223" t="s">
        <v>1002</v>
      </c>
      <c r="T68" s="248" t="s">
        <v>1003</v>
      </c>
      <c r="U68" s="248" t="s">
        <v>1004</v>
      </c>
      <c r="V68" s="248" t="s">
        <v>1005</v>
      </c>
      <c r="W68" s="196"/>
      <c r="X68" s="196"/>
      <c r="Y68" s="196"/>
      <c r="Z68" s="196"/>
      <c r="AA68" s="253">
        <f>IF(OR(J68="Fail",ISBLANK(J68)),INDEX('Issue Code Table'!C:C,MATCH(N:N,'Issue Code Table'!A:A,0)),IF(M68="Critical",6,IF(M68="Significant",5,IF(M68="Moderate",3,2))))</f>
        <v>5</v>
      </c>
    </row>
    <row r="69" spans="1:27" ht="152.25" customHeight="1" x14ac:dyDescent="0.25">
      <c r="A69" s="231" t="s">
        <v>1006</v>
      </c>
      <c r="B69" s="230" t="s">
        <v>273</v>
      </c>
      <c r="C69" s="230" t="s">
        <v>274</v>
      </c>
      <c r="D69" s="223" t="s">
        <v>130</v>
      </c>
      <c r="E69" s="223" t="s">
        <v>1007</v>
      </c>
      <c r="F69" s="223" t="s">
        <v>1008</v>
      </c>
      <c r="G69" s="223" t="s">
        <v>1009</v>
      </c>
      <c r="H69" s="223" t="s">
        <v>1010</v>
      </c>
      <c r="I69" s="69"/>
      <c r="J69" s="78"/>
      <c r="K69" s="69" t="s">
        <v>1011</v>
      </c>
      <c r="L69" s="61"/>
      <c r="M69" s="61" t="s">
        <v>149</v>
      </c>
      <c r="N69" s="61" t="s">
        <v>1012</v>
      </c>
      <c r="O69" s="61" t="s">
        <v>1013</v>
      </c>
      <c r="P69" s="252"/>
      <c r="Q69" s="70">
        <v>7</v>
      </c>
      <c r="R69" s="73">
        <v>7.8</v>
      </c>
      <c r="S69" s="223" t="s">
        <v>1014</v>
      </c>
      <c r="T69" s="248" t="s">
        <v>1015</v>
      </c>
      <c r="U69" s="248" t="s">
        <v>1016</v>
      </c>
      <c r="V69" s="248" t="s">
        <v>1017</v>
      </c>
      <c r="W69" s="196"/>
      <c r="X69" s="196"/>
      <c r="Y69" s="196"/>
      <c r="Z69" s="196"/>
      <c r="AA69" s="253" t="e">
        <f>IF(OR(J69="Fail",ISBLANK(J69)),INDEX('Issue Code Table'!C:C,MATCH(N:N,'Issue Code Table'!A:A,0)),IF(M69="Critical",6,IF(M69="Significant",5,IF(M69="Moderate",3,2))))</f>
        <v>#N/A</v>
      </c>
    </row>
    <row r="70" spans="1:27" ht="152.25" customHeight="1" x14ac:dyDescent="0.25">
      <c r="A70" s="231" t="s">
        <v>1018</v>
      </c>
      <c r="B70" s="230" t="s">
        <v>273</v>
      </c>
      <c r="C70" s="230" t="s">
        <v>274</v>
      </c>
      <c r="D70" s="223" t="s">
        <v>130</v>
      </c>
      <c r="E70" s="223" t="s">
        <v>1019</v>
      </c>
      <c r="F70" s="223" t="s">
        <v>1020</v>
      </c>
      <c r="G70" s="223" t="s">
        <v>1021</v>
      </c>
      <c r="H70" s="223" t="s">
        <v>1022</v>
      </c>
      <c r="I70" s="69"/>
      <c r="J70" s="78"/>
      <c r="K70" s="69" t="s">
        <v>1023</v>
      </c>
      <c r="L70" s="61"/>
      <c r="M70" s="61" t="s">
        <v>149</v>
      </c>
      <c r="N70" s="61" t="s">
        <v>1012</v>
      </c>
      <c r="O70" s="61" t="s">
        <v>1024</v>
      </c>
      <c r="P70" s="252"/>
      <c r="Q70" s="70">
        <v>7</v>
      </c>
      <c r="R70" s="73">
        <v>7.9</v>
      </c>
      <c r="S70" s="223" t="s">
        <v>1025</v>
      </c>
      <c r="T70" s="248" t="s">
        <v>1026</v>
      </c>
      <c r="U70" s="248" t="s">
        <v>1027</v>
      </c>
      <c r="V70" s="248" t="s">
        <v>1028</v>
      </c>
      <c r="W70" s="196"/>
      <c r="X70" s="196"/>
      <c r="Y70" s="196"/>
      <c r="Z70" s="196"/>
      <c r="AA70" s="253" t="e">
        <f>IF(OR(J70="Fail",ISBLANK(J70)),INDEX('Issue Code Table'!C:C,MATCH(N:N,'Issue Code Table'!A:A,0)),IF(M70="Critical",6,IF(M70="Significant",5,IF(M70="Moderate",3,2))))</f>
        <v>#N/A</v>
      </c>
    </row>
    <row r="71" spans="1:27" ht="152.25" customHeight="1" x14ac:dyDescent="0.25">
      <c r="A71" s="231" t="s">
        <v>1029</v>
      </c>
      <c r="B71" s="230" t="s">
        <v>273</v>
      </c>
      <c r="C71" s="230" t="s">
        <v>274</v>
      </c>
      <c r="D71" s="223" t="s">
        <v>130</v>
      </c>
      <c r="E71" s="223" t="s">
        <v>1030</v>
      </c>
      <c r="F71" s="223" t="s">
        <v>1031</v>
      </c>
      <c r="G71" s="223" t="s">
        <v>1032</v>
      </c>
      <c r="H71" s="223" t="s">
        <v>1033</v>
      </c>
      <c r="I71" s="69"/>
      <c r="J71" s="78"/>
      <c r="K71" s="69" t="s">
        <v>1034</v>
      </c>
      <c r="L71" s="61"/>
      <c r="M71" s="61" t="s">
        <v>149</v>
      </c>
      <c r="N71" s="61" t="s">
        <v>220</v>
      </c>
      <c r="O71" s="61" t="s">
        <v>221</v>
      </c>
      <c r="P71" s="252"/>
      <c r="Q71" s="70">
        <v>7</v>
      </c>
      <c r="R71" s="73">
        <v>7.1</v>
      </c>
      <c r="S71" s="223" t="s">
        <v>1035</v>
      </c>
      <c r="T71" s="248" t="s">
        <v>1036</v>
      </c>
      <c r="U71" s="248" t="s">
        <v>1037</v>
      </c>
      <c r="V71" s="248" t="s">
        <v>1038</v>
      </c>
      <c r="W71" s="196"/>
      <c r="X71" s="196"/>
      <c r="Y71" s="196"/>
      <c r="Z71" s="196"/>
      <c r="AA71" s="253">
        <f>IF(OR(J71="Fail",ISBLANK(J71)),INDEX('Issue Code Table'!C:C,MATCH(N:N,'Issue Code Table'!A:A,0)),IF(M71="Critical",6,IF(M71="Significant",5,IF(M71="Moderate",3,2))))</f>
        <v>5</v>
      </c>
    </row>
    <row r="72" spans="1:27" ht="152.25" customHeight="1" x14ac:dyDescent="0.25">
      <c r="A72" s="231" t="s">
        <v>1039</v>
      </c>
      <c r="B72" s="230" t="s">
        <v>273</v>
      </c>
      <c r="C72" s="230" t="s">
        <v>274</v>
      </c>
      <c r="D72" s="223" t="s">
        <v>130</v>
      </c>
      <c r="E72" s="223" t="s">
        <v>1040</v>
      </c>
      <c r="F72" s="223" t="s">
        <v>1041</v>
      </c>
      <c r="G72" s="223" t="s">
        <v>1042</v>
      </c>
      <c r="H72" s="223" t="s">
        <v>1043</v>
      </c>
      <c r="I72" s="69"/>
      <c r="J72" s="78"/>
      <c r="K72" s="69" t="s">
        <v>1044</v>
      </c>
      <c r="L72" s="61"/>
      <c r="M72" s="61" t="s">
        <v>149</v>
      </c>
      <c r="N72" s="61" t="s">
        <v>220</v>
      </c>
      <c r="O72" s="61" t="s">
        <v>221</v>
      </c>
      <c r="P72" s="252"/>
      <c r="Q72" s="70">
        <v>7</v>
      </c>
      <c r="R72" s="73">
        <v>7.11</v>
      </c>
      <c r="S72" s="223" t="s">
        <v>1045</v>
      </c>
      <c r="T72" s="248" t="s">
        <v>1046</v>
      </c>
      <c r="U72" s="248" t="s">
        <v>1047</v>
      </c>
      <c r="V72" s="248" t="s">
        <v>1048</v>
      </c>
      <c r="W72" s="196"/>
      <c r="X72" s="196"/>
      <c r="Y72" s="196"/>
      <c r="Z72" s="196"/>
      <c r="AA72" s="253">
        <f>IF(OR(J72="Fail",ISBLANK(J72)),INDEX('Issue Code Table'!C:C,MATCH(N:N,'Issue Code Table'!A:A,0)),IF(M72="Critical",6,IF(M72="Significant",5,IF(M72="Moderate",3,2))))</f>
        <v>5</v>
      </c>
    </row>
    <row r="73" spans="1:27" ht="199.5" customHeight="1" x14ac:dyDescent="0.25">
      <c r="A73" s="231" t="s">
        <v>1049</v>
      </c>
      <c r="B73" s="230" t="s">
        <v>273</v>
      </c>
      <c r="C73" s="230" t="s">
        <v>274</v>
      </c>
      <c r="D73" s="223" t="s">
        <v>130</v>
      </c>
      <c r="E73" s="223" t="s">
        <v>1050</v>
      </c>
      <c r="F73" s="223" t="s">
        <v>1051</v>
      </c>
      <c r="G73" s="223" t="s">
        <v>1052</v>
      </c>
      <c r="H73" s="223" t="s">
        <v>1053</v>
      </c>
      <c r="I73" s="69"/>
      <c r="J73" s="78"/>
      <c r="K73" s="69" t="s">
        <v>1054</v>
      </c>
      <c r="L73" s="61"/>
      <c r="M73" s="61" t="s">
        <v>149</v>
      </c>
      <c r="N73" s="61" t="s">
        <v>220</v>
      </c>
      <c r="O73" s="61" t="s">
        <v>221</v>
      </c>
      <c r="P73" s="252"/>
      <c r="Q73" s="70">
        <v>7</v>
      </c>
      <c r="R73" s="73">
        <v>7.12</v>
      </c>
      <c r="S73" s="223" t="s">
        <v>992</v>
      </c>
      <c r="T73" s="248" t="s">
        <v>1055</v>
      </c>
      <c r="U73" s="248" t="s">
        <v>1056</v>
      </c>
      <c r="V73" s="248" t="s">
        <v>1057</v>
      </c>
      <c r="W73" s="196"/>
      <c r="X73" s="196"/>
      <c r="Y73" s="196"/>
      <c r="Z73" s="196"/>
      <c r="AA73" s="253">
        <f>IF(OR(J73="Fail",ISBLANK(J73)),INDEX('Issue Code Table'!C:C,MATCH(N:N,'Issue Code Table'!A:A,0)),IF(M73="Critical",6,IF(M73="Significant",5,IF(M73="Moderate",3,2))))</f>
        <v>5</v>
      </c>
    </row>
    <row r="74" spans="1:27" ht="176.15" customHeight="1" x14ac:dyDescent="0.25">
      <c r="A74" s="231" t="s">
        <v>1058</v>
      </c>
      <c r="B74" s="230" t="s">
        <v>273</v>
      </c>
      <c r="C74" s="230" t="s">
        <v>274</v>
      </c>
      <c r="D74" s="223" t="s">
        <v>130</v>
      </c>
      <c r="E74" s="223" t="s">
        <v>1059</v>
      </c>
      <c r="F74" s="223" t="s">
        <v>1060</v>
      </c>
      <c r="G74" s="223" t="s">
        <v>1061</v>
      </c>
      <c r="H74" s="223" t="s">
        <v>1062</v>
      </c>
      <c r="I74" s="69"/>
      <c r="J74" s="78"/>
      <c r="K74" s="69" t="s">
        <v>1063</v>
      </c>
      <c r="L74" s="61"/>
      <c r="M74" s="61" t="s">
        <v>149</v>
      </c>
      <c r="N74" s="61" t="s">
        <v>220</v>
      </c>
      <c r="O74" s="61" t="s">
        <v>221</v>
      </c>
      <c r="P74" s="252"/>
      <c r="Q74" s="70">
        <v>7</v>
      </c>
      <c r="R74" s="73">
        <v>7.13</v>
      </c>
      <c r="S74" s="223" t="s">
        <v>1064</v>
      </c>
      <c r="T74" s="248" t="s">
        <v>1065</v>
      </c>
      <c r="U74" s="248" t="s">
        <v>1066</v>
      </c>
      <c r="V74" s="248" t="s">
        <v>1067</v>
      </c>
      <c r="W74" s="196"/>
      <c r="X74" s="196"/>
      <c r="Y74" s="196"/>
      <c r="Z74" s="196"/>
      <c r="AA74" s="253">
        <f>IF(OR(J74="Fail",ISBLANK(J74)),INDEX('Issue Code Table'!C:C,MATCH(N:N,'Issue Code Table'!A:A,0)),IF(M74="Critical",6,IF(M74="Significant",5,IF(M74="Moderate",3,2))))</f>
        <v>5</v>
      </c>
    </row>
    <row r="75" spans="1:27" ht="152.25" customHeight="1" x14ac:dyDescent="0.25">
      <c r="A75" s="231" t="s">
        <v>1068</v>
      </c>
      <c r="B75" s="230" t="s">
        <v>273</v>
      </c>
      <c r="C75" s="230" t="s">
        <v>274</v>
      </c>
      <c r="D75" s="223" t="s">
        <v>130</v>
      </c>
      <c r="E75" s="223" t="s">
        <v>1069</v>
      </c>
      <c r="F75" s="223" t="s">
        <v>1070</v>
      </c>
      <c r="G75" s="223" t="s">
        <v>1071</v>
      </c>
      <c r="H75" s="223" t="s">
        <v>1072</v>
      </c>
      <c r="I75" s="70"/>
      <c r="J75" s="78"/>
      <c r="K75" s="69" t="s">
        <v>1073</v>
      </c>
      <c r="L75" s="61"/>
      <c r="M75" s="61" t="s">
        <v>149</v>
      </c>
      <c r="N75" s="61" t="s">
        <v>220</v>
      </c>
      <c r="O75" s="61" t="s">
        <v>221</v>
      </c>
      <c r="P75" s="252"/>
      <c r="Q75" s="70">
        <v>7</v>
      </c>
      <c r="R75" s="73">
        <v>7.14</v>
      </c>
      <c r="S75" s="223" t="s">
        <v>1064</v>
      </c>
      <c r="T75" s="248" t="s">
        <v>1074</v>
      </c>
      <c r="U75" s="248" t="s">
        <v>1075</v>
      </c>
      <c r="V75" s="248" t="s">
        <v>1076</v>
      </c>
      <c r="W75" s="196"/>
      <c r="X75" s="196"/>
      <c r="Y75" s="196"/>
      <c r="Z75" s="196"/>
      <c r="AA75" s="253">
        <f>IF(OR(J75="Fail",ISBLANK(J75)),INDEX('Issue Code Table'!C:C,MATCH(N:N,'Issue Code Table'!A:A,0)),IF(M75="Critical",6,IF(M75="Significant",5,IF(M75="Moderate",3,2))))</f>
        <v>5</v>
      </c>
    </row>
    <row r="76" spans="1:27" ht="152.25" customHeight="1" x14ac:dyDescent="0.25">
      <c r="A76" s="231" t="s">
        <v>1077</v>
      </c>
      <c r="B76" s="230" t="s">
        <v>273</v>
      </c>
      <c r="C76" s="230" t="s">
        <v>274</v>
      </c>
      <c r="D76" s="223" t="s">
        <v>130</v>
      </c>
      <c r="E76" s="223" t="s">
        <v>1078</v>
      </c>
      <c r="F76" s="223" t="s">
        <v>1079</v>
      </c>
      <c r="G76" s="223" t="s">
        <v>1080</v>
      </c>
      <c r="H76" s="223" t="s">
        <v>1081</v>
      </c>
      <c r="I76" s="69"/>
      <c r="J76" s="78"/>
      <c r="K76" s="69" t="s">
        <v>1082</v>
      </c>
      <c r="L76" s="61"/>
      <c r="M76" s="61" t="s">
        <v>149</v>
      </c>
      <c r="N76" s="61" t="s">
        <v>220</v>
      </c>
      <c r="O76" s="61" t="s">
        <v>221</v>
      </c>
      <c r="P76" s="252"/>
      <c r="Q76" s="70">
        <v>7</v>
      </c>
      <c r="R76" s="73">
        <v>7.15</v>
      </c>
      <c r="S76" s="223" t="s">
        <v>1083</v>
      </c>
      <c r="T76" s="248" t="s">
        <v>1084</v>
      </c>
      <c r="U76" s="248" t="s">
        <v>1085</v>
      </c>
      <c r="V76" s="248" t="s">
        <v>1086</v>
      </c>
      <c r="W76" s="196"/>
      <c r="X76" s="196"/>
      <c r="Y76" s="196"/>
      <c r="Z76" s="196"/>
      <c r="AA76" s="253">
        <f>IF(OR(J76="Fail",ISBLANK(J76)),INDEX('Issue Code Table'!C:C,MATCH(N:N,'Issue Code Table'!A:A,0)),IF(M76="Critical",6,IF(M76="Significant",5,IF(M76="Moderate",3,2))))</f>
        <v>5</v>
      </c>
    </row>
    <row r="77" spans="1:27" ht="152.25" customHeight="1" x14ac:dyDescent="0.25">
      <c r="A77" s="231" t="s">
        <v>1087</v>
      </c>
      <c r="B77" s="230" t="s">
        <v>273</v>
      </c>
      <c r="C77" s="230" t="s">
        <v>274</v>
      </c>
      <c r="D77" s="223" t="s">
        <v>130</v>
      </c>
      <c r="E77" s="223" t="s">
        <v>1088</v>
      </c>
      <c r="F77" s="223" t="s">
        <v>1089</v>
      </c>
      <c r="G77" s="223" t="s">
        <v>1090</v>
      </c>
      <c r="H77" s="223" t="s">
        <v>1081</v>
      </c>
      <c r="I77" s="69"/>
      <c r="J77" s="78"/>
      <c r="K77" s="69" t="s">
        <v>1091</v>
      </c>
      <c r="L77" s="61"/>
      <c r="M77" s="61" t="s">
        <v>149</v>
      </c>
      <c r="N77" s="61" t="s">
        <v>220</v>
      </c>
      <c r="O77" s="61" t="s">
        <v>221</v>
      </c>
      <c r="P77" s="252"/>
      <c r="Q77" s="70">
        <v>7</v>
      </c>
      <c r="R77" s="73">
        <v>7.16</v>
      </c>
      <c r="S77" s="223" t="s">
        <v>1085</v>
      </c>
      <c r="T77" s="248" t="s">
        <v>1092</v>
      </c>
      <c r="U77" s="248" t="s">
        <v>1093</v>
      </c>
      <c r="V77" s="248" t="s">
        <v>1094</v>
      </c>
      <c r="W77" s="196"/>
      <c r="X77" s="196"/>
      <c r="Y77" s="196"/>
      <c r="Z77" s="196"/>
      <c r="AA77" s="253">
        <f>IF(OR(J77="Fail",ISBLANK(J77)),INDEX('Issue Code Table'!C:C,MATCH(N:N,'Issue Code Table'!A:A,0)),IF(M77="Critical",6,IF(M77="Significant",5,IF(M77="Moderate",3,2))))</f>
        <v>5</v>
      </c>
    </row>
    <row r="78" spans="1:27" ht="152.25" customHeight="1" x14ac:dyDescent="0.25">
      <c r="A78" s="231" t="s">
        <v>1095</v>
      </c>
      <c r="B78" s="230" t="s">
        <v>215</v>
      </c>
      <c r="C78" s="230" t="s">
        <v>216</v>
      </c>
      <c r="D78" s="223" t="s">
        <v>344</v>
      </c>
      <c r="E78" s="223" t="s">
        <v>1096</v>
      </c>
      <c r="F78" s="223" t="s">
        <v>1097</v>
      </c>
      <c r="G78" s="223" t="s">
        <v>1098</v>
      </c>
      <c r="H78" s="223" t="s">
        <v>1099</v>
      </c>
      <c r="I78" s="69"/>
      <c r="J78" s="78"/>
      <c r="K78" s="69" t="s">
        <v>1100</v>
      </c>
      <c r="L78" s="61"/>
      <c r="M78" s="61" t="s">
        <v>149</v>
      </c>
      <c r="N78" s="61" t="s">
        <v>220</v>
      </c>
      <c r="O78" s="61" t="s">
        <v>221</v>
      </c>
      <c r="P78" s="252"/>
      <c r="Q78" s="70">
        <v>8</v>
      </c>
      <c r="R78" s="73">
        <v>8.1</v>
      </c>
      <c r="S78" s="223" t="s">
        <v>1101</v>
      </c>
      <c r="T78" s="248" t="s">
        <v>1102</v>
      </c>
      <c r="U78" s="248" t="s">
        <v>1103</v>
      </c>
      <c r="V78" s="248" t="s">
        <v>1094</v>
      </c>
      <c r="W78" s="196"/>
      <c r="X78" s="196"/>
      <c r="Y78" s="196"/>
      <c r="Z78" s="196"/>
      <c r="AA78" s="253">
        <f>IF(OR(J78="Fail",ISBLANK(J78)),INDEX('Issue Code Table'!C:C,MATCH(N:N,'Issue Code Table'!A:A,0)),IF(M78="Critical",6,IF(M78="Significant",5,IF(M78="Moderate",3,2))))</f>
        <v>5</v>
      </c>
    </row>
    <row r="79" spans="1:27" ht="152.25" customHeight="1" x14ac:dyDescent="0.25">
      <c r="A79" s="231" t="s">
        <v>1104</v>
      </c>
      <c r="B79" s="230" t="s">
        <v>215</v>
      </c>
      <c r="C79" s="230" t="s">
        <v>216</v>
      </c>
      <c r="D79" s="223" t="s">
        <v>344</v>
      </c>
      <c r="E79" s="223" t="s">
        <v>1105</v>
      </c>
      <c r="F79" s="223" t="s">
        <v>1106</v>
      </c>
      <c r="G79" s="223" t="s">
        <v>1107</v>
      </c>
      <c r="H79" s="223" t="s">
        <v>1108</v>
      </c>
      <c r="I79" s="69"/>
      <c r="J79" s="78"/>
      <c r="K79" s="69" t="s">
        <v>1109</v>
      </c>
      <c r="L79" s="61"/>
      <c r="M79" s="61" t="s">
        <v>149</v>
      </c>
      <c r="N79" s="61" t="s">
        <v>220</v>
      </c>
      <c r="O79" s="61" t="s">
        <v>221</v>
      </c>
      <c r="P79" s="252"/>
      <c r="Q79" s="70">
        <v>8</v>
      </c>
      <c r="R79" s="73">
        <v>8.1999999999999993</v>
      </c>
      <c r="S79" s="223" t="s">
        <v>1110</v>
      </c>
      <c r="T79" s="248" t="s">
        <v>1111</v>
      </c>
      <c r="U79" s="248" t="s">
        <v>1112</v>
      </c>
      <c r="V79" s="248" t="s">
        <v>452</v>
      </c>
      <c r="W79" s="196"/>
      <c r="X79" s="196"/>
      <c r="Y79" s="196"/>
      <c r="Z79" s="196"/>
      <c r="AA79" s="253">
        <f>IF(OR(J79="Fail",ISBLANK(J79)),INDEX('Issue Code Table'!C:C,MATCH(N:N,'Issue Code Table'!A:A,0)),IF(M79="Critical",6,IF(M79="Significant",5,IF(M79="Moderate",3,2))))</f>
        <v>5</v>
      </c>
    </row>
    <row r="80" spans="1:27" ht="152.25" customHeight="1" x14ac:dyDescent="0.25">
      <c r="A80" s="231" t="s">
        <v>1113</v>
      </c>
      <c r="B80" s="230" t="s">
        <v>215</v>
      </c>
      <c r="C80" s="230" t="s">
        <v>216</v>
      </c>
      <c r="D80" s="223" t="s">
        <v>130</v>
      </c>
      <c r="E80" s="223" t="s">
        <v>1114</v>
      </c>
      <c r="F80" s="223" t="s">
        <v>1115</v>
      </c>
      <c r="G80" s="223" t="s">
        <v>1116</v>
      </c>
      <c r="H80" s="223" t="s">
        <v>1117</v>
      </c>
      <c r="I80" s="69"/>
      <c r="J80" s="78"/>
      <c r="K80" s="69" t="s">
        <v>1118</v>
      </c>
      <c r="L80" s="61"/>
      <c r="M80" s="61" t="s">
        <v>149</v>
      </c>
      <c r="N80" s="61" t="s">
        <v>220</v>
      </c>
      <c r="O80" s="61" t="s">
        <v>221</v>
      </c>
      <c r="P80" s="252"/>
      <c r="Q80" s="70">
        <v>8</v>
      </c>
      <c r="R80" s="73">
        <v>8.3000000000000007</v>
      </c>
      <c r="S80" s="223" t="s">
        <v>1119</v>
      </c>
      <c r="T80" s="248" t="s">
        <v>1120</v>
      </c>
      <c r="U80" s="248" t="s">
        <v>1121</v>
      </c>
      <c r="V80" s="248" t="s">
        <v>452</v>
      </c>
      <c r="W80" s="196"/>
      <c r="X80" s="196"/>
      <c r="Y80" s="196"/>
      <c r="Z80" s="196"/>
      <c r="AA80" s="253">
        <f>IF(OR(J80="Fail",ISBLANK(J80)),INDEX('Issue Code Table'!C:C,MATCH(N:N,'Issue Code Table'!A:A,0)),IF(M80="Critical",6,IF(M80="Significant",5,IF(M80="Moderate",3,2))))</f>
        <v>5</v>
      </c>
    </row>
    <row r="81" spans="1:27" ht="152.25" customHeight="1" x14ac:dyDescent="0.25">
      <c r="A81" s="231" t="s">
        <v>1122</v>
      </c>
      <c r="B81" s="220" t="s">
        <v>145</v>
      </c>
      <c r="C81" s="220" t="s">
        <v>146</v>
      </c>
      <c r="D81" s="223" t="s">
        <v>344</v>
      </c>
      <c r="E81" s="223" t="s">
        <v>1123</v>
      </c>
      <c r="F81" s="223" t="s">
        <v>1124</v>
      </c>
      <c r="G81" s="223" t="s">
        <v>1125</v>
      </c>
      <c r="H81" s="223" t="s">
        <v>1126</v>
      </c>
      <c r="I81" s="69"/>
      <c r="J81" s="78"/>
      <c r="K81" s="69" t="s">
        <v>1127</v>
      </c>
      <c r="L81" s="61"/>
      <c r="M81" s="61" t="s">
        <v>149</v>
      </c>
      <c r="N81" s="61" t="s">
        <v>641</v>
      </c>
      <c r="O81" s="61" t="s">
        <v>642</v>
      </c>
      <c r="P81" s="252"/>
      <c r="Q81" s="70">
        <v>8</v>
      </c>
      <c r="R81" s="73">
        <v>8.4</v>
      </c>
      <c r="S81" s="223" t="s">
        <v>1128</v>
      </c>
      <c r="T81" s="248" t="s">
        <v>1129</v>
      </c>
      <c r="U81" s="248" t="s">
        <v>1130</v>
      </c>
      <c r="V81" s="248" t="s">
        <v>1131</v>
      </c>
      <c r="W81" s="196"/>
      <c r="X81" s="196"/>
      <c r="Y81" s="196"/>
      <c r="Z81" s="196"/>
      <c r="AA81" s="253">
        <f>IF(OR(J81="Fail",ISBLANK(J81)),INDEX('Issue Code Table'!C:C,MATCH(N:N,'Issue Code Table'!A:A,0)),IF(M81="Critical",6,IF(M81="Significant",5,IF(M81="Moderate",3,2))))</f>
        <v>5</v>
      </c>
    </row>
    <row r="82" spans="1:27" ht="152.25" customHeight="1" x14ac:dyDescent="0.25">
      <c r="A82" s="231" t="s">
        <v>1132</v>
      </c>
      <c r="B82" s="230" t="s">
        <v>215</v>
      </c>
      <c r="C82" s="230" t="s">
        <v>216</v>
      </c>
      <c r="D82" s="223" t="s">
        <v>130</v>
      </c>
      <c r="E82" s="223" t="s">
        <v>1133</v>
      </c>
      <c r="F82" s="223" t="s">
        <v>1134</v>
      </c>
      <c r="G82" s="223" t="s">
        <v>1135</v>
      </c>
      <c r="H82" s="223" t="s">
        <v>1136</v>
      </c>
      <c r="I82" s="69"/>
      <c r="J82" s="78"/>
      <c r="K82" s="69" t="s">
        <v>1137</v>
      </c>
      <c r="L82" s="61"/>
      <c r="M82" s="61" t="s">
        <v>149</v>
      </c>
      <c r="N82" s="61" t="s">
        <v>220</v>
      </c>
      <c r="O82" s="61" t="s">
        <v>221</v>
      </c>
      <c r="P82" s="252"/>
      <c r="Q82" s="70">
        <v>8</v>
      </c>
      <c r="R82" s="73">
        <v>8.5</v>
      </c>
      <c r="S82" s="223" t="s">
        <v>1138</v>
      </c>
      <c r="T82" s="248" t="s">
        <v>1139</v>
      </c>
      <c r="U82" s="248" t="s">
        <v>1140</v>
      </c>
      <c r="V82" s="248" t="s">
        <v>1141</v>
      </c>
      <c r="W82" s="196"/>
      <c r="X82" s="196"/>
      <c r="Y82" s="196"/>
      <c r="Z82" s="196"/>
      <c r="AA82" s="253">
        <f>IF(OR(J82="Fail",ISBLANK(J82)),INDEX('Issue Code Table'!C:C,MATCH(N:N,'Issue Code Table'!A:A,0)),IF(M82="Critical",6,IF(M82="Significant",5,IF(M82="Moderate",3,2))))</f>
        <v>5</v>
      </c>
    </row>
    <row r="83" spans="1:27" ht="152.25" customHeight="1" x14ac:dyDescent="0.25">
      <c r="A83" s="231" t="s">
        <v>1142</v>
      </c>
      <c r="B83" s="230" t="s">
        <v>616</v>
      </c>
      <c r="C83" s="230" t="s">
        <v>617</v>
      </c>
      <c r="D83" s="223" t="s">
        <v>344</v>
      </c>
      <c r="E83" s="223" t="s">
        <v>1143</v>
      </c>
      <c r="F83" s="223" t="s">
        <v>1144</v>
      </c>
      <c r="G83" s="223" t="s">
        <v>1145</v>
      </c>
      <c r="H83" s="223" t="s">
        <v>1146</v>
      </c>
      <c r="I83" s="69"/>
      <c r="J83" s="78"/>
      <c r="K83" s="69" t="s">
        <v>1147</v>
      </c>
      <c r="L83" s="61"/>
      <c r="M83" s="61" t="s">
        <v>149</v>
      </c>
      <c r="N83" s="61" t="s">
        <v>506</v>
      </c>
      <c r="O83" s="61" t="s">
        <v>507</v>
      </c>
      <c r="P83" s="252"/>
      <c r="Q83" s="70">
        <v>9</v>
      </c>
      <c r="R83" s="73">
        <v>9.1999999999999993</v>
      </c>
      <c r="S83" s="223" t="s">
        <v>1148</v>
      </c>
      <c r="T83" s="248" t="s">
        <v>1149</v>
      </c>
      <c r="U83" s="248" t="s">
        <v>1150</v>
      </c>
      <c r="V83" s="248" t="s">
        <v>1151</v>
      </c>
      <c r="W83" s="196"/>
      <c r="X83" s="196"/>
      <c r="Y83" s="196"/>
      <c r="Z83" s="196"/>
      <c r="AA83" s="253">
        <f>IF(OR(J83="Fail",ISBLANK(J83)),INDEX('Issue Code Table'!C:C,MATCH(N:N,'Issue Code Table'!A:A,0)),IF(M83="Critical",6,IF(M83="Significant",5,IF(M83="Moderate",3,2))))</f>
        <v>5</v>
      </c>
    </row>
    <row r="84" spans="1:27" ht="152.25" customHeight="1" x14ac:dyDescent="0.25">
      <c r="A84" s="231" t="s">
        <v>1152</v>
      </c>
      <c r="B84" s="230" t="s">
        <v>477</v>
      </c>
      <c r="C84" s="230" t="s">
        <v>478</v>
      </c>
      <c r="D84" s="223" t="s">
        <v>344</v>
      </c>
      <c r="E84" s="223" t="s">
        <v>1153</v>
      </c>
      <c r="F84" s="223" t="s">
        <v>1154</v>
      </c>
      <c r="G84" s="223" t="s">
        <v>1155</v>
      </c>
      <c r="H84" s="223" t="s">
        <v>1156</v>
      </c>
      <c r="I84" s="69"/>
      <c r="J84" s="78"/>
      <c r="K84" s="69" t="s">
        <v>1157</v>
      </c>
      <c r="L84" s="61"/>
      <c r="M84" s="74" t="s">
        <v>149</v>
      </c>
      <c r="N84" s="75" t="s">
        <v>230</v>
      </c>
      <c r="O84" s="75" t="s">
        <v>231</v>
      </c>
      <c r="P84" s="252"/>
      <c r="Q84" s="70">
        <v>9</v>
      </c>
      <c r="R84" s="73">
        <v>9.3000000000000007</v>
      </c>
      <c r="S84" s="223" t="s">
        <v>1158</v>
      </c>
      <c r="T84" s="248" t="s">
        <v>1159</v>
      </c>
      <c r="U84" s="248" t="s">
        <v>1160</v>
      </c>
      <c r="V84" s="248" t="s">
        <v>1161</v>
      </c>
      <c r="W84" s="196"/>
      <c r="X84" s="196"/>
      <c r="Y84" s="196"/>
      <c r="Z84" s="196"/>
      <c r="AA84" s="253">
        <f>IF(OR(J84="Fail",ISBLANK(J84)),INDEX('Issue Code Table'!C:C,MATCH(N:N,'Issue Code Table'!A:A,0)),IF(M84="Critical",6,IF(M84="Significant",5,IF(M84="Moderate",3,2))))</f>
        <v>5</v>
      </c>
    </row>
    <row r="85" spans="1:27" ht="152.25" customHeight="1" x14ac:dyDescent="0.25">
      <c r="A85" s="231" t="s">
        <v>1162</v>
      </c>
      <c r="B85" s="230" t="s">
        <v>616</v>
      </c>
      <c r="C85" s="230" t="s">
        <v>617</v>
      </c>
      <c r="D85" s="223" t="s">
        <v>344</v>
      </c>
      <c r="E85" s="223" t="s">
        <v>1163</v>
      </c>
      <c r="F85" s="223" t="s">
        <v>1164</v>
      </c>
      <c r="G85" s="223" t="s">
        <v>1165</v>
      </c>
      <c r="H85" s="223" t="s">
        <v>1166</v>
      </c>
      <c r="I85" s="69"/>
      <c r="J85" s="78"/>
      <c r="K85" s="69" t="s">
        <v>1167</v>
      </c>
      <c r="L85" s="61"/>
      <c r="M85" s="61" t="s">
        <v>149</v>
      </c>
      <c r="N85" s="61" t="s">
        <v>506</v>
      </c>
      <c r="O85" s="61" t="s">
        <v>507</v>
      </c>
      <c r="P85" s="252"/>
      <c r="Q85" s="70">
        <v>9</v>
      </c>
      <c r="R85" s="73">
        <v>9.4</v>
      </c>
      <c r="S85" s="223" t="s">
        <v>1168</v>
      </c>
      <c r="T85" s="248" t="s">
        <v>1169</v>
      </c>
      <c r="U85" s="248" t="s">
        <v>1170</v>
      </c>
      <c r="V85" s="248" t="s">
        <v>1171</v>
      </c>
      <c r="W85" s="196"/>
      <c r="X85" s="196"/>
      <c r="Y85" s="196"/>
      <c r="Z85" s="196"/>
      <c r="AA85" s="253">
        <f>IF(OR(J85="Fail",ISBLANK(J85)),INDEX('Issue Code Table'!C:C,MATCH(N:N,'Issue Code Table'!A:A,0)),IF(M85="Critical",6,IF(M85="Significant",5,IF(M85="Moderate",3,2))))</f>
        <v>5</v>
      </c>
    </row>
    <row r="86" spans="1:27" ht="152.25" customHeight="1" x14ac:dyDescent="0.25">
      <c r="A86" s="231" t="s">
        <v>1172</v>
      </c>
      <c r="B86" s="220" t="s">
        <v>409</v>
      </c>
      <c r="C86" s="220" t="s">
        <v>410</v>
      </c>
      <c r="D86" s="223" t="s">
        <v>130</v>
      </c>
      <c r="E86" s="223" t="s">
        <v>1173</v>
      </c>
      <c r="F86" s="223" t="s">
        <v>1174</v>
      </c>
      <c r="G86" s="223" t="s">
        <v>1175</v>
      </c>
      <c r="H86" s="223" t="s">
        <v>1176</v>
      </c>
      <c r="I86" s="70"/>
      <c r="J86" s="78"/>
      <c r="K86" s="70" t="s">
        <v>1177</v>
      </c>
      <c r="L86" s="61"/>
      <c r="M86" s="61" t="s">
        <v>149</v>
      </c>
      <c r="N86" s="61" t="s">
        <v>1178</v>
      </c>
      <c r="O86" s="61" t="s">
        <v>1179</v>
      </c>
      <c r="P86" s="252"/>
      <c r="Q86" s="70">
        <v>9</v>
      </c>
      <c r="R86" s="73">
        <v>9.5</v>
      </c>
      <c r="S86" s="223" t="s">
        <v>1180</v>
      </c>
      <c r="T86" s="248" t="s">
        <v>1181</v>
      </c>
      <c r="U86" s="248" t="s">
        <v>1182</v>
      </c>
      <c r="V86" s="248" t="s">
        <v>1183</v>
      </c>
      <c r="W86" s="196"/>
      <c r="X86" s="196"/>
      <c r="Y86" s="196"/>
      <c r="Z86" s="196"/>
      <c r="AA86" s="253">
        <f>IF(OR(J86="Fail",ISBLANK(J86)),INDEX('Issue Code Table'!C:C,MATCH(N:N,'Issue Code Table'!A:A,0)),IF(M86="Critical",6,IF(M86="Significant",5,IF(M86="Moderate",3,2))))</f>
        <v>6</v>
      </c>
    </row>
    <row r="87" spans="1:27" ht="13" x14ac:dyDescent="0.3">
      <c r="A87" s="190"/>
      <c r="B87" s="190"/>
      <c r="C87" s="190"/>
      <c r="D87" s="190"/>
      <c r="E87" s="190"/>
      <c r="F87" s="190"/>
      <c r="G87" s="190"/>
      <c r="H87" s="190"/>
      <c r="I87" s="190"/>
      <c r="J87" s="190"/>
      <c r="K87" s="190"/>
      <c r="L87" s="190"/>
      <c r="M87" s="190"/>
      <c r="N87" s="190"/>
      <c r="O87" s="190"/>
      <c r="P87" s="190"/>
      <c r="Q87" s="190"/>
      <c r="R87" s="190"/>
      <c r="S87" s="190"/>
      <c r="T87" s="190"/>
      <c r="U87" s="190"/>
      <c r="V87" s="190"/>
      <c r="W87" s="196"/>
      <c r="X87" s="196"/>
      <c r="Y87" s="196"/>
      <c r="Z87" s="196"/>
      <c r="AA87" s="196"/>
    </row>
    <row r="88" spans="1:27" hidden="1" x14ac:dyDescent="0.25">
      <c r="A88" s="196"/>
      <c r="B88" s="196"/>
      <c r="C88" s="254"/>
      <c r="D88" s="196"/>
      <c r="E88" s="196"/>
      <c r="F88" s="196"/>
      <c r="G88" s="196"/>
      <c r="H88" s="255"/>
      <c r="I88" s="196"/>
      <c r="J88" s="196"/>
      <c r="K88" s="196"/>
      <c r="L88" s="196"/>
      <c r="M88" s="196"/>
      <c r="N88" s="196"/>
      <c r="O88" s="196"/>
      <c r="P88" s="196"/>
      <c r="Q88" s="196"/>
      <c r="R88" s="196"/>
      <c r="S88" s="196"/>
      <c r="T88" s="196"/>
      <c r="U88" s="196"/>
      <c r="V88" s="196"/>
      <c r="W88" s="196"/>
      <c r="X88" s="196"/>
      <c r="Y88" s="196"/>
      <c r="Z88" s="196"/>
      <c r="AA88" s="196"/>
    </row>
    <row r="89" spans="1:27" customFormat="1" ht="14.5" hidden="1" x14ac:dyDescent="0.35">
      <c r="H89" s="79" t="s">
        <v>61</v>
      </c>
      <c r="M89" s="1"/>
    </row>
    <row r="90" spans="1:27" customFormat="1" ht="14.5" hidden="1" x14ac:dyDescent="0.35">
      <c r="H90" s="79" t="s">
        <v>62</v>
      </c>
      <c r="M90" s="1"/>
      <c r="Z90" s="1"/>
    </row>
    <row r="91" spans="1:27" customFormat="1" ht="14.5" hidden="1" x14ac:dyDescent="0.35">
      <c r="H91" s="79" t="s">
        <v>50</v>
      </c>
      <c r="M91" s="1"/>
      <c r="Z91" s="1"/>
    </row>
    <row r="92" spans="1:27" customFormat="1" ht="12.75" hidden="1" customHeight="1" x14ac:dyDescent="0.35">
      <c r="H92" s="79" t="s">
        <v>317</v>
      </c>
      <c r="M92" s="1"/>
      <c r="Z92" s="1"/>
    </row>
    <row r="93" spans="1:27" customFormat="1" ht="14.5" hidden="1" x14ac:dyDescent="0.35">
      <c r="M93" s="1"/>
      <c r="Z93" s="1"/>
    </row>
    <row r="94" spans="1:27" customFormat="1" ht="14.5" hidden="1" x14ac:dyDescent="0.35">
      <c r="H94" s="79" t="s">
        <v>318</v>
      </c>
      <c r="M94" s="1"/>
      <c r="Z94" s="1"/>
    </row>
    <row r="95" spans="1:27" customFormat="1" ht="14.5" hidden="1" x14ac:dyDescent="0.35">
      <c r="H95" s="79" t="s">
        <v>133</v>
      </c>
      <c r="M95" s="1"/>
      <c r="Z95" s="1"/>
    </row>
    <row r="96" spans="1:27" customFormat="1" ht="14.5" hidden="1" x14ac:dyDescent="0.35">
      <c r="H96" s="79" t="s">
        <v>149</v>
      </c>
      <c r="M96" s="1"/>
      <c r="Z96" s="1"/>
    </row>
    <row r="97" spans="8:26" customFormat="1" ht="14.5" hidden="1" x14ac:dyDescent="0.35">
      <c r="H97" s="79" t="s">
        <v>189</v>
      </c>
      <c r="M97" s="1"/>
      <c r="Z97" s="1"/>
    </row>
    <row r="98" spans="8:26" customFormat="1" ht="14.5" hidden="1" x14ac:dyDescent="0.35">
      <c r="H98" s="79" t="s">
        <v>141</v>
      </c>
      <c r="M98" s="1"/>
      <c r="Z98" s="1"/>
    </row>
    <row r="99" spans="8:26" hidden="1" x14ac:dyDescent="0.25">
      <c r="H99" s="255"/>
      <c r="I99" s="196"/>
      <c r="J99" s="196"/>
      <c r="K99" s="196"/>
      <c r="L99" s="196"/>
      <c r="M99" s="196"/>
      <c r="N99" s="196"/>
      <c r="O99" s="196"/>
      <c r="P99" s="196"/>
      <c r="Q99" s="196"/>
      <c r="R99" s="196"/>
      <c r="S99" s="196"/>
      <c r="T99" s="196"/>
      <c r="U99" s="196"/>
      <c r="V99" s="196"/>
      <c r="W99" s="196"/>
      <c r="X99" s="196"/>
      <c r="Y99" s="196"/>
      <c r="Z99" s="196"/>
    </row>
    <row r="100" spans="8:26" hidden="1" x14ac:dyDescent="0.25">
      <c r="H100" s="255"/>
      <c r="I100" s="196"/>
      <c r="J100" s="196"/>
      <c r="K100" s="196"/>
      <c r="L100" s="196"/>
      <c r="M100" s="196"/>
      <c r="N100" s="196"/>
      <c r="O100" s="196"/>
      <c r="P100" s="196"/>
      <c r="Q100" s="196"/>
      <c r="R100" s="196"/>
      <c r="S100" s="196"/>
      <c r="T100" s="196"/>
      <c r="U100" s="196"/>
      <c r="V100" s="196"/>
      <c r="W100" s="196"/>
      <c r="X100" s="196"/>
      <c r="Y100" s="196"/>
      <c r="Z100" s="196"/>
    </row>
    <row r="101" spans="8:26" hidden="1" x14ac:dyDescent="0.25">
      <c r="H101" s="255"/>
      <c r="I101" s="196"/>
      <c r="J101" s="196"/>
      <c r="K101" s="196"/>
      <c r="L101" s="196"/>
      <c r="M101" s="196"/>
      <c r="N101" s="196"/>
      <c r="O101" s="196"/>
      <c r="P101" s="196"/>
      <c r="Q101" s="196"/>
      <c r="R101" s="196"/>
      <c r="S101" s="196"/>
      <c r="T101" s="196"/>
      <c r="U101" s="196"/>
      <c r="V101" s="196"/>
      <c r="W101" s="196"/>
      <c r="X101" s="196"/>
      <c r="Y101" s="196"/>
      <c r="Z101" s="196"/>
    </row>
    <row r="102" spans="8:26" hidden="1" x14ac:dyDescent="0.25">
      <c r="H102" s="255"/>
      <c r="I102" s="196"/>
      <c r="J102" s="196"/>
      <c r="K102" s="196"/>
      <c r="L102" s="196"/>
      <c r="M102" s="196"/>
      <c r="N102" s="196"/>
      <c r="O102" s="196"/>
      <c r="P102" s="196"/>
      <c r="Q102" s="196"/>
      <c r="R102" s="196"/>
      <c r="S102" s="196"/>
      <c r="T102" s="196"/>
      <c r="U102" s="196"/>
      <c r="V102" s="196"/>
      <c r="W102" s="196"/>
      <c r="X102" s="196"/>
      <c r="Y102" s="196"/>
      <c r="Z102" s="196"/>
    </row>
    <row r="103" spans="8:26" hidden="1" x14ac:dyDescent="0.25">
      <c r="H103" s="255"/>
      <c r="I103" s="196"/>
      <c r="J103" s="196"/>
      <c r="K103" s="196"/>
      <c r="L103" s="196"/>
      <c r="M103" s="196"/>
      <c r="N103" s="196"/>
      <c r="O103" s="196"/>
      <c r="P103" s="196"/>
      <c r="Q103" s="196"/>
      <c r="R103" s="196"/>
      <c r="S103" s="196"/>
      <c r="T103" s="196"/>
      <c r="U103" s="196"/>
      <c r="V103" s="196"/>
      <c r="W103" s="196"/>
      <c r="X103" s="196"/>
      <c r="Y103" s="196"/>
      <c r="Z103" s="196"/>
    </row>
    <row r="104" spans="8:26" hidden="1" x14ac:dyDescent="0.25">
      <c r="H104" s="255"/>
      <c r="I104" s="196"/>
      <c r="J104" s="196"/>
      <c r="K104" s="196"/>
      <c r="L104" s="196"/>
      <c r="M104" s="196"/>
      <c r="N104" s="196"/>
      <c r="O104" s="196"/>
      <c r="P104" s="196"/>
      <c r="Q104" s="196"/>
      <c r="R104" s="196"/>
      <c r="S104" s="196"/>
      <c r="T104" s="196"/>
      <c r="U104" s="196"/>
      <c r="V104" s="196"/>
      <c r="W104" s="196"/>
      <c r="X104" s="196"/>
      <c r="Y104" s="196"/>
      <c r="Z104" s="196"/>
    </row>
    <row r="105" spans="8:26" hidden="1" x14ac:dyDescent="0.25">
      <c r="H105" s="255"/>
      <c r="I105" s="196"/>
      <c r="J105" s="196"/>
      <c r="K105" s="196"/>
      <c r="L105" s="196"/>
      <c r="M105" s="196"/>
      <c r="N105" s="196"/>
      <c r="O105" s="196"/>
      <c r="P105" s="196"/>
      <c r="Q105" s="196"/>
      <c r="R105" s="196"/>
      <c r="S105" s="196"/>
      <c r="T105" s="196"/>
      <c r="U105" s="196"/>
      <c r="V105" s="196"/>
      <c r="W105" s="196"/>
      <c r="X105" s="196"/>
      <c r="Y105" s="196"/>
      <c r="Z105" s="196"/>
    </row>
    <row r="106" spans="8:26" hidden="1" x14ac:dyDescent="0.25">
      <c r="H106" s="255"/>
      <c r="I106" s="196"/>
      <c r="J106" s="196"/>
      <c r="K106" s="196"/>
      <c r="L106" s="196"/>
      <c r="M106" s="196"/>
      <c r="N106" s="196"/>
      <c r="O106" s="196"/>
      <c r="P106" s="196"/>
      <c r="Q106" s="196"/>
      <c r="R106" s="196"/>
      <c r="S106" s="196"/>
      <c r="T106" s="196"/>
      <c r="U106" s="196"/>
      <c r="V106" s="196"/>
      <c r="W106" s="196"/>
      <c r="X106" s="196"/>
      <c r="Y106" s="196"/>
      <c r="Z106" s="196"/>
    </row>
  </sheetData>
  <protectedRanges>
    <protectedRange password="E1A2" sqref="N2:O2" name="Range1_5_1_2"/>
    <protectedRange password="E1A2" sqref="AA2" name="Range1"/>
    <protectedRange password="E1A2" sqref="U2" name="Range1_14"/>
  </protectedRanges>
  <autoFilter ref="A2:AA86" xr:uid="{00000000-0001-0000-0400-000000000000}"/>
  <phoneticPr fontId="13" type="noConversion"/>
  <conditionalFormatting sqref="N3:N86">
    <cfRule type="expression" dxfId="3" priority="11" stopIfTrue="1">
      <formula>ISERROR(AA3)</formula>
    </cfRule>
  </conditionalFormatting>
  <conditionalFormatting sqref="J3:J86">
    <cfRule type="cellIs" dxfId="2" priority="2" stopIfTrue="1" operator="equal">
      <formula>"Fail"</formula>
    </cfRule>
    <cfRule type="cellIs" dxfId="1" priority="3" stopIfTrue="1" operator="equal">
      <formula>"Pass"</formula>
    </cfRule>
    <cfRule type="cellIs" dxfId="0" priority="4" stopIfTrue="1" operator="equal">
      <formula>"Info"</formula>
    </cfRule>
  </conditionalFormatting>
  <dataValidations count="2">
    <dataValidation type="list" allowBlank="1" showInputMessage="1" showErrorMessage="1" sqref="M3:M86" xr:uid="{00000000-0002-0000-0400-000000000000}">
      <formula1>$H$95:$H$98</formula1>
    </dataValidation>
    <dataValidation type="list" allowBlank="1" showInputMessage="1" showErrorMessage="1" sqref="J3:J86" xr:uid="{00000000-0002-0000-0400-000001000000}">
      <formula1>$H$89:$H$92</formula1>
    </dataValidation>
  </dataValidations>
  <pageMargins left="0.7" right="0.7" top="0.75" bottom="0.75" header="0.3" footer="0.3"/>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Q35"/>
  <sheetViews>
    <sheetView zoomScale="90" zoomScaleNormal="90" workbookViewId="0">
      <selection activeCell="C5" sqref="C5"/>
    </sheetView>
  </sheetViews>
  <sheetFormatPr defaultColWidth="11.453125" defaultRowHeight="12.5" x14ac:dyDescent="0.25"/>
  <cols>
    <col min="1" max="1" width="11.453125" style="202" customWidth="1"/>
    <col min="2" max="2" width="13.26953125" style="202" customWidth="1"/>
    <col min="3" max="3" width="84.453125" style="207" customWidth="1"/>
    <col min="4" max="4" width="22.453125" style="202" customWidth="1"/>
    <col min="5" max="16384" width="11.453125" style="202"/>
  </cols>
  <sheetData>
    <row r="1" spans="1:17" s="203" customFormat="1" ht="13" x14ac:dyDescent="0.3">
      <c r="A1" s="31" t="s">
        <v>1184</v>
      </c>
      <c r="B1" s="32"/>
      <c r="C1" s="54"/>
      <c r="D1" s="32"/>
      <c r="E1" s="202"/>
      <c r="F1" s="202"/>
      <c r="G1" s="202"/>
      <c r="H1" s="202"/>
      <c r="I1" s="202"/>
      <c r="J1" s="202"/>
      <c r="K1" s="202"/>
      <c r="L1" s="202"/>
      <c r="M1" s="202"/>
      <c r="N1" s="202"/>
      <c r="O1" s="202"/>
      <c r="P1" s="202"/>
      <c r="Q1" s="202"/>
    </row>
    <row r="2" spans="1:17" s="204" customFormat="1" ht="12.75" customHeight="1" x14ac:dyDescent="0.25">
      <c r="A2" s="55" t="s">
        <v>1185</v>
      </c>
      <c r="B2" s="55" t="s">
        <v>1186</v>
      </c>
      <c r="C2" s="56" t="s">
        <v>1187</v>
      </c>
      <c r="D2" s="55" t="s">
        <v>1188</v>
      </c>
      <c r="E2" s="202"/>
      <c r="F2" s="202"/>
      <c r="G2" s="202"/>
      <c r="H2" s="202"/>
      <c r="I2" s="202"/>
      <c r="J2" s="202"/>
      <c r="K2" s="202"/>
      <c r="L2" s="202"/>
      <c r="M2" s="202"/>
      <c r="N2" s="202"/>
      <c r="O2" s="202"/>
      <c r="P2" s="202"/>
      <c r="Q2" s="202"/>
    </row>
    <row r="3" spans="1:17" s="203" customFormat="1" ht="13.5" customHeight="1" x14ac:dyDescent="0.25">
      <c r="A3" s="199">
        <v>1</v>
      </c>
      <c r="B3" s="200">
        <v>42454</v>
      </c>
      <c r="C3" s="201" t="s">
        <v>1189</v>
      </c>
      <c r="D3" s="57" t="s">
        <v>1190</v>
      </c>
      <c r="E3" s="202"/>
      <c r="F3" s="202"/>
      <c r="G3" s="202"/>
      <c r="H3" s="202"/>
      <c r="I3" s="202"/>
      <c r="J3" s="202"/>
      <c r="K3" s="202"/>
      <c r="L3" s="202"/>
      <c r="M3" s="202"/>
      <c r="N3" s="202"/>
      <c r="O3" s="202"/>
      <c r="P3" s="202"/>
      <c r="Q3" s="202"/>
    </row>
    <row r="4" spans="1:17" s="203" customFormat="1" x14ac:dyDescent="0.25">
      <c r="A4" s="199">
        <v>1</v>
      </c>
      <c r="B4" s="200" t="s">
        <v>1191</v>
      </c>
      <c r="C4" s="201" t="s">
        <v>1192</v>
      </c>
      <c r="D4" s="57" t="s">
        <v>1190</v>
      </c>
      <c r="E4" s="202"/>
      <c r="F4" s="202"/>
      <c r="G4" s="202"/>
      <c r="H4" s="202"/>
      <c r="I4" s="202"/>
      <c r="J4" s="202"/>
      <c r="K4" s="202"/>
      <c r="L4" s="202"/>
      <c r="M4" s="202"/>
      <c r="N4" s="202"/>
      <c r="O4" s="202"/>
      <c r="P4" s="202"/>
      <c r="Q4" s="202"/>
    </row>
    <row r="5" spans="1:17" s="203" customFormat="1" ht="25" x14ac:dyDescent="0.25">
      <c r="A5" s="205">
        <v>1.1000000000000001</v>
      </c>
      <c r="B5" s="206">
        <v>42735</v>
      </c>
      <c r="C5" s="198" t="s">
        <v>1193</v>
      </c>
      <c r="D5" s="198" t="s">
        <v>1190</v>
      </c>
      <c r="E5" s="202"/>
      <c r="F5" s="202"/>
      <c r="G5" s="202"/>
      <c r="H5" s="202"/>
      <c r="I5" s="202"/>
      <c r="J5" s="202"/>
      <c r="K5" s="202"/>
      <c r="L5" s="202"/>
      <c r="M5" s="202"/>
      <c r="N5" s="202"/>
      <c r="O5" s="202"/>
      <c r="P5" s="202"/>
      <c r="Q5" s="202"/>
    </row>
    <row r="6" spans="1:17" s="203" customFormat="1" x14ac:dyDescent="0.25">
      <c r="A6" s="214">
        <v>1.1000000000000001</v>
      </c>
      <c r="B6" s="215">
        <v>42766</v>
      </c>
      <c r="C6" s="213" t="s">
        <v>1194</v>
      </c>
      <c r="D6" s="212" t="s">
        <v>1190</v>
      </c>
      <c r="E6" s="202"/>
      <c r="F6" s="202"/>
      <c r="G6" s="202"/>
      <c r="H6" s="202"/>
      <c r="I6" s="202"/>
      <c r="J6" s="202"/>
      <c r="K6" s="202"/>
      <c r="L6" s="202"/>
      <c r="M6" s="202"/>
      <c r="N6" s="202"/>
      <c r="O6" s="202"/>
      <c r="P6" s="202"/>
      <c r="Q6" s="202"/>
    </row>
    <row r="7" spans="1:17" s="203" customFormat="1" x14ac:dyDescent="0.25">
      <c r="A7" s="214">
        <v>1.1000000000000001</v>
      </c>
      <c r="B7" s="215">
        <v>43131</v>
      </c>
      <c r="C7" s="213" t="s">
        <v>1195</v>
      </c>
      <c r="D7" s="212" t="s">
        <v>1190</v>
      </c>
      <c r="E7" s="202"/>
      <c r="F7" s="202"/>
      <c r="G7" s="202"/>
      <c r="H7" s="202"/>
      <c r="I7" s="202"/>
      <c r="J7" s="202"/>
      <c r="K7" s="202"/>
      <c r="L7" s="202"/>
      <c r="M7" s="202"/>
      <c r="N7" s="202"/>
      <c r="O7" s="202"/>
      <c r="P7" s="202"/>
      <c r="Q7" s="202"/>
    </row>
    <row r="8" spans="1:17" s="203" customFormat="1" x14ac:dyDescent="0.25">
      <c r="A8" s="214">
        <v>1.1000000000000001</v>
      </c>
      <c r="B8" s="215">
        <v>43373</v>
      </c>
      <c r="C8" s="213" t="s">
        <v>1196</v>
      </c>
      <c r="D8" s="212" t="s">
        <v>1190</v>
      </c>
      <c r="E8" s="202"/>
      <c r="F8" s="202"/>
      <c r="G8" s="202"/>
      <c r="H8" s="202"/>
      <c r="I8" s="202"/>
      <c r="J8" s="202"/>
      <c r="K8" s="202"/>
      <c r="L8" s="202"/>
      <c r="M8" s="202"/>
      <c r="N8" s="202"/>
      <c r="O8" s="202"/>
      <c r="P8" s="202"/>
      <c r="Q8" s="202"/>
    </row>
    <row r="9" spans="1:17" s="203" customFormat="1" x14ac:dyDescent="0.25">
      <c r="A9" s="237">
        <v>1.1000000000000001</v>
      </c>
      <c r="B9" s="238" t="s">
        <v>1197</v>
      </c>
      <c r="C9" s="198" t="s">
        <v>1198</v>
      </c>
      <c r="D9" s="239" t="s">
        <v>1190</v>
      </c>
      <c r="E9" s="202"/>
      <c r="F9" s="202"/>
      <c r="G9" s="202"/>
      <c r="H9" s="202"/>
      <c r="I9" s="202"/>
      <c r="J9" s="202"/>
      <c r="K9" s="202"/>
      <c r="L9" s="202"/>
      <c r="M9" s="202"/>
      <c r="N9" s="202"/>
      <c r="O9" s="202"/>
      <c r="P9" s="202"/>
      <c r="Q9" s="202"/>
    </row>
    <row r="10" spans="1:17" s="203" customFormat="1" x14ac:dyDescent="0.25">
      <c r="A10" s="237">
        <v>1.1000000000000001</v>
      </c>
      <c r="B10" s="238">
        <v>43738</v>
      </c>
      <c r="C10" s="198" t="s">
        <v>2216</v>
      </c>
      <c r="D10" s="239" t="s">
        <v>1190</v>
      </c>
      <c r="E10" s="202"/>
      <c r="F10" s="202"/>
      <c r="G10" s="202"/>
      <c r="H10" s="202"/>
      <c r="I10" s="202"/>
      <c r="J10" s="202"/>
      <c r="K10" s="202"/>
      <c r="L10" s="202"/>
      <c r="M10" s="202"/>
      <c r="N10" s="202"/>
      <c r="O10" s="202"/>
      <c r="P10" s="202"/>
      <c r="Q10" s="202"/>
    </row>
    <row r="11" spans="1:17" s="203" customFormat="1" ht="18" customHeight="1" x14ac:dyDescent="0.25">
      <c r="A11" s="237">
        <v>1.2</v>
      </c>
      <c r="B11" s="238">
        <v>43921</v>
      </c>
      <c r="C11" s="198" t="s">
        <v>1198</v>
      </c>
      <c r="D11" s="239" t="s">
        <v>1190</v>
      </c>
      <c r="E11" s="202"/>
      <c r="F11" s="202"/>
      <c r="G11" s="202"/>
      <c r="H11" s="202"/>
      <c r="I11" s="202"/>
      <c r="J11" s="202"/>
      <c r="K11" s="202"/>
      <c r="L11" s="202"/>
      <c r="M11" s="202"/>
      <c r="N11" s="202"/>
      <c r="O11" s="202"/>
      <c r="P11" s="202"/>
      <c r="Q11" s="202"/>
    </row>
    <row r="12" spans="1:17" s="203" customFormat="1" ht="18" customHeight="1" x14ac:dyDescent="0.25">
      <c r="A12" s="237">
        <v>1.3</v>
      </c>
      <c r="B12" s="238">
        <v>44104</v>
      </c>
      <c r="C12" s="198" t="s">
        <v>1199</v>
      </c>
      <c r="D12" s="198" t="s">
        <v>1190</v>
      </c>
      <c r="E12" s="202"/>
      <c r="F12" s="202"/>
      <c r="G12" s="202"/>
      <c r="H12" s="202"/>
      <c r="I12" s="202"/>
      <c r="J12" s="202"/>
      <c r="K12" s="202"/>
      <c r="L12" s="202"/>
      <c r="M12" s="202"/>
      <c r="N12" s="202"/>
      <c r="O12" s="202"/>
      <c r="P12" s="202"/>
      <c r="Q12" s="202"/>
    </row>
    <row r="13" spans="1:17" s="203" customFormat="1" ht="30" customHeight="1" x14ac:dyDescent="0.25">
      <c r="A13" s="237">
        <v>1.4</v>
      </c>
      <c r="B13" s="238">
        <v>44469</v>
      </c>
      <c r="C13" s="198" t="s">
        <v>1200</v>
      </c>
      <c r="D13" s="198" t="s">
        <v>1190</v>
      </c>
      <c r="E13" s="202"/>
      <c r="F13" s="202"/>
      <c r="G13" s="202"/>
      <c r="H13" s="202"/>
      <c r="I13" s="202"/>
      <c r="J13" s="202"/>
      <c r="K13" s="202"/>
      <c r="L13" s="202"/>
      <c r="M13" s="202"/>
      <c r="N13" s="202"/>
      <c r="O13" s="202"/>
      <c r="P13" s="202"/>
      <c r="Q13" s="202"/>
    </row>
    <row r="14" spans="1:17" s="203" customFormat="1" ht="18" customHeight="1" x14ac:dyDescent="0.25">
      <c r="A14" s="237">
        <v>1.5</v>
      </c>
      <c r="B14" s="238">
        <v>44469</v>
      </c>
      <c r="C14" s="198" t="s">
        <v>2216</v>
      </c>
      <c r="D14" s="239" t="s">
        <v>1190</v>
      </c>
      <c r="E14" s="202"/>
      <c r="F14" s="202"/>
      <c r="G14" s="202"/>
      <c r="H14" s="202"/>
      <c r="I14" s="202"/>
      <c r="J14" s="202"/>
      <c r="K14" s="202"/>
      <c r="L14" s="202"/>
      <c r="M14" s="202"/>
      <c r="N14" s="202"/>
      <c r="O14" s="202"/>
      <c r="P14" s="202"/>
      <c r="Q14" s="202"/>
    </row>
    <row r="15" spans="1:17" s="203" customFormat="1" ht="18" customHeight="1" x14ac:dyDescent="0.25">
      <c r="A15" s="237"/>
      <c r="B15" s="238"/>
      <c r="C15" s="198"/>
      <c r="D15" s="239"/>
      <c r="E15" s="202"/>
      <c r="F15" s="202"/>
      <c r="G15" s="202"/>
      <c r="H15" s="202"/>
      <c r="I15" s="202"/>
      <c r="J15" s="202"/>
      <c r="K15" s="202"/>
      <c r="L15" s="202"/>
      <c r="M15" s="202"/>
      <c r="N15" s="202"/>
      <c r="O15" s="202"/>
      <c r="P15" s="202"/>
      <c r="Q15" s="202"/>
    </row>
    <row r="16" spans="1:17" s="203" customFormat="1" ht="18" customHeight="1" x14ac:dyDescent="0.25">
      <c r="A16" s="237"/>
      <c r="B16" s="238"/>
      <c r="C16" s="198"/>
      <c r="D16" s="239"/>
      <c r="E16" s="202"/>
      <c r="F16" s="202"/>
      <c r="G16" s="202"/>
      <c r="H16" s="202"/>
      <c r="I16" s="202"/>
      <c r="J16" s="202"/>
      <c r="K16" s="202"/>
      <c r="L16" s="202"/>
      <c r="M16" s="202"/>
      <c r="N16" s="202"/>
      <c r="O16" s="202"/>
      <c r="P16" s="202"/>
      <c r="Q16" s="202"/>
    </row>
    <row r="17" spans="1:17" s="203" customFormat="1" ht="18" customHeight="1" x14ac:dyDescent="0.25">
      <c r="A17" s="237"/>
      <c r="B17" s="238"/>
      <c r="C17" s="198"/>
      <c r="D17" s="239"/>
      <c r="E17" s="202"/>
      <c r="F17" s="202"/>
      <c r="G17" s="202"/>
      <c r="H17" s="202"/>
      <c r="I17" s="202"/>
      <c r="J17" s="202"/>
      <c r="K17" s="202"/>
      <c r="L17" s="202"/>
      <c r="M17" s="202"/>
      <c r="N17" s="202"/>
      <c r="O17" s="202"/>
      <c r="P17" s="202"/>
      <c r="Q17" s="202"/>
    </row>
    <row r="18" spans="1:17" s="203" customFormat="1" x14ac:dyDescent="0.25">
      <c r="A18" s="202"/>
      <c r="B18" s="202"/>
      <c r="C18" s="207"/>
      <c r="D18" s="202"/>
      <c r="E18" s="202"/>
      <c r="F18" s="202"/>
      <c r="G18" s="202"/>
      <c r="H18" s="202"/>
      <c r="I18" s="202"/>
      <c r="J18" s="202"/>
      <c r="K18" s="202"/>
      <c r="L18" s="202"/>
      <c r="M18" s="202"/>
      <c r="N18" s="202"/>
      <c r="O18" s="202"/>
      <c r="P18" s="202"/>
      <c r="Q18" s="202"/>
    </row>
    <row r="19" spans="1:17" s="203" customFormat="1" x14ac:dyDescent="0.25">
      <c r="A19" s="202"/>
      <c r="B19" s="202"/>
      <c r="C19" s="207"/>
      <c r="D19" s="202"/>
      <c r="E19" s="202"/>
      <c r="F19" s="202"/>
      <c r="G19" s="202"/>
      <c r="H19" s="202"/>
      <c r="I19" s="202"/>
      <c r="J19" s="202"/>
      <c r="K19" s="202"/>
      <c r="L19" s="202"/>
      <c r="M19" s="202"/>
      <c r="N19" s="202"/>
      <c r="O19" s="202"/>
      <c r="P19" s="202"/>
      <c r="Q19" s="202"/>
    </row>
    <row r="20" spans="1:17" s="203" customFormat="1" x14ac:dyDescent="0.25">
      <c r="A20" s="202"/>
      <c r="B20" s="202"/>
      <c r="C20" s="207"/>
      <c r="D20" s="202"/>
      <c r="E20" s="202"/>
      <c r="F20" s="202"/>
      <c r="G20" s="202"/>
      <c r="H20" s="202"/>
      <c r="I20" s="202"/>
      <c r="J20" s="202"/>
      <c r="K20" s="202"/>
      <c r="L20" s="202"/>
      <c r="M20" s="202"/>
      <c r="N20" s="202"/>
      <c r="O20" s="202"/>
      <c r="P20" s="202"/>
      <c r="Q20" s="202"/>
    </row>
    <row r="21" spans="1:17" s="203" customFormat="1" x14ac:dyDescent="0.25">
      <c r="A21" s="202"/>
      <c r="B21" s="202"/>
      <c r="C21" s="207"/>
      <c r="D21" s="202"/>
      <c r="E21" s="202"/>
      <c r="F21" s="202"/>
      <c r="G21" s="202"/>
      <c r="H21" s="202"/>
      <c r="I21" s="202"/>
      <c r="J21" s="202"/>
      <c r="K21" s="202"/>
      <c r="L21" s="202"/>
      <c r="M21" s="202"/>
      <c r="N21" s="202"/>
      <c r="O21" s="202"/>
      <c r="P21" s="202"/>
      <c r="Q21" s="202"/>
    </row>
    <row r="22" spans="1:17" s="203" customFormat="1" x14ac:dyDescent="0.25">
      <c r="A22" s="202"/>
      <c r="B22" s="202"/>
      <c r="C22" s="207"/>
      <c r="D22" s="202"/>
      <c r="E22" s="202"/>
      <c r="F22" s="202"/>
      <c r="G22" s="202"/>
      <c r="H22" s="202"/>
      <c r="I22" s="202"/>
      <c r="J22" s="202"/>
      <c r="K22" s="202"/>
      <c r="L22" s="202"/>
      <c r="M22" s="202"/>
      <c r="N22" s="202"/>
      <c r="O22" s="202"/>
      <c r="P22" s="202"/>
      <c r="Q22" s="202"/>
    </row>
    <row r="23" spans="1:17" s="203" customFormat="1" x14ac:dyDescent="0.25">
      <c r="A23" s="202"/>
      <c r="B23" s="202"/>
      <c r="C23" s="207"/>
      <c r="D23" s="202"/>
      <c r="E23" s="202"/>
      <c r="F23" s="202"/>
      <c r="G23" s="202"/>
      <c r="H23" s="202"/>
      <c r="I23" s="202"/>
      <c r="J23" s="202"/>
      <c r="K23" s="202"/>
      <c r="L23" s="202"/>
      <c r="M23" s="202"/>
      <c r="N23" s="202"/>
      <c r="O23" s="202"/>
      <c r="P23" s="202"/>
      <c r="Q23" s="202"/>
    </row>
    <row r="24" spans="1:17" s="203" customFormat="1" x14ac:dyDescent="0.25">
      <c r="A24" s="202"/>
      <c r="B24" s="202"/>
      <c r="C24" s="207"/>
      <c r="D24" s="202"/>
      <c r="E24" s="202"/>
      <c r="F24" s="202"/>
      <c r="G24" s="202"/>
      <c r="H24" s="202"/>
      <c r="I24" s="202"/>
      <c r="J24" s="202"/>
      <c r="K24" s="202"/>
      <c r="L24" s="202"/>
      <c r="M24" s="202"/>
      <c r="N24" s="202"/>
      <c r="O24" s="202"/>
      <c r="P24" s="202"/>
      <c r="Q24" s="202"/>
    </row>
    <row r="25" spans="1:17" s="203" customFormat="1" x14ac:dyDescent="0.25">
      <c r="A25" s="202"/>
      <c r="B25" s="202"/>
      <c r="C25" s="207"/>
      <c r="D25" s="202"/>
      <c r="E25" s="202"/>
      <c r="F25" s="202"/>
      <c r="G25" s="202"/>
      <c r="H25" s="202"/>
      <c r="I25" s="202"/>
      <c r="J25" s="202"/>
      <c r="K25" s="202"/>
      <c r="L25" s="202"/>
      <c r="M25" s="202"/>
      <c r="N25" s="202"/>
      <c r="O25" s="202"/>
      <c r="P25" s="202"/>
      <c r="Q25" s="202"/>
    </row>
    <row r="26" spans="1:17" s="203" customFormat="1" x14ac:dyDescent="0.25">
      <c r="A26" s="202"/>
      <c r="B26" s="202"/>
      <c r="C26" s="207"/>
      <c r="D26" s="202"/>
      <c r="E26" s="202"/>
      <c r="F26" s="202"/>
      <c r="G26" s="202"/>
      <c r="H26" s="202"/>
      <c r="I26" s="202"/>
      <c r="J26" s="202"/>
      <c r="K26" s="202"/>
      <c r="L26" s="202"/>
      <c r="M26" s="202"/>
      <c r="N26" s="202"/>
      <c r="O26" s="202"/>
      <c r="P26" s="202"/>
      <c r="Q26" s="202"/>
    </row>
    <row r="27" spans="1:17" s="203" customFormat="1" x14ac:dyDescent="0.25">
      <c r="A27" s="202"/>
      <c r="B27" s="202"/>
      <c r="C27" s="207"/>
      <c r="D27" s="202"/>
      <c r="E27" s="202"/>
      <c r="F27" s="202"/>
      <c r="G27" s="202"/>
      <c r="H27" s="202"/>
      <c r="I27" s="202"/>
      <c r="J27" s="202"/>
      <c r="K27" s="202"/>
      <c r="L27" s="202"/>
      <c r="M27" s="202"/>
      <c r="N27" s="202"/>
      <c r="O27" s="202"/>
      <c r="P27" s="202"/>
      <c r="Q27" s="202"/>
    </row>
    <row r="28" spans="1:17" s="203" customFormat="1" x14ac:dyDescent="0.25">
      <c r="A28" s="202"/>
      <c r="B28" s="202"/>
      <c r="C28" s="207"/>
      <c r="D28" s="202"/>
      <c r="E28" s="202"/>
      <c r="F28" s="202"/>
      <c r="G28" s="202"/>
      <c r="H28" s="202"/>
      <c r="I28" s="202"/>
      <c r="J28" s="202"/>
      <c r="K28" s="202"/>
      <c r="L28" s="202"/>
      <c r="M28" s="202"/>
      <c r="N28" s="202"/>
      <c r="O28" s="202"/>
      <c r="P28" s="202"/>
      <c r="Q28" s="202"/>
    </row>
    <row r="29" spans="1:17" s="203" customFormat="1" x14ac:dyDescent="0.25">
      <c r="A29" s="202"/>
      <c r="B29" s="202"/>
      <c r="C29" s="207"/>
      <c r="D29" s="202"/>
      <c r="E29" s="202"/>
      <c r="F29" s="202"/>
      <c r="G29" s="202"/>
      <c r="H29" s="202"/>
      <c r="I29" s="202"/>
      <c r="J29" s="202"/>
      <c r="K29" s="202"/>
      <c r="L29" s="202"/>
      <c r="M29" s="202"/>
      <c r="N29" s="202"/>
      <c r="O29" s="202"/>
      <c r="P29" s="202"/>
      <c r="Q29" s="202"/>
    </row>
    <row r="30" spans="1:17" s="203" customFormat="1" x14ac:dyDescent="0.25">
      <c r="A30" s="202"/>
      <c r="B30" s="202"/>
      <c r="C30" s="207"/>
      <c r="D30" s="202"/>
      <c r="E30" s="202"/>
      <c r="F30" s="202"/>
      <c r="G30" s="202"/>
      <c r="H30" s="202"/>
      <c r="I30" s="202"/>
      <c r="J30" s="202"/>
      <c r="K30" s="202"/>
      <c r="L30" s="202"/>
      <c r="M30" s="202"/>
      <c r="N30" s="202"/>
      <c r="O30" s="202"/>
      <c r="P30" s="202"/>
      <c r="Q30" s="202"/>
    </row>
    <row r="31" spans="1:17" s="203" customFormat="1" x14ac:dyDescent="0.25">
      <c r="A31" s="202"/>
      <c r="B31" s="202"/>
      <c r="C31" s="207"/>
      <c r="D31" s="202"/>
      <c r="E31" s="202"/>
      <c r="F31" s="202"/>
      <c r="G31" s="202"/>
      <c r="H31" s="202"/>
      <c r="I31" s="202"/>
      <c r="J31" s="202"/>
      <c r="K31" s="202"/>
      <c r="L31" s="202"/>
      <c r="M31" s="202"/>
      <c r="N31" s="202"/>
      <c r="O31" s="202"/>
      <c r="P31" s="202"/>
      <c r="Q31" s="202"/>
    </row>
    <row r="32" spans="1:17" s="203" customFormat="1" x14ac:dyDescent="0.25">
      <c r="A32" s="202"/>
      <c r="B32" s="202"/>
      <c r="C32" s="207"/>
      <c r="D32" s="202"/>
      <c r="E32" s="202"/>
      <c r="F32" s="202"/>
      <c r="G32" s="202"/>
      <c r="H32" s="202"/>
      <c r="I32" s="202"/>
      <c r="J32" s="202"/>
      <c r="K32" s="202"/>
      <c r="L32" s="202"/>
      <c r="M32" s="202"/>
      <c r="N32" s="202"/>
      <c r="O32" s="202"/>
      <c r="P32" s="202"/>
      <c r="Q32" s="202"/>
    </row>
    <row r="33" spans="1:17" s="203" customFormat="1" x14ac:dyDescent="0.25">
      <c r="A33" s="202"/>
      <c r="B33" s="202"/>
      <c r="C33" s="207"/>
      <c r="D33" s="202"/>
      <c r="E33" s="202"/>
      <c r="F33" s="202"/>
      <c r="G33" s="202"/>
      <c r="H33" s="202"/>
      <c r="I33" s="202"/>
      <c r="J33" s="202"/>
      <c r="K33" s="202"/>
      <c r="L33" s="202"/>
      <c r="M33" s="202"/>
      <c r="N33" s="202"/>
      <c r="O33" s="202"/>
      <c r="P33" s="202"/>
      <c r="Q33" s="202"/>
    </row>
    <row r="34" spans="1:17" s="203" customFormat="1" x14ac:dyDescent="0.25">
      <c r="A34" s="202"/>
      <c r="B34" s="202"/>
      <c r="C34" s="207"/>
      <c r="D34" s="202"/>
      <c r="E34" s="202"/>
      <c r="F34" s="202"/>
      <c r="G34" s="202"/>
      <c r="H34" s="202"/>
      <c r="I34" s="202"/>
      <c r="J34" s="202"/>
      <c r="K34" s="202"/>
      <c r="L34" s="202"/>
      <c r="M34" s="202"/>
      <c r="N34" s="202"/>
      <c r="O34" s="202"/>
      <c r="P34" s="202"/>
      <c r="Q34" s="202"/>
    </row>
    <row r="35" spans="1:17" s="203" customFormat="1" x14ac:dyDescent="0.25">
      <c r="A35" s="202"/>
      <c r="B35" s="202"/>
      <c r="C35" s="207"/>
      <c r="D35" s="202"/>
      <c r="E35" s="202"/>
      <c r="F35" s="202"/>
      <c r="G35" s="202"/>
      <c r="H35" s="202"/>
      <c r="I35" s="202"/>
      <c r="J35" s="202"/>
      <c r="K35" s="202"/>
      <c r="L35" s="202"/>
      <c r="M35" s="202"/>
      <c r="N35" s="202"/>
      <c r="O35" s="202"/>
      <c r="P35" s="202"/>
      <c r="Q35" s="20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U527"/>
  <sheetViews>
    <sheetView zoomScale="80" zoomScaleNormal="80" workbookViewId="0">
      <selection activeCell="G21" sqref="G21"/>
    </sheetView>
  </sheetViews>
  <sheetFormatPr defaultColWidth="9.1796875" defaultRowHeight="14.5" x14ac:dyDescent="0.35"/>
  <cols>
    <col min="1" max="1" width="9.453125" style="173" customWidth="1"/>
    <col min="2" max="2" width="71.453125" style="173" customWidth="1"/>
    <col min="3" max="3" width="8.7265625" style="173"/>
    <col min="4" max="4" width="10" style="173" customWidth="1"/>
    <col min="5" max="21" width="9.1796875" style="216"/>
    <col min="22" max="16384" width="9.1796875" style="217"/>
  </cols>
  <sheetData>
    <row r="1" spans="1:4" ht="29" x14ac:dyDescent="0.35">
      <c r="A1" s="244" t="s">
        <v>124</v>
      </c>
      <c r="B1" s="244" t="s">
        <v>117</v>
      </c>
      <c r="C1" s="244" t="s">
        <v>63</v>
      </c>
      <c r="D1" s="245">
        <v>44469</v>
      </c>
    </row>
    <row r="2" spans="1:4" ht="15.5" x14ac:dyDescent="0.35">
      <c r="A2" s="246" t="s">
        <v>1201</v>
      </c>
      <c r="B2" s="246" t="s">
        <v>1202</v>
      </c>
      <c r="C2" s="247">
        <v>6</v>
      </c>
    </row>
    <row r="3" spans="1:4" ht="15.5" x14ac:dyDescent="0.35">
      <c r="A3" s="246" t="s">
        <v>1203</v>
      </c>
      <c r="B3" s="246" t="s">
        <v>1204</v>
      </c>
      <c r="C3" s="247">
        <v>4</v>
      </c>
    </row>
    <row r="4" spans="1:4" ht="15.5" x14ac:dyDescent="0.35">
      <c r="A4" s="246" t="s">
        <v>1205</v>
      </c>
      <c r="B4" s="246" t="s">
        <v>1206</v>
      </c>
      <c r="C4" s="247">
        <v>1</v>
      </c>
    </row>
    <row r="5" spans="1:4" ht="15.5" x14ac:dyDescent="0.35">
      <c r="A5" s="246" t="s">
        <v>238</v>
      </c>
      <c r="B5" s="246" t="s">
        <v>1207</v>
      </c>
      <c r="C5" s="247">
        <v>2</v>
      </c>
    </row>
    <row r="6" spans="1:4" ht="15.5" x14ac:dyDescent="0.35">
      <c r="A6" s="246" t="s">
        <v>1208</v>
      </c>
      <c r="B6" s="246" t="s">
        <v>1209</v>
      </c>
      <c r="C6" s="247">
        <v>2</v>
      </c>
    </row>
    <row r="7" spans="1:4" ht="15.5" x14ac:dyDescent="0.35">
      <c r="A7" s="246" t="s">
        <v>1210</v>
      </c>
      <c r="B7" s="246" t="s">
        <v>1211</v>
      </c>
      <c r="C7" s="247">
        <v>4</v>
      </c>
    </row>
    <row r="8" spans="1:4" ht="15.5" x14ac:dyDescent="0.35">
      <c r="A8" s="246" t="s">
        <v>1212</v>
      </c>
      <c r="B8" s="246" t="s">
        <v>1213</v>
      </c>
      <c r="C8" s="247">
        <v>2</v>
      </c>
    </row>
    <row r="9" spans="1:4" ht="15.5" x14ac:dyDescent="0.35">
      <c r="A9" s="246" t="s">
        <v>1214</v>
      </c>
      <c r="B9" s="246" t="s">
        <v>1215</v>
      </c>
      <c r="C9" s="247">
        <v>5</v>
      </c>
    </row>
    <row r="10" spans="1:4" ht="15.5" x14ac:dyDescent="0.35">
      <c r="A10" s="246" t="s">
        <v>230</v>
      </c>
      <c r="B10" s="246" t="s">
        <v>1216</v>
      </c>
      <c r="C10" s="247">
        <v>5</v>
      </c>
    </row>
    <row r="11" spans="1:4" ht="15.5" x14ac:dyDescent="0.35">
      <c r="A11" s="246" t="s">
        <v>1217</v>
      </c>
      <c r="B11" s="246" t="s">
        <v>1218</v>
      </c>
      <c r="C11" s="247">
        <v>5</v>
      </c>
    </row>
    <row r="12" spans="1:4" ht="15.5" x14ac:dyDescent="0.35">
      <c r="A12" s="246" t="s">
        <v>315</v>
      </c>
      <c r="B12" s="246" t="s">
        <v>1219</v>
      </c>
      <c r="C12" s="247">
        <v>2</v>
      </c>
    </row>
    <row r="13" spans="1:4" ht="15.5" x14ac:dyDescent="0.35">
      <c r="A13" s="246" t="s">
        <v>220</v>
      </c>
      <c r="B13" s="246" t="s">
        <v>1220</v>
      </c>
      <c r="C13" s="247">
        <v>5</v>
      </c>
    </row>
    <row r="14" spans="1:4" ht="15.5" x14ac:dyDescent="0.35">
      <c r="A14" s="246" t="s">
        <v>1221</v>
      </c>
      <c r="B14" s="246" t="s">
        <v>1222</v>
      </c>
      <c r="C14" s="247">
        <v>4</v>
      </c>
    </row>
    <row r="15" spans="1:4" ht="15.5" x14ac:dyDescent="0.35">
      <c r="A15" s="246" t="s">
        <v>1223</v>
      </c>
      <c r="B15" s="246" t="s">
        <v>1224</v>
      </c>
      <c r="C15" s="247">
        <v>4</v>
      </c>
    </row>
    <row r="16" spans="1:4" ht="15.5" x14ac:dyDescent="0.35">
      <c r="A16" s="246" t="s">
        <v>1225</v>
      </c>
      <c r="B16" s="246" t="s">
        <v>1226</v>
      </c>
      <c r="C16" s="247">
        <v>1</v>
      </c>
    </row>
    <row r="17" spans="1:3" ht="15.5" x14ac:dyDescent="0.35">
      <c r="A17" s="246" t="s">
        <v>212</v>
      </c>
      <c r="B17" s="246" t="s">
        <v>1227</v>
      </c>
      <c r="C17" s="247">
        <v>5</v>
      </c>
    </row>
    <row r="18" spans="1:3" ht="15.5" x14ac:dyDescent="0.35">
      <c r="A18" s="246" t="s">
        <v>1228</v>
      </c>
      <c r="B18" s="246" t="s">
        <v>1229</v>
      </c>
      <c r="C18" s="247">
        <v>8</v>
      </c>
    </row>
    <row r="19" spans="1:3" ht="15.5" x14ac:dyDescent="0.35">
      <c r="A19" s="246" t="s">
        <v>1230</v>
      </c>
      <c r="B19" s="246" t="s">
        <v>1231</v>
      </c>
      <c r="C19" s="247">
        <v>1</v>
      </c>
    </row>
    <row r="20" spans="1:3" ht="15.5" x14ac:dyDescent="0.35">
      <c r="A20" s="246" t="s">
        <v>1232</v>
      </c>
      <c r="B20" s="246" t="s">
        <v>1233</v>
      </c>
      <c r="C20" s="247">
        <v>8</v>
      </c>
    </row>
    <row r="21" spans="1:3" ht="15.5" x14ac:dyDescent="0.35">
      <c r="A21" s="246" t="s">
        <v>1234</v>
      </c>
      <c r="B21" s="246" t="s">
        <v>1235</v>
      </c>
      <c r="C21" s="247">
        <v>6</v>
      </c>
    </row>
    <row r="22" spans="1:3" ht="15.5" x14ac:dyDescent="0.35">
      <c r="A22" s="246" t="s">
        <v>174</v>
      </c>
      <c r="B22" s="246" t="s">
        <v>1236</v>
      </c>
      <c r="C22" s="247">
        <v>7</v>
      </c>
    </row>
    <row r="23" spans="1:3" ht="15.5" x14ac:dyDescent="0.35">
      <c r="A23" s="246" t="s">
        <v>1237</v>
      </c>
      <c r="B23" s="246" t="s">
        <v>1238</v>
      </c>
      <c r="C23" s="247">
        <v>7</v>
      </c>
    </row>
    <row r="24" spans="1:3" ht="15.5" x14ac:dyDescent="0.35">
      <c r="A24" s="246" t="s">
        <v>1239</v>
      </c>
      <c r="B24" s="246" t="s">
        <v>1240</v>
      </c>
      <c r="C24" s="247">
        <v>7</v>
      </c>
    </row>
    <row r="25" spans="1:3" ht="15.5" x14ac:dyDescent="0.35">
      <c r="A25" s="246" t="s">
        <v>1241</v>
      </c>
      <c r="B25" s="246" t="s">
        <v>1242</v>
      </c>
      <c r="C25" s="247">
        <v>5</v>
      </c>
    </row>
    <row r="26" spans="1:3" ht="15.5" x14ac:dyDescent="0.35">
      <c r="A26" s="246" t="s">
        <v>1243</v>
      </c>
      <c r="B26" s="246" t="s">
        <v>1244</v>
      </c>
      <c r="C26" s="247">
        <v>5</v>
      </c>
    </row>
    <row r="27" spans="1:3" ht="15.5" x14ac:dyDescent="0.35">
      <c r="A27" s="246" t="s">
        <v>1245</v>
      </c>
      <c r="B27" s="246" t="s">
        <v>1246</v>
      </c>
      <c r="C27" s="247">
        <v>5</v>
      </c>
    </row>
    <row r="28" spans="1:3" ht="15.5" x14ac:dyDescent="0.35">
      <c r="A28" s="246" t="s">
        <v>1247</v>
      </c>
      <c r="B28" s="246" t="s">
        <v>1248</v>
      </c>
      <c r="C28" s="247">
        <v>6</v>
      </c>
    </row>
    <row r="29" spans="1:3" ht="15.5" x14ac:dyDescent="0.35">
      <c r="A29" s="246" t="s">
        <v>362</v>
      </c>
      <c r="B29" s="246" t="s">
        <v>1249</v>
      </c>
      <c r="C29" s="247">
        <v>6</v>
      </c>
    </row>
    <row r="30" spans="1:3" ht="15.5" x14ac:dyDescent="0.35">
      <c r="A30" s="246" t="s">
        <v>1250</v>
      </c>
      <c r="B30" s="246" t="s">
        <v>1251</v>
      </c>
      <c r="C30" s="247">
        <v>4</v>
      </c>
    </row>
    <row r="31" spans="1:3" ht="15.5" x14ac:dyDescent="0.35">
      <c r="A31" s="246" t="s">
        <v>166</v>
      </c>
      <c r="B31" s="246" t="s">
        <v>1252</v>
      </c>
      <c r="C31" s="247">
        <v>7</v>
      </c>
    </row>
    <row r="32" spans="1:3" ht="15.5" x14ac:dyDescent="0.35">
      <c r="A32" s="246" t="s">
        <v>1253</v>
      </c>
      <c r="B32" s="246" t="s">
        <v>1254</v>
      </c>
      <c r="C32" s="247">
        <v>5</v>
      </c>
    </row>
    <row r="33" spans="1:3" ht="15.5" x14ac:dyDescent="0.35">
      <c r="A33" s="246" t="s">
        <v>641</v>
      </c>
      <c r="B33" s="246" t="s">
        <v>1255</v>
      </c>
      <c r="C33" s="247">
        <v>5</v>
      </c>
    </row>
    <row r="34" spans="1:3" ht="15.5" x14ac:dyDescent="0.35">
      <c r="A34" s="246" t="s">
        <v>1256</v>
      </c>
      <c r="B34" s="246" t="s">
        <v>1257</v>
      </c>
      <c r="C34" s="247">
        <v>8</v>
      </c>
    </row>
    <row r="35" spans="1:3" ht="15.5" x14ac:dyDescent="0.35">
      <c r="A35" s="246" t="s">
        <v>1258</v>
      </c>
      <c r="B35" s="246" t="s">
        <v>1259</v>
      </c>
      <c r="C35" s="247">
        <v>1</v>
      </c>
    </row>
    <row r="36" spans="1:3" ht="15.5" x14ac:dyDescent="0.35">
      <c r="A36" s="246" t="s">
        <v>373</v>
      </c>
      <c r="B36" s="246" t="s">
        <v>1260</v>
      </c>
      <c r="C36" s="247">
        <v>5</v>
      </c>
    </row>
    <row r="37" spans="1:3" ht="15.5" x14ac:dyDescent="0.35">
      <c r="A37" s="246" t="s">
        <v>1261</v>
      </c>
      <c r="B37" s="246" t="s">
        <v>1262</v>
      </c>
      <c r="C37" s="247">
        <v>8</v>
      </c>
    </row>
    <row r="38" spans="1:3" ht="15.5" x14ac:dyDescent="0.35">
      <c r="A38" s="246" t="s">
        <v>1263</v>
      </c>
      <c r="B38" s="246" t="s">
        <v>1264</v>
      </c>
      <c r="C38" s="247">
        <v>5</v>
      </c>
    </row>
    <row r="39" spans="1:3" ht="15.5" x14ac:dyDescent="0.35">
      <c r="A39" s="246" t="s">
        <v>150</v>
      </c>
      <c r="B39" s="246" t="s">
        <v>1265</v>
      </c>
      <c r="C39" s="247">
        <v>5</v>
      </c>
    </row>
    <row r="40" spans="1:3" ht="15.5" x14ac:dyDescent="0.35">
      <c r="A40" s="246" t="s">
        <v>1266</v>
      </c>
      <c r="B40" s="246" t="s">
        <v>1267</v>
      </c>
      <c r="C40" s="247">
        <v>2</v>
      </c>
    </row>
    <row r="41" spans="1:3" ht="15.5" x14ac:dyDescent="0.35">
      <c r="A41" s="246" t="s">
        <v>1268</v>
      </c>
      <c r="B41" s="246" t="s">
        <v>1269</v>
      </c>
      <c r="C41" s="247">
        <v>4</v>
      </c>
    </row>
    <row r="42" spans="1:3" ht="15.5" x14ac:dyDescent="0.35">
      <c r="A42" s="246" t="s">
        <v>1270</v>
      </c>
      <c r="B42" s="246" t="s">
        <v>1271</v>
      </c>
      <c r="C42" s="247">
        <v>5</v>
      </c>
    </row>
    <row r="43" spans="1:3" ht="15.5" x14ac:dyDescent="0.35">
      <c r="A43" s="246" t="s">
        <v>1272</v>
      </c>
      <c r="B43" s="246" t="s">
        <v>1273</v>
      </c>
      <c r="C43" s="247">
        <v>5</v>
      </c>
    </row>
    <row r="44" spans="1:3" ht="15.5" x14ac:dyDescent="0.35">
      <c r="A44" s="246" t="s">
        <v>1274</v>
      </c>
      <c r="B44" s="246" t="s">
        <v>1275</v>
      </c>
      <c r="C44" s="247">
        <v>6</v>
      </c>
    </row>
    <row r="45" spans="1:3" ht="15.5" x14ac:dyDescent="0.35">
      <c r="A45" s="246" t="s">
        <v>1276</v>
      </c>
      <c r="B45" s="246" t="s">
        <v>1277</v>
      </c>
      <c r="C45" s="247">
        <v>5</v>
      </c>
    </row>
    <row r="46" spans="1:3" ht="15.5" x14ac:dyDescent="0.35">
      <c r="A46" s="246" t="s">
        <v>1278</v>
      </c>
      <c r="B46" s="246" t="s">
        <v>1279</v>
      </c>
      <c r="C46" s="247">
        <v>4</v>
      </c>
    </row>
    <row r="47" spans="1:3" ht="15.5" x14ac:dyDescent="0.35">
      <c r="A47" s="246" t="s">
        <v>1280</v>
      </c>
      <c r="B47" s="246" t="s">
        <v>1281</v>
      </c>
      <c r="C47" s="247">
        <v>5</v>
      </c>
    </row>
    <row r="48" spans="1:3" ht="15.5" x14ac:dyDescent="0.35">
      <c r="A48" s="246" t="s">
        <v>1282</v>
      </c>
      <c r="B48" s="246" t="s">
        <v>1283</v>
      </c>
      <c r="C48" s="247">
        <v>6</v>
      </c>
    </row>
    <row r="49" spans="1:3" ht="15.5" x14ac:dyDescent="0.35">
      <c r="A49" s="246" t="s">
        <v>1284</v>
      </c>
      <c r="B49" s="246" t="s">
        <v>1285</v>
      </c>
      <c r="C49" s="247">
        <v>7</v>
      </c>
    </row>
    <row r="50" spans="1:3" ht="15.5" x14ac:dyDescent="0.35">
      <c r="A50" s="246" t="s">
        <v>1286</v>
      </c>
      <c r="B50" s="246" t="s">
        <v>1287</v>
      </c>
      <c r="C50" s="247">
        <v>3</v>
      </c>
    </row>
    <row r="51" spans="1:3" ht="15.5" x14ac:dyDescent="0.35">
      <c r="A51" s="246" t="s">
        <v>1288</v>
      </c>
      <c r="B51" s="246" t="s">
        <v>1289</v>
      </c>
      <c r="C51" s="247">
        <v>6</v>
      </c>
    </row>
    <row r="52" spans="1:3" ht="15.5" x14ac:dyDescent="0.35">
      <c r="A52" s="246" t="s">
        <v>1290</v>
      </c>
      <c r="B52" s="246" t="s">
        <v>1291</v>
      </c>
      <c r="C52" s="247">
        <v>4</v>
      </c>
    </row>
    <row r="53" spans="1:3" ht="15.5" x14ac:dyDescent="0.35">
      <c r="A53" s="246" t="s">
        <v>1292</v>
      </c>
      <c r="B53" s="246" t="s">
        <v>1293</v>
      </c>
      <c r="C53" s="247">
        <v>5</v>
      </c>
    </row>
    <row r="54" spans="1:3" ht="15.5" x14ac:dyDescent="0.35">
      <c r="A54" s="246" t="s">
        <v>1294</v>
      </c>
      <c r="B54" s="246" t="s">
        <v>1295</v>
      </c>
      <c r="C54" s="247">
        <v>2</v>
      </c>
    </row>
    <row r="55" spans="1:3" ht="15.5" x14ac:dyDescent="0.35">
      <c r="A55" s="246" t="s">
        <v>1296</v>
      </c>
      <c r="B55" s="246" t="s">
        <v>1297</v>
      </c>
      <c r="C55" s="247">
        <v>2</v>
      </c>
    </row>
    <row r="56" spans="1:3" ht="15.5" x14ac:dyDescent="0.35">
      <c r="A56" s="246" t="s">
        <v>1298</v>
      </c>
      <c r="B56" s="246" t="s">
        <v>1299</v>
      </c>
      <c r="C56" s="247">
        <v>5</v>
      </c>
    </row>
    <row r="57" spans="1:3" ht="15.5" x14ac:dyDescent="0.35">
      <c r="A57" s="246" t="s">
        <v>1300</v>
      </c>
      <c r="B57" s="246" t="s">
        <v>1301</v>
      </c>
      <c r="C57" s="247">
        <v>5</v>
      </c>
    </row>
    <row r="58" spans="1:3" ht="31" x14ac:dyDescent="0.35">
      <c r="A58" s="246" t="s">
        <v>1302</v>
      </c>
      <c r="B58" s="246" t="s">
        <v>1303</v>
      </c>
      <c r="C58" s="247">
        <v>5</v>
      </c>
    </row>
    <row r="59" spans="1:3" ht="15.5" x14ac:dyDescent="0.35">
      <c r="A59" s="246" t="s">
        <v>1304</v>
      </c>
      <c r="B59" s="246" t="s">
        <v>1305</v>
      </c>
      <c r="C59" s="247">
        <v>5</v>
      </c>
    </row>
    <row r="60" spans="1:3" ht="15.5" x14ac:dyDescent="0.35">
      <c r="A60" s="246" t="s">
        <v>1306</v>
      </c>
      <c r="B60" s="246" t="s">
        <v>1307</v>
      </c>
      <c r="C60" s="247">
        <v>3</v>
      </c>
    </row>
    <row r="61" spans="1:3" ht="15.5" x14ac:dyDescent="0.35">
      <c r="A61" s="246" t="s">
        <v>1308</v>
      </c>
      <c r="B61" s="246" t="s">
        <v>1309</v>
      </c>
      <c r="C61" s="247">
        <v>6</v>
      </c>
    </row>
    <row r="62" spans="1:3" ht="15.5" x14ac:dyDescent="0.35">
      <c r="A62" s="246" t="s">
        <v>1310</v>
      </c>
      <c r="B62" s="246" t="s">
        <v>1311</v>
      </c>
      <c r="C62" s="247">
        <v>3</v>
      </c>
    </row>
    <row r="63" spans="1:3" ht="15.5" x14ac:dyDescent="0.35">
      <c r="A63" s="246" t="s">
        <v>1312</v>
      </c>
      <c r="B63" s="246" t="s">
        <v>1313</v>
      </c>
      <c r="C63" s="247">
        <v>4</v>
      </c>
    </row>
    <row r="64" spans="1:3" ht="31" x14ac:dyDescent="0.35">
      <c r="A64" s="246" t="s">
        <v>1314</v>
      </c>
      <c r="B64" s="246" t="s">
        <v>1315</v>
      </c>
      <c r="C64" s="247">
        <v>3</v>
      </c>
    </row>
    <row r="65" spans="1:3" ht="15.5" x14ac:dyDescent="0.35">
      <c r="A65" s="246" t="s">
        <v>1316</v>
      </c>
      <c r="B65" s="246" t="s">
        <v>1317</v>
      </c>
      <c r="C65" s="247">
        <v>3</v>
      </c>
    </row>
    <row r="66" spans="1:3" ht="31" x14ac:dyDescent="0.35">
      <c r="A66" s="246" t="s">
        <v>1318</v>
      </c>
      <c r="B66" s="246" t="s">
        <v>1319</v>
      </c>
      <c r="C66" s="247">
        <v>6</v>
      </c>
    </row>
    <row r="67" spans="1:3" ht="15.5" x14ac:dyDescent="0.35">
      <c r="A67" s="246" t="s">
        <v>1320</v>
      </c>
      <c r="B67" s="246" t="s">
        <v>1321</v>
      </c>
      <c r="C67" s="247">
        <v>6</v>
      </c>
    </row>
    <row r="68" spans="1:3" ht="15.5" x14ac:dyDescent="0.35">
      <c r="A68" s="246" t="s">
        <v>1322</v>
      </c>
      <c r="B68" s="246" t="s">
        <v>1323</v>
      </c>
      <c r="C68" s="247">
        <v>5</v>
      </c>
    </row>
    <row r="69" spans="1:3" ht="15.5" x14ac:dyDescent="0.35">
      <c r="A69" s="246" t="s">
        <v>1324</v>
      </c>
      <c r="B69" s="246" t="s">
        <v>1325</v>
      </c>
      <c r="C69" s="247">
        <v>3</v>
      </c>
    </row>
    <row r="70" spans="1:3" ht="15.5" x14ac:dyDescent="0.35">
      <c r="A70" s="246" t="s">
        <v>1326</v>
      </c>
      <c r="B70" s="246" t="s">
        <v>1219</v>
      </c>
      <c r="C70" s="247">
        <v>2</v>
      </c>
    </row>
    <row r="71" spans="1:3" ht="15.5" x14ac:dyDescent="0.35">
      <c r="A71" s="246" t="s">
        <v>1327</v>
      </c>
      <c r="B71" s="246" t="s">
        <v>1328</v>
      </c>
      <c r="C71" s="247">
        <v>3</v>
      </c>
    </row>
    <row r="72" spans="1:3" ht="15.5" x14ac:dyDescent="0.35">
      <c r="A72" s="246" t="s">
        <v>1329</v>
      </c>
      <c r="B72" s="246" t="s">
        <v>1330</v>
      </c>
      <c r="C72" s="247">
        <v>3</v>
      </c>
    </row>
    <row r="73" spans="1:3" ht="15.5" x14ac:dyDescent="0.35">
      <c r="A73" s="246" t="s">
        <v>1331</v>
      </c>
      <c r="B73" s="246" t="s">
        <v>1332</v>
      </c>
      <c r="C73" s="247">
        <v>3</v>
      </c>
    </row>
    <row r="74" spans="1:3" ht="15.5" x14ac:dyDescent="0.35">
      <c r="A74" s="246" t="s">
        <v>1333</v>
      </c>
      <c r="B74" s="246" t="s">
        <v>1334</v>
      </c>
      <c r="C74" s="247">
        <v>5</v>
      </c>
    </row>
    <row r="75" spans="1:3" ht="15.5" x14ac:dyDescent="0.35">
      <c r="A75" s="246" t="s">
        <v>1335</v>
      </c>
      <c r="B75" s="246" t="s">
        <v>1336</v>
      </c>
      <c r="C75" s="247">
        <v>3</v>
      </c>
    </row>
    <row r="76" spans="1:3" ht="15.5" x14ac:dyDescent="0.35">
      <c r="A76" s="246" t="s">
        <v>1337</v>
      </c>
      <c r="B76" s="246" t="s">
        <v>1338</v>
      </c>
      <c r="C76" s="247">
        <v>6</v>
      </c>
    </row>
    <row r="77" spans="1:3" ht="15.5" x14ac:dyDescent="0.35">
      <c r="A77" s="246" t="s">
        <v>1339</v>
      </c>
      <c r="B77" s="246" t="s">
        <v>1340</v>
      </c>
      <c r="C77" s="247">
        <v>5</v>
      </c>
    </row>
    <row r="78" spans="1:3" ht="15.5" x14ac:dyDescent="0.35">
      <c r="A78" s="246" t="s">
        <v>1341</v>
      </c>
      <c r="B78" s="246" t="s">
        <v>1342</v>
      </c>
      <c r="C78" s="247">
        <v>4</v>
      </c>
    </row>
    <row r="79" spans="1:3" ht="15.5" x14ac:dyDescent="0.35">
      <c r="A79" s="246" t="s">
        <v>1343</v>
      </c>
      <c r="B79" s="246" t="s">
        <v>1344</v>
      </c>
      <c r="C79" s="247">
        <v>4</v>
      </c>
    </row>
    <row r="80" spans="1:3" ht="15.5" x14ac:dyDescent="0.35">
      <c r="A80" s="246" t="s">
        <v>1345</v>
      </c>
      <c r="B80" s="246" t="s">
        <v>1346</v>
      </c>
      <c r="C80" s="247">
        <v>4</v>
      </c>
    </row>
    <row r="81" spans="1:3" ht="15.5" x14ac:dyDescent="0.35">
      <c r="A81" s="246" t="s">
        <v>1347</v>
      </c>
      <c r="B81" s="246" t="s">
        <v>1348</v>
      </c>
      <c r="C81" s="247">
        <v>7</v>
      </c>
    </row>
    <row r="82" spans="1:3" ht="15.5" x14ac:dyDescent="0.35">
      <c r="A82" s="246" t="s">
        <v>1349</v>
      </c>
      <c r="B82" s="246" t="s">
        <v>1350</v>
      </c>
      <c r="C82" s="247">
        <v>6</v>
      </c>
    </row>
    <row r="83" spans="1:3" ht="15.5" x14ac:dyDescent="0.35">
      <c r="A83" s="246" t="s">
        <v>1351</v>
      </c>
      <c r="B83" s="246" t="s">
        <v>1352</v>
      </c>
      <c r="C83" s="247">
        <v>5</v>
      </c>
    </row>
    <row r="84" spans="1:3" ht="15.5" x14ac:dyDescent="0.35">
      <c r="A84" s="246" t="s">
        <v>1353</v>
      </c>
      <c r="B84" s="246" t="s">
        <v>1354</v>
      </c>
      <c r="C84" s="247">
        <v>3</v>
      </c>
    </row>
    <row r="85" spans="1:3" ht="15.5" x14ac:dyDescent="0.35">
      <c r="A85" s="246" t="s">
        <v>1355</v>
      </c>
      <c r="B85" s="246" t="s">
        <v>1356</v>
      </c>
      <c r="C85" s="247">
        <v>5</v>
      </c>
    </row>
    <row r="86" spans="1:3" ht="15.5" x14ac:dyDescent="0.35">
      <c r="A86" s="246" t="s">
        <v>1357</v>
      </c>
      <c r="B86" s="246" t="s">
        <v>1358</v>
      </c>
      <c r="C86" s="247">
        <v>4</v>
      </c>
    </row>
    <row r="87" spans="1:3" ht="15.5" x14ac:dyDescent="0.35">
      <c r="A87" s="246" t="s">
        <v>307</v>
      </c>
      <c r="B87" s="246" t="s">
        <v>1359</v>
      </c>
      <c r="C87" s="247">
        <v>2</v>
      </c>
    </row>
    <row r="88" spans="1:3" ht="15.5" x14ac:dyDescent="0.35">
      <c r="A88" s="246" t="s">
        <v>1360</v>
      </c>
      <c r="B88" s="246" t="s">
        <v>1361</v>
      </c>
      <c r="C88" s="247">
        <v>4</v>
      </c>
    </row>
    <row r="89" spans="1:3" ht="15.5" x14ac:dyDescent="0.35">
      <c r="A89" s="246" t="s">
        <v>1362</v>
      </c>
      <c r="B89" s="246" t="s">
        <v>1363</v>
      </c>
      <c r="C89" s="247">
        <v>4</v>
      </c>
    </row>
    <row r="90" spans="1:3" ht="15.5" x14ac:dyDescent="0.35">
      <c r="A90" s="246" t="s">
        <v>270</v>
      </c>
      <c r="B90" s="246" t="s">
        <v>1364</v>
      </c>
      <c r="C90" s="247">
        <v>4</v>
      </c>
    </row>
    <row r="91" spans="1:3" ht="15.5" x14ac:dyDescent="0.35">
      <c r="A91" s="246" t="s">
        <v>1365</v>
      </c>
      <c r="B91" s="246" t="s">
        <v>1219</v>
      </c>
      <c r="C91" s="247">
        <v>2</v>
      </c>
    </row>
    <row r="92" spans="1:3" ht="15.5" x14ac:dyDescent="0.35">
      <c r="A92" s="246" t="s">
        <v>262</v>
      </c>
      <c r="B92" s="246" t="s">
        <v>1366</v>
      </c>
      <c r="C92" s="247">
        <v>3</v>
      </c>
    </row>
    <row r="93" spans="1:3" ht="15.5" x14ac:dyDescent="0.35">
      <c r="A93" s="246" t="s">
        <v>1367</v>
      </c>
      <c r="B93" s="246" t="s">
        <v>1368</v>
      </c>
      <c r="C93" s="247">
        <v>6</v>
      </c>
    </row>
    <row r="94" spans="1:3" ht="15.5" x14ac:dyDescent="0.35">
      <c r="A94" s="246" t="s">
        <v>1369</v>
      </c>
      <c r="B94" s="246" t="s">
        <v>1370</v>
      </c>
      <c r="C94" s="247">
        <v>3</v>
      </c>
    </row>
    <row r="95" spans="1:3" ht="15.5" x14ac:dyDescent="0.35">
      <c r="A95" s="246" t="s">
        <v>1371</v>
      </c>
      <c r="B95" s="246" t="s">
        <v>1372</v>
      </c>
      <c r="C95" s="247">
        <v>6</v>
      </c>
    </row>
    <row r="96" spans="1:3" ht="15.5" x14ac:dyDescent="0.35">
      <c r="A96" s="246" t="s">
        <v>1373</v>
      </c>
      <c r="B96" s="246" t="s">
        <v>1374</v>
      </c>
      <c r="C96" s="247">
        <v>5</v>
      </c>
    </row>
    <row r="97" spans="1:3" ht="15.5" x14ac:dyDescent="0.35">
      <c r="A97" s="246" t="s">
        <v>1375</v>
      </c>
      <c r="B97" s="246" t="s">
        <v>1376</v>
      </c>
      <c r="C97" s="247">
        <v>5</v>
      </c>
    </row>
    <row r="98" spans="1:3" ht="15.5" x14ac:dyDescent="0.35">
      <c r="A98" s="246" t="s">
        <v>460</v>
      </c>
      <c r="B98" s="246" t="s">
        <v>1377</v>
      </c>
      <c r="C98" s="247">
        <v>5</v>
      </c>
    </row>
    <row r="99" spans="1:3" ht="15.5" x14ac:dyDescent="0.35">
      <c r="A99" s="246" t="s">
        <v>1378</v>
      </c>
      <c r="B99" s="246" t="s">
        <v>1379</v>
      </c>
      <c r="C99" s="247">
        <v>3</v>
      </c>
    </row>
    <row r="100" spans="1:3" ht="15.5" x14ac:dyDescent="0.35">
      <c r="A100" s="246" t="s">
        <v>1380</v>
      </c>
      <c r="B100" s="246" t="s">
        <v>1381</v>
      </c>
      <c r="C100" s="247">
        <v>5</v>
      </c>
    </row>
    <row r="101" spans="1:3" ht="15.5" x14ac:dyDescent="0.35">
      <c r="A101" s="246" t="s">
        <v>1382</v>
      </c>
      <c r="B101" s="246" t="s">
        <v>1383</v>
      </c>
      <c r="C101" s="247">
        <v>2</v>
      </c>
    </row>
    <row r="102" spans="1:3" ht="15.5" x14ac:dyDescent="0.35">
      <c r="A102" s="246" t="s">
        <v>1384</v>
      </c>
      <c r="B102" s="246" t="s">
        <v>1385</v>
      </c>
      <c r="C102" s="247">
        <v>5</v>
      </c>
    </row>
    <row r="103" spans="1:3" ht="15.5" x14ac:dyDescent="0.35">
      <c r="A103" s="246" t="s">
        <v>1386</v>
      </c>
      <c r="B103" s="246" t="s">
        <v>1387</v>
      </c>
      <c r="C103" s="247">
        <v>4</v>
      </c>
    </row>
    <row r="104" spans="1:3" ht="15.5" x14ac:dyDescent="0.35">
      <c r="A104" s="246" t="s">
        <v>1388</v>
      </c>
      <c r="B104" s="246" t="s">
        <v>1389</v>
      </c>
      <c r="C104" s="247">
        <v>2</v>
      </c>
    </row>
    <row r="105" spans="1:3" ht="15.5" x14ac:dyDescent="0.35">
      <c r="A105" s="246" t="s">
        <v>1390</v>
      </c>
      <c r="B105" s="246" t="s">
        <v>1391</v>
      </c>
      <c r="C105" s="247">
        <v>2</v>
      </c>
    </row>
    <row r="106" spans="1:3" ht="15.5" x14ac:dyDescent="0.35">
      <c r="A106" s="246" t="s">
        <v>1392</v>
      </c>
      <c r="B106" s="246" t="s">
        <v>1393</v>
      </c>
      <c r="C106" s="247">
        <v>4</v>
      </c>
    </row>
    <row r="107" spans="1:3" ht="31" x14ac:dyDescent="0.35">
      <c r="A107" s="246" t="s">
        <v>1394</v>
      </c>
      <c r="B107" s="246" t="s">
        <v>1395</v>
      </c>
      <c r="C107" s="247">
        <v>5</v>
      </c>
    </row>
    <row r="108" spans="1:3" ht="15.5" x14ac:dyDescent="0.35">
      <c r="A108" s="246" t="s">
        <v>1396</v>
      </c>
      <c r="B108" s="246" t="s">
        <v>1397</v>
      </c>
      <c r="C108" s="247">
        <v>4</v>
      </c>
    </row>
    <row r="109" spans="1:3" ht="15.5" x14ac:dyDescent="0.35">
      <c r="A109" s="246" t="s">
        <v>1398</v>
      </c>
      <c r="B109" s="246" t="s">
        <v>1399</v>
      </c>
      <c r="C109" s="247">
        <v>4</v>
      </c>
    </row>
    <row r="110" spans="1:3" ht="15.5" x14ac:dyDescent="0.35">
      <c r="A110" s="246" t="s">
        <v>1400</v>
      </c>
      <c r="B110" s="246" t="s">
        <v>1219</v>
      </c>
      <c r="C110" s="247">
        <v>2</v>
      </c>
    </row>
    <row r="111" spans="1:3" ht="15.5" x14ac:dyDescent="0.35">
      <c r="A111" s="246" t="s">
        <v>1401</v>
      </c>
      <c r="B111" s="246" t="s">
        <v>1402</v>
      </c>
      <c r="C111" s="247">
        <v>4</v>
      </c>
    </row>
    <row r="112" spans="1:3" ht="15.5" x14ac:dyDescent="0.35">
      <c r="A112" s="246" t="s">
        <v>1403</v>
      </c>
      <c r="B112" s="246" t="s">
        <v>1404</v>
      </c>
      <c r="C112" s="247">
        <v>5</v>
      </c>
    </row>
    <row r="113" spans="1:3" ht="15.5" x14ac:dyDescent="0.35">
      <c r="A113" s="246" t="s">
        <v>1405</v>
      </c>
      <c r="B113" s="246" t="s">
        <v>1406</v>
      </c>
      <c r="C113" s="247">
        <v>2</v>
      </c>
    </row>
    <row r="114" spans="1:3" ht="15.5" x14ac:dyDescent="0.35">
      <c r="A114" s="246" t="s">
        <v>1407</v>
      </c>
      <c r="B114" s="246" t="s">
        <v>1408</v>
      </c>
      <c r="C114" s="247">
        <v>5</v>
      </c>
    </row>
    <row r="115" spans="1:3" ht="15.5" x14ac:dyDescent="0.35">
      <c r="A115" s="246" t="s">
        <v>1409</v>
      </c>
      <c r="B115" s="246" t="s">
        <v>1410</v>
      </c>
      <c r="C115" s="247">
        <v>6</v>
      </c>
    </row>
    <row r="116" spans="1:3" ht="15.5" x14ac:dyDescent="0.35">
      <c r="A116" s="246" t="s">
        <v>1411</v>
      </c>
      <c r="B116" s="246" t="s">
        <v>1412</v>
      </c>
      <c r="C116" s="247">
        <v>4</v>
      </c>
    </row>
    <row r="117" spans="1:3" ht="15.5" x14ac:dyDescent="0.35">
      <c r="A117" s="246" t="s">
        <v>1413</v>
      </c>
      <c r="B117" s="246" t="s">
        <v>1414</v>
      </c>
      <c r="C117" s="247">
        <v>5</v>
      </c>
    </row>
    <row r="118" spans="1:3" ht="15.5" x14ac:dyDescent="0.35">
      <c r="A118" s="246" t="s">
        <v>1415</v>
      </c>
      <c r="B118" s="246" t="s">
        <v>1416</v>
      </c>
      <c r="C118" s="247">
        <v>4</v>
      </c>
    </row>
    <row r="119" spans="1:3" ht="15.5" x14ac:dyDescent="0.35">
      <c r="A119" s="246" t="s">
        <v>1417</v>
      </c>
      <c r="B119" s="246" t="s">
        <v>1418</v>
      </c>
      <c r="C119" s="247">
        <v>2</v>
      </c>
    </row>
    <row r="120" spans="1:3" ht="15.5" x14ac:dyDescent="0.35">
      <c r="A120" s="246" t="s">
        <v>1419</v>
      </c>
      <c r="B120" s="246" t="s">
        <v>1420</v>
      </c>
      <c r="C120" s="247">
        <v>2</v>
      </c>
    </row>
    <row r="121" spans="1:3" ht="15.5" x14ac:dyDescent="0.35">
      <c r="A121" s="246" t="s">
        <v>1421</v>
      </c>
      <c r="B121" s="246" t="s">
        <v>1422</v>
      </c>
      <c r="C121" s="247">
        <v>3</v>
      </c>
    </row>
    <row r="122" spans="1:3" ht="15.5" x14ac:dyDescent="0.35">
      <c r="A122" s="246" t="s">
        <v>1423</v>
      </c>
      <c r="B122" s="246" t="s">
        <v>1424</v>
      </c>
      <c r="C122" s="247">
        <v>3</v>
      </c>
    </row>
    <row r="123" spans="1:3" ht="15.5" x14ac:dyDescent="0.35">
      <c r="A123" s="246" t="s">
        <v>1425</v>
      </c>
      <c r="B123" s="246" t="s">
        <v>1426</v>
      </c>
      <c r="C123" s="247">
        <v>5</v>
      </c>
    </row>
    <row r="124" spans="1:3" ht="15.5" x14ac:dyDescent="0.35">
      <c r="A124" s="246" t="s">
        <v>1427</v>
      </c>
      <c r="B124" s="246" t="s">
        <v>1428</v>
      </c>
      <c r="C124" s="247">
        <v>4</v>
      </c>
    </row>
    <row r="125" spans="1:3" ht="15.5" x14ac:dyDescent="0.35">
      <c r="A125" s="246" t="s">
        <v>1429</v>
      </c>
      <c r="B125" s="246" t="s">
        <v>1430</v>
      </c>
      <c r="C125" s="247">
        <v>6</v>
      </c>
    </row>
    <row r="126" spans="1:3" ht="15.5" x14ac:dyDescent="0.35">
      <c r="A126" s="246" t="s">
        <v>1431</v>
      </c>
      <c r="B126" s="246" t="s">
        <v>1432</v>
      </c>
      <c r="C126" s="247">
        <v>6</v>
      </c>
    </row>
    <row r="127" spans="1:3" ht="15.5" x14ac:dyDescent="0.35">
      <c r="A127" s="246" t="s">
        <v>1433</v>
      </c>
      <c r="B127" s="246" t="s">
        <v>1434</v>
      </c>
      <c r="C127" s="247">
        <v>6</v>
      </c>
    </row>
    <row r="128" spans="1:3" ht="31" x14ac:dyDescent="0.35">
      <c r="A128" s="246" t="s">
        <v>1435</v>
      </c>
      <c r="B128" s="246" t="s">
        <v>1436</v>
      </c>
      <c r="C128" s="247">
        <v>5</v>
      </c>
    </row>
    <row r="129" spans="1:3" ht="15.5" x14ac:dyDescent="0.35">
      <c r="A129" s="246" t="s">
        <v>1437</v>
      </c>
      <c r="B129" s="246" t="s">
        <v>1438</v>
      </c>
      <c r="C129" s="247">
        <v>5</v>
      </c>
    </row>
    <row r="130" spans="1:3" ht="15.5" x14ac:dyDescent="0.35">
      <c r="A130" s="246" t="s">
        <v>1439</v>
      </c>
      <c r="B130" s="246" t="s">
        <v>1440</v>
      </c>
      <c r="C130" s="247">
        <v>3</v>
      </c>
    </row>
    <row r="131" spans="1:3" ht="15.5" x14ac:dyDescent="0.35">
      <c r="A131" s="246" t="s">
        <v>506</v>
      </c>
      <c r="B131" s="246" t="s">
        <v>1441</v>
      </c>
      <c r="C131" s="247">
        <v>5</v>
      </c>
    </row>
    <row r="132" spans="1:3" ht="15.5" x14ac:dyDescent="0.35">
      <c r="A132" s="246" t="s">
        <v>1442</v>
      </c>
      <c r="B132" s="246" t="s">
        <v>1219</v>
      </c>
      <c r="C132" s="247">
        <v>2</v>
      </c>
    </row>
    <row r="133" spans="1:3" ht="15.5" x14ac:dyDescent="0.35">
      <c r="A133" s="246" t="s">
        <v>1443</v>
      </c>
      <c r="B133" s="246" t="s">
        <v>1444</v>
      </c>
      <c r="C133" s="247">
        <v>4</v>
      </c>
    </row>
    <row r="134" spans="1:3" ht="15.5" x14ac:dyDescent="0.35">
      <c r="A134" s="246" t="s">
        <v>1445</v>
      </c>
      <c r="B134" s="246" t="s">
        <v>1446</v>
      </c>
      <c r="C134" s="247">
        <v>1</v>
      </c>
    </row>
    <row r="135" spans="1:3" ht="15.5" x14ac:dyDescent="0.35">
      <c r="A135" s="246" t="s">
        <v>1447</v>
      </c>
      <c r="B135" s="246" t="s">
        <v>1448</v>
      </c>
      <c r="C135" s="247">
        <v>6</v>
      </c>
    </row>
    <row r="136" spans="1:3" ht="15.5" x14ac:dyDescent="0.35">
      <c r="A136" s="246" t="s">
        <v>1449</v>
      </c>
      <c r="B136" s="246" t="s">
        <v>1450</v>
      </c>
      <c r="C136" s="247">
        <v>5</v>
      </c>
    </row>
    <row r="137" spans="1:3" ht="15.5" x14ac:dyDescent="0.35">
      <c r="A137" s="246" t="s">
        <v>1451</v>
      </c>
      <c r="B137" s="246" t="s">
        <v>1452</v>
      </c>
      <c r="C137" s="247">
        <v>3</v>
      </c>
    </row>
    <row r="138" spans="1:3" ht="15.5" x14ac:dyDescent="0.35">
      <c r="A138" s="246" t="s">
        <v>1453</v>
      </c>
      <c r="B138" s="246" t="s">
        <v>1454</v>
      </c>
      <c r="C138" s="247">
        <v>3</v>
      </c>
    </row>
    <row r="139" spans="1:3" ht="15.5" x14ac:dyDescent="0.35">
      <c r="A139" s="246" t="s">
        <v>1455</v>
      </c>
      <c r="B139" s="246" t="s">
        <v>1456</v>
      </c>
      <c r="C139" s="247">
        <v>4</v>
      </c>
    </row>
    <row r="140" spans="1:3" ht="15.5" x14ac:dyDescent="0.35">
      <c r="A140" s="246" t="s">
        <v>1457</v>
      </c>
      <c r="B140" s="246" t="s">
        <v>1458</v>
      </c>
      <c r="C140" s="247">
        <v>4</v>
      </c>
    </row>
    <row r="141" spans="1:3" ht="15.5" x14ac:dyDescent="0.35">
      <c r="A141" s="246" t="s">
        <v>1459</v>
      </c>
      <c r="B141" s="246" t="s">
        <v>1460</v>
      </c>
      <c r="C141" s="247">
        <v>6</v>
      </c>
    </row>
    <row r="142" spans="1:3" ht="15.5" x14ac:dyDescent="0.35">
      <c r="A142" s="246" t="s">
        <v>1461</v>
      </c>
      <c r="B142" s="246" t="s">
        <v>1462</v>
      </c>
      <c r="C142" s="247">
        <v>3</v>
      </c>
    </row>
    <row r="143" spans="1:3" ht="15.5" x14ac:dyDescent="0.35">
      <c r="A143" s="246" t="s">
        <v>1463</v>
      </c>
      <c r="B143" s="246" t="s">
        <v>1464</v>
      </c>
      <c r="C143" s="247">
        <v>5</v>
      </c>
    </row>
    <row r="144" spans="1:3" ht="15.5" x14ac:dyDescent="0.35">
      <c r="A144" s="246" t="s">
        <v>1465</v>
      </c>
      <c r="B144" s="246" t="s">
        <v>1466</v>
      </c>
      <c r="C144" s="247">
        <v>6</v>
      </c>
    </row>
    <row r="145" spans="1:3" ht="15.5" x14ac:dyDescent="0.35">
      <c r="A145" s="246" t="s">
        <v>1467</v>
      </c>
      <c r="B145" s="246" t="s">
        <v>1468</v>
      </c>
      <c r="C145" s="247">
        <v>4</v>
      </c>
    </row>
    <row r="146" spans="1:3" ht="15.5" x14ac:dyDescent="0.35">
      <c r="A146" s="246" t="s">
        <v>1469</v>
      </c>
      <c r="B146" s="246" t="s">
        <v>1470</v>
      </c>
      <c r="C146" s="247">
        <v>5</v>
      </c>
    </row>
    <row r="147" spans="1:3" ht="15.5" x14ac:dyDescent="0.35">
      <c r="A147" s="246" t="s">
        <v>1471</v>
      </c>
      <c r="B147" s="246" t="s">
        <v>1472</v>
      </c>
      <c r="C147" s="247">
        <v>4</v>
      </c>
    </row>
    <row r="148" spans="1:3" ht="15.5" x14ac:dyDescent="0.35">
      <c r="A148" s="246" t="s">
        <v>1473</v>
      </c>
      <c r="B148" s="246" t="s">
        <v>1474</v>
      </c>
      <c r="C148" s="247">
        <v>4</v>
      </c>
    </row>
    <row r="149" spans="1:3" ht="15.5" x14ac:dyDescent="0.35">
      <c r="A149" s="246" t="s">
        <v>1475</v>
      </c>
      <c r="B149" s="246" t="s">
        <v>1476</v>
      </c>
      <c r="C149" s="247">
        <v>4</v>
      </c>
    </row>
    <row r="150" spans="1:3" ht="15.5" x14ac:dyDescent="0.35">
      <c r="A150" s="246" t="s">
        <v>1477</v>
      </c>
      <c r="B150" s="246" t="s">
        <v>1478</v>
      </c>
      <c r="C150" s="247">
        <v>5</v>
      </c>
    </row>
    <row r="151" spans="1:3" ht="15.5" x14ac:dyDescent="0.35">
      <c r="A151" s="246" t="s">
        <v>1479</v>
      </c>
      <c r="B151" s="246" t="s">
        <v>1480</v>
      </c>
      <c r="C151" s="247">
        <v>6</v>
      </c>
    </row>
    <row r="152" spans="1:3" ht="31" x14ac:dyDescent="0.35">
      <c r="A152" s="246" t="s">
        <v>1481</v>
      </c>
      <c r="B152" s="246" t="s">
        <v>1482</v>
      </c>
      <c r="C152" s="247">
        <v>5</v>
      </c>
    </row>
    <row r="153" spans="1:3" ht="15.5" x14ac:dyDescent="0.35">
      <c r="A153" s="246" t="s">
        <v>1483</v>
      </c>
      <c r="B153" s="246" t="s">
        <v>1484</v>
      </c>
      <c r="C153" s="247">
        <v>7</v>
      </c>
    </row>
    <row r="154" spans="1:3" ht="15.5" x14ac:dyDescent="0.35">
      <c r="A154" s="246" t="s">
        <v>1485</v>
      </c>
      <c r="B154" s="246" t="s">
        <v>1486</v>
      </c>
      <c r="C154" s="247">
        <v>6</v>
      </c>
    </row>
    <row r="155" spans="1:3" ht="15.5" x14ac:dyDescent="0.35">
      <c r="A155" s="246" t="s">
        <v>1487</v>
      </c>
      <c r="B155" s="246" t="s">
        <v>1488</v>
      </c>
      <c r="C155" s="247">
        <v>1</v>
      </c>
    </row>
    <row r="156" spans="1:3" ht="15.5" x14ac:dyDescent="0.35">
      <c r="A156" s="246" t="s">
        <v>1489</v>
      </c>
      <c r="B156" s="246" t="s">
        <v>1490</v>
      </c>
      <c r="C156" s="247">
        <v>6</v>
      </c>
    </row>
    <row r="157" spans="1:3" ht="31" x14ac:dyDescent="0.35">
      <c r="A157" s="246" t="s">
        <v>1491</v>
      </c>
      <c r="B157" s="246" t="s">
        <v>1492</v>
      </c>
      <c r="C157" s="247">
        <v>6</v>
      </c>
    </row>
    <row r="158" spans="1:3" ht="31" x14ac:dyDescent="0.35">
      <c r="A158" s="246" t="s">
        <v>1493</v>
      </c>
      <c r="B158" s="246" t="s">
        <v>1494</v>
      </c>
      <c r="C158" s="247">
        <v>6</v>
      </c>
    </row>
    <row r="159" spans="1:3" ht="15.5" x14ac:dyDescent="0.35">
      <c r="A159" s="246" t="s">
        <v>567</v>
      </c>
      <c r="B159" s="246" t="s">
        <v>1495</v>
      </c>
      <c r="C159" s="247">
        <v>4</v>
      </c>
    </row>
    <row r="160" spans="1:3" ht="15.5" x14ac:dyDescent="0.35">
      <c r="A160" s="246" t="s">
        <v>1496</v>
      </c>
      <c r="B160" s="246" t="s">
        <v>1497</v>
      </c>
      <c r="C160" s="247">
        <v>6</v>
      </c>
    </row>
    <row r="161" spans="1:3" ht="15.5" x14ac:dyDescent="0.35">
      <c r="A161" s="246" t="s">
        <v>1498</v>
      </c>
      <c r="B161" s="246" t="s">
        <v>1499</v>
      </c>
      <c r="C161" s="247">
        <v>3</v>
      </c>
    </row>
    <row r="162" spans="1:3" ht="15.5" x14ac:dyDescent="0.35">
      <c r="A162" s="246" t="s">
        <v>1500</v>
      </c>
      <c r="B162" s="246" t="s">
        <v>1501</v>
      </c>
      <c r="C162" s="247">
        <v>4</v>
      </c>
    </row>
    <row r="163" spans="1:3" ht="15.5" x14ac:dyDescent="0.35">
      <c r="A163" s="246" t="s">
        <v>1502</v>
      </c>
      <c r="B163" s="246" t="s">
        <v>1503</v>
      </c>
      <c r="C163" s="247">
        <v>5</v>
      </c>
    </row>
    <row r="164" spans="1:3" ht="31" x14ac:dyDescent="0.35">
      <c r="A164" s="246" t="s">
        <v>1504</v>
      </c>
      <c r="B164" s="246" t="s">
        <v>1505</v>
      </c>
      <c r="C164" s="247">
        <v>3</v>
      </c>
    </row>
    <row r="165" spans="1:3" ht="15.5" x14ac:dyDescent="0.35">
      <c r="A165" s="246" t="s">
        <v>1506</v>
      </c>
      <c r="B165" s="246" t="s">
        <v>1507</v>
      </c>
      <c r="C165" s="247">
        <v>5</v>
      </c>
    </row>
    <row r="166" spans="1:3" ht="15.5" x14ac:dyDescent="0.35">
      <c r="A166" s="246" t="s">
        <v>1508</v>
      </c>
      <c r="B166" s="246" t="s">
        <v>1509</v>
      </c>
      <c r="C166" s="247">
        <v>5</v>
      </c>
    </row>
    <row r="167" spans="1:3" ht="15.5" x14ac:dyDescent="0.35">
      <c r="A167" s="246" t="s">
        <v>1510</v>
      </c>
      <c r="B167" s="246" t="s">
        <v>1511</v>
      </c>
      <c r="C167" s="247">
        <v>5</v>
      </c>
    </row>
    <row r="168" spans="1:3" ht="15.5" x14ac:dyDescent="0.35">
      <c r="A168" s="246" t="s">
        <v>1512</v>
      </c>
      <c r="B168" s="246" t="s">
        <v>1513</v>
      </c>
      <c r="C168" s="247">
        <v>5</v>
      </c>
    </row>
    <row r="169" spans="1:3" ht="15.5" x14ac:dyDescent="0.35">
      <c r="A169" s="246" t="s">
        <v>1514</v>
      </c>
      <c r="B169" s="246" t="s">
        <v>1515</v>
      </c>
      <c r="C169" s="247">
        <v>5</v>
      </c>
    </row>
    <row r="170" spans="1:3" ht="15.5" x14ac:dyDescent="0.35">
      <c r="A170" s="246" t="s">
        <v>1516</v>
      </c>
      <c r="B170" s="246" t="s">
        <v>1517</v>
      </c>
      <c r="C170" s="247">
        <v>5</v>
      </c>
    </row>
    <row r="171" spans="1:3" ht="15.5" x14ac:dyDescent="0.35">
      <c r="A171" s="246" t="s">
        <v>1518</v>
      </c>
      <c r="B171" s="246" t="s">
        <v>1519</v>
      </c>
      <c r="C171" s="247">
        <v>6</v>
      </c>
    </row>
    <row r="172" spans="1:3" ht="15.5" x14ac:dyDescent="0.35">
      <c r="A172" s="246" t="s">
        <v>1520</v>
      </c>
      <c r="B172" s="246" t="s">
        <v>1521</v>
      </c>
      <c r="C172" s="247">
        <v>4</v>
      </c>
    </row>
    <row r="173" spans="1:3" ht="15.5" x14ac:dyDescent="0.35">
      <c r="A173" s="246" t="s">
        <v>1522</v>
      </c>
      <c r="B173" s="246" t="s">
        <v>1523</v>
      </c>
      <c r="C173" s="247">
        <v>3</v>
      </c>
    </row>
    <row r="174" spans="1:3" ht="15.5" x14ac:dyDescent="0.35">
      <c r="A174" s="246" t="s">
        <v>1524</v>
      </c>
      <c r="B174" s="246" t="s">
        <v>1525</v>
      </c>
      <c r="C174" s="247">
        <v>4</v>
      </c>
    </row>
    <row r="175" spans="1:3" ht="15.5" x14ac:dyDescent="0.35">
      <c r="A175" s="246" t="s">
        <v>1526</v>
      </c>
      <c r="B175" s="246" t="s">
        <v>1527</v>
      </c>
      <c r="C175" s="247">
        <v>6</v>
      </c>
    </row>
    <row r="176" spans="1:3" ht="31" x14ac:dyDescent="0.35">
      <c r="A176" s="246" t="s">
        <v>1528</v>
      </c>
      <c r="B176" s="246" t="s">
        <v>1529</v>
      </c>
      <c r="C176" s="247">
        <v>5</v>
      </c>
    </row>
    <row r="177" spans="1:3" ht="15.5" x14ac:dyDescent="0.35">
      <c r="A177" s="246" t="s">
        <v>1530</v>
      </c>
      <c r="B177" s="246" t="s">
        <v>1531</v>
      </c>
      <c r="C177" s="247">
        <v>3</v>
      </c>
    </row>
    <row r="178" spans="1:3" ht="15.5" x14ac:dyDescent="0.35">
      <c r="A178" s="246" t="s">
        <v>1532</v>
      </c>
      <c r="B178" s="246" t="s">
        <v>1533</v>
      </c>
      <c r="C178" s="247">
        <v>5</v>
      </c>
    </row>
    <row r="179" spans="1:3" ht="15.5" x14ac:dyDescent="0.35">
      <c r="A179" s="246" t="s">
        <v>1534</v>
      </c>
      <c r="B179" s="246" t="s">
        <v>1535</v>
      </c>
      <c r="C179" s="247">
        <v>5</v>
      </c>
    </row>
    <row r="180" spans="1:3" ht="15.5" x14ac:dyDescent="0.35">
      <c r="A180" s="246" t="s">
        <v>1536</v>
      </c>
      <c r="B180" s="246" t="s">
        <v>1537</v>
      </c>
      <c r="C180" s="247">
        <v>4</v>
      </c>
    </row>
    <row r="181" spans="1:3" ht="15.5" x14ac:dyDescent="0.35">
      <c r="A181" s="246" t="s">
        <v>1538</v>
      </c>
      <c r="B181" s="246" t="s">
        <v>1219</v>
      </c>
      <c r="C181" s="247">
        <v>2</v>
      </c>
    </row>
    <row r="182" spans="1:3" ht="15.5" x14ac:dyDescent="0.35">
      <c r="A182" s="246" t="s">
        <v>1539</v>
      </c>
      <c r="B182" s="246" t="s">
        <v>1540</v>
      </c>
      <c r="C182" s="247">
        <v>3</v>
      </c>
    </row>
    <row r="183" spans="1:3" ht="15.5" x14ac:dyDescent="0.35">
      <c r="A183" s="246" t="s">
        <v>1541</v>
      </c>
      <c r="B183" s="246" t="s">
        <v>1542</v>
      </c>
      <c r="C183" s="247">
        <v>3</v>
      </c>
    </row>
    <row r="184" spans="1:3" ht="15.5" x14ac:dyDescent="0.35">
      <c r="A184" s="246" t="s">
        <v>1543</v>
      </c>
      <c r="B184" s="246" t="s">
        <v>1544</v>
      </c>
      <c r="C184" s="247">
        <v>5</v>
      </c>
    </row>
    <row r="185" spans="1:3" ht="15.5" x14ac:dyDescent="0.35">
      <c r="A185" s="246" t="s">
        <v>1545</v>
      </c>
      <c r="B185" s="246" t="s">
        <v>1546</v>
      </c>
      <c r="C185" s="247">
        <v>5</v>
      </c>
    </row>
    <row r="186" spans="1:3" ht="15.5" x14ac:dyDescent="0.35">
      <c r="A186" s="246" t="s">
        <v>1547</v>
      </c>
      <c r="B186" s="246" t="s">
        <v>1548</v>
      </c>
      <c r="C186" s="247">
        <v>2</v>
      </c>
    </row>
    <row r="187" spans="1:3" ht="15.5" x14ac:dyDescent="0.35">
      <c r="A187" s="246" t="s">
        <v>1549</v>
      </c>
      <c r="B187" s="246" t="s">
        <v>1550</v>
      </c>
      <c r="C187" s="247">
        <v>3</v>
      </c>
    </row>
    <row r="188" spans="1:3" ht="15.5" x14ac:dyDescent="0.35">
      <c r="A188" s="246" t="s">
        <v>1551</v>
      </c>
      <c r="B188" s="246" t="s">
        <v>1552</v>
      </c>
      <c r="C188" s="247">
        <v>4</v>
      </c>
    </row>
    <row r="189" spans="1:3" ht="15.5" x14ac:dyDescent="0.35">
      <c r="A189" s="246" t="s">
        <v>1553</v>
      </c>
      <c r="B189" s="246" t="s">
        <v>1554</v>
      </c>
      <c r="C189" s="247">
        <v>2</v>
      </c>
    </row>
    <row r="190" spans="1:3" ht="15.5" x14ac:dyDescent="0.35">
      <c r="A190" s="246" t="s">
        <v>1555</v>
      </c>
      <c r="B190" s="246" t="s">
        <v>1556</v>
      </c>
      <c r="C190" s="247">
        <v>2</v>
      </c>
    </row>
    <row r="191" spans="1:3" ht="15.5" x14ac:dyDescent="0.35">
      <c r="A191" s="246" t="s">
        <v>1557</v>
      </c>
      <c r="B191" s="246" t="s">
        <v>1558</v>
      </c>
      <c r="C191" s="247">
        <v>5</v>
      </c>
    </row>
    <row r="192" spans="1:3" ht="15.5" x14ac:dyDescent="0.35">
      <c r="A192" s="246" t="s">
        <v>1559</v>
      </c>
      <c r="B192" s="246" t="s">
        <v>1219</v>
      </c>
      <c r="C192" s="247">
        <v>2</v>
      </c>
    </row>
    <row r="193" spans="1:3" ht="15.5" x14ac:dyDescent="0.35">
      <c r="A193" s="246" t="s">
        <v>1560</v>
      </c>
      <c r="B193" s="246" t="s">
        <v>1561</v>
      </c>
      <c r="C193" s="247">
        <v>3</v>
      </c>
    </row>
    <row r="194" spans="1:3" ht="31" x14ac:dyDescent="0.35">
      <c r="A194" s="246" t="s">
        <v>1562</v>
      </c>
      <c r="B194" s="246" t="s">
        <v>1563</v>
      </c>
      <c r="C194" s="247">
        <v>3</v>
      </c>
    </row>
    <row r="195" spans="1:3" ht="31" x14ac:dyDescent="0.35">
      <c r="A195" s="246" t="s">
        <v>1564</v>
      </c>
      <c r="B195" s="246" t="s">
        <v>1565</v>
      </c>
      <c r="C195" s="247">
        <v>3</v>
      </c>
    </row>
    <row r="196" spans="1:3" ht="15.5" x14ac:dyDescent="0.35">
      <c r="A196" s="246" t="s">
        <v>1566</v>
      </c>
      <c r="B196" s="246" t="s">
        <v>1567</v>
      </c>
      <c r="C196" s="247">
        <v>5</v>
      </c>
    </row>
    <row r="197" spans="1:3" ht="15.5" x14ac:dyDescent="0.35">
      <c r="A197" s="246" t="s">
        <v>1568</v>
      </c>
      <c r="B197" s="246" t="s">
        <v>1569</v>
      </c>
      <c r="C197" s="247">
        <v>4</v>
      </c>
    </row>
    <row r="198" spans="1:3" ht="15.5" x14ac:dyDescent="0.35">
      <c r="A198" s="246" t="s">
        <v>1570</v>
      </c>
      <c r="B198" s="246" t="s">
        <v>1219</v>
      </c>
      <c r="C198" s="247">
        <v>2</v>
      </c>
    </row>
    <row r="199" spans="1:3" ht="15.5" x14ac:dyDescent="0.35">
      <c r="A199" s="246" t="s">
        <v>1571</v>
      </c>
      <c r="B199" s="246" t="s">
        <v>1572</v>
      </c>
      <c r="C199" s="247">
        <v>1</v>
      </c>
    </row>
    <row r="200" spans="1:3" ht="15.5" x14ac:dyDescent="0.35">
      <c r="A200" s="246" t="s">
        <v>1573</v>
      </c>
      <c r="B200" s="246" t="s">
        <v>1574</v>
      </c>
      <c r="C200" s="247">
        <v>4</v>
      </c>
    </row>
    <row r="201" spans="1:3" ht="15.5" x14ac:dyDescent="0.35">
      <c r="A201" s="246" t="s">
        <v>1575</v>
      </c>
      <c r="B201" s="246" t="s">
        <v>1576</v>
      </c>
      <c r="C201" s="247">
        <v>3</v>
      </c>
    </row>
    <row r="202" spans="1:3" ht="15.5" x14ac:dyDescent="0.35">
      <c r="A202" s="246" t="s">
        <v>1577</v>
      </c>
      <c r="B202" s="246" t="s">
        <v>1578</v>
      </c>
      <c r="C202" s="247">
        <v>4</v>
      </c>
    </row>
    <row r="203" spans="1:3" ht="15.5" x14ac:dyDescent="0.35">
      <c r="A203" s="246" t="s">
        <v>1579</v>
      </c>
      <c r="B203" s="246" t="s">
        <v>1580</v>
      </c>
      <c r="C203" s="247">
        <v>4</v>
      </c>
    </row>
    <row r="204" spans="1:3" ht="15.5" x14ac:dyDescent="0.35">
      <c r="A204" s="246" t="s">
        <v>1581</v>
      </c>
      <c r="B204" s="246" t="s">
        <v>1582</v>
      </c>
      <c r="C204" s="247">
        <v>4</v>
      </c>
    </row>
    <row r="205" spans="1:3" ht="15.5" x14ac:dyDescent="0.35">
      <c r="A205" s="246" t="s">
        <v>1583</v>
      </c>
      <c r="B205" s="246" t="s">
        <v>1584</v>
      </c>
      <c r="C205" s="247">
        <v>2</v>
      </c>
    </row>
    <row r="206" spans="1:3" ht="15.5" x14ac:dyDescent="0.35">
      <c r="A206" s="246" t="s">
        <v>1585</v>
      </c>
      <c r="B206" s="246" t="s">
        <v>1586</v>
      </c>
      <c r="C206" s="247">
        <v>3</v>
      </c>
    </row>
    <row r="207" spans="1:3" ht="15.5" x14ac:dyDescent="0.35">
      <c r="A207" s="246" t="s">
        <v>1587</v>
      </c>
      <c r="B207" s="246" t="s">
        <v>1588</v>
      </c>
      <c r="C207" s="247">
        <v>4</v>
      </c>
    </row>
    <row r="208" spans="1:3" ht="15.5" x14ac:dyDescent="0.35">
      <c r="A208" s="246" t="s">
        <v>1589</v>
      </c>
      <c r="B208" s="246" t="s">
        <v>1590</v>
      </c>
      <c r="C208" s="247">
        <v>2</v>
      </c>
    </row>
    <row r="209" spans="1:3" ht="15.5" x14ac:dyDescent="0.35">
      <c r="A209" s="246" t="s">
        <v>1591</v>
      </c>
      <c r="B209" s="246" t="s">
        <v>1592</v>
      </c>
      <c r="C209" s="247">
        <v>4</v>
      </c>
    </row>
    <row r="210" spans="1:3" ht="15.5" x14ac:dyDescent="0.35">
      <c r="A210" s="246" t="s">
        <v>1593</v>
      </c>
      <c r="B210" s="246" t="s">
        <v>1594</v>
      </c>
      <c r="C210" s="247">
        <v>4</v>
      </c>
    </row>
    <row r="211" spans="1:3" ht="15.5" x14ac:dyDescent="0.35">
      <c r="A211" s="246" t="s">
        <v>1595</v>
      </c>
      <c r="B211" s="246" t="s">
        <v>1596</v>
      </c>
      <c r="C211" s="247">
        <v>4</v>
      </c>
    </row>
    <row r="212" spans="1:3" ht="15.5" x14ac:dyDescent="0.35">
      <c r="A212" s="246" t="s">
        <v>1597</v>
      </c>
      <c r="B212" s="246" t="s">
        <v>1598</v>
      </c>
      <c r="C212" s="247">
        <v>3</v>
      </c>
    </row>
    <row r="213" spans="1:3" ht="15.5" x14ac:dyDescent="0.35">
      <c r="A213" s="246" t="s">
        <v>1599</v>
      </c>
      <c r="B213" s="246" t="s">
        <v>1219</v>
      </c>
      <c r="C213" s="247">
        <v>2</v>
      </c>
    </row>
    <row r="214" spans="1:3" ht="15.5" x14ac:dyDescent="0.35">
      <c r="A214" s="246" t="s">
        <v>1600</v>
      </c>
      <c r="B214" s="246" t="s">
        <v>1601</v>
      </c>
      <c r="C214" s="247">
        <v>1</v>
      </c>
    </row>
    <row r="215" spans="1:3" ht="15.5" x14ac:dyDescent="0.35">
      <c r="A215" s="246" t="s">
        <v>1602</v>
      </c>
      <c r="B215" s="246" t="s">
        <v>1603</v>
      </c>
      <c r="C215" s="247">
        <v>4</v>
      </c>
    </row>
    <row r="216" spans="1:3" ht="15.5" x14ac:dyDescent="0.35">
      <c r="A216" s="246" t="s">
        <v>1604</v>
      </c>
      <c r="B216" s="246" t="s">
        <v>1605</v>
      </c>
      <c r="C216" s="247">
        <v>4</v>
      </c>
    </row>
    <row r="217" spans="1:3" ht="15.5" x14ac:dyDescent="0.35">
      <c r="A217" s="246" t="s">
        <v>1606</v>
      </c>
      <c r="B217" s="246" t="s">
        <v>1607</v>
      </c>
      <c r="C217" s="247">
        <v>4</v>
      </c>
    </row>
    <row r="218" spans="1:3" ht="31" x14ac:dyDescent="0.35">
      <c r="A218" s="246" t="s">
        <v>1608</v>
      </c>
      <c r="B218" s="246" t="s">
        <v>1609</v>
      </c>
      <c r="C218" s="247">
        <v>4</v>
      </c>
    </row>
    <row r="219" spans="1:3" ht="15.5" x14ac:dyDescent="0.35">
      <c r="A219" s="246" t="s">
        <v>1610</v>
      </c>
      <c r="B219" s="246" t="s">
        <v>1611</v>
      </c>
      <c r="C219" s="247">
        <v>2</v>
      </c>
    </row>
    <row r="220" spans="1:3" ht="15.5" x14ac:dyDescent="0.35">
      <c r="A220" s="246" t="s">
        <v>1612</v>
      </c>
      <c r="B220" s="246" t="s">
        <v>1613</v>
      </c>
      <c r="C220" s="247">
        <v>1</v>
      </c>
    </row>
    <row r="221" spans="1:3" ht="15.5" x14ac:dyDescent="0.35">
      <c r="A221" s="246" t="s">
        <v>1614</v>
      </c>
      <c r="B221" s="246" t="s">
        <v>1615</v>
      </c>
      <c r="C221" s="247">
        <v>1</v>
      </c>
    </row>
    <row r="222" spans="1:3" ht="31" x14ac:dyDescent="0.35">
      <c r="A222" s="246" t="s">
        <v>1616</v>
      </c>
      <c r="B222" s="246" t="s">
        <v>1617</v>
      </c>
      <c r="C222" s="247">
        <v>4</v>
      </c>
    </row>
    <row r="223" spans="1:3" ht="15.5" x14ac:dyDescent="0.35">
      <c r="A223" s="246" t="s">
        <v>1618</v>
      </c>
      <c r="B223" s="246" t="s">
        <v>1619</v>
      </c>
      <c r="C223" s="247">
        <v>7</v>
      </c>
    </row>
    <row r="224" spans="1:3" ht="15.5" x14ac:dyDescent="0.35">
      <c r="A224" s="246" t="s">
        <v>197</v>
      </c>
      <c r="B224" s="246" t="s">
        <v>1620</v>
      </c>
      <c r="C224" s="247">
        <v>5</v>
      </c>
    </row>
    <row r="225" spans="1:3" ht="15.5" x14ac:dyDescent="0.35">
      <c r="A225" s="246" t="s">
        <v>183</v>
      </c>
      <c r="B225" s="246" t="s">
        <v>1621</v>
      </c>
      <c r="C225" s="247">
        <v>6</v>
      </c>
    </row>
    <row r="226" spans="1:3" ht="15.5" x14ac:dyDescent="0.35">
      <c r="A226" s="246" t="s">
        <v>1622</v>
      </c>
      <c r="B226" s="246" t="s">
        <v>1623</v>
      </c>
      <c r="C226" s="247">
        <v>5</v>
      </c>
    </row>
    <row r="227" spans="1:3" ht="15.5" x14ac:dyDescent="0.35">
      <c r="A227" s="246" t="s">
        <v>1624</v>
      </c>
      <c r="B227" s="246" t="s">
        <v>1625</v>
      </c>
      <c r="C227" s="247">
        <v>2</v>
      </c>
    </row>
    <row r="228" spans="1:3" ht="15.5" x14ac:dyDescent="0.35">
      <c r="A228" s="246" t="s">
        <v>203</v>
      </c>
      <c r="B228" s="246" t="s">
        <v>1626</v>
      </c>
      <c r="C228" s="247">
        <v>3</v>
      </c>
    </row>
    <row r="229" spans="1:3" ht="15.5" x14ac:dyDescent="0.35">
      <c r="A229" s="246" t="s">
        <v>1627</v>
      </c>
      <c r="B229" s="246" t="s">
        <v>1628</v>
      </c>
      <c r="C229" s="247">
        <v>1</v>
      </c>
    </row>
    <row r="230" spans="1:3" ht="15.5" x14ac:dyDescent="0.35">
      <c r="A230" s="246" t="s">
        <v>1629</v>
      </c>
      <c r="B230" s="246" t="s">
        <v>1630</v>
      </c>
      <c r="C230" s="247">
        <v>7</v>
      </c>
    </row>
    <row r="231" spans="1:3" ht="15.5" x14ac:dyDescent="0.35">
      <c r="A231" s="246" t="s">
        <v>1631</v>
      </c>
      <c r="B231" s="246" t="s">
        <v>1632</v>
      </c>
      <c r="C231" s="247">
        <v>2</v>
      </c>
    </row>
    <row r="232" spans="1:3" ht="15.5" x14ac:dyDescent="0.35">
      <c r="A232" s="246" t="s">
        <v>1633</v>
      </c>
      <c r="B232" s="246" t="s">
        <v>1634</v>
      </c>
      <c r="C232" s="247">
        <v>5</v>
      </c>
    </row>
    <row r="233" spans="1:3" ht="15.5" x14ac:dyDescent="0.35">
      <c r="A233" s="246" t="s">
        <v>1635</v>
      </c>
      <c r="B233" s="246" t="s">
        <v>1219</v>
      </c>
      <c r="C233" s="247">
        <v>2</v>
      </c>
    </row>
    <row r="234" spans="1:3" ht="15.5" x14ac:dyDescent="0.35">
      <c r="A234" s="246" t="s">
        <v>1178</v>
      </c>
      <c r="B234" s="246" t="s">
        <v>1636</v>
      </c>
      <c r="C234" s="247">
        <v>6</v>
      </c>
    </row>
    <row r="235" spans="1:3" ht="15.5" x14ac:dyDescent="0.35">
      <c r="A235" s="246" t="s">
        <v>190</v>
      </c>
      <c r="B235" s="246" t="s">
        <v>1637</v>
      </c>
      <c r="C235" s="247">
        <v>4</v>
      </c>
    </row>
    <row r="236" spans="1:3" ht="15.5" x14ac:dyDescent="0.35">
      <c r="A236" s="246" t="s">
        <v>1638</v>
      </c>
      <c r="B236" s="246" t="s">
        <v>1639</v>
      </c>
      <c r="C236" s="247">
        <v>6</v>
      </c>
    </row>
    <row r="237" spans="1:3" ht="15.5" x14ac:dyDescent="0.35">
      <c r="A237" s="246" t="s">
        <v>1640</v>
      </c>
      <c r="B237" s="246" t="s">
        <v>1641</v>
      </c>
      <c r="C237" s="247">
        <v>4</v>
      </c>
    </row>
    <row r="238" spans="1:3" ht="15.5" x14ac:dyDescent="0.35">
      <c r="A238" s="246" t="s">
        <v>1642</v>
      </c>
      <c r="B238" s="246" t="s">
        <v>1643</v>
      </c>
      <c r="C238" s="247">
        <v>6</v>
      </c>
    </row>
    <row r="239" spans="1:3" ht="15.5" x14ac:dyDescent="0.35">
      <c r="A239" s="246" t="s">
        <v>1644</v>
      </c>
      <c r="B239" s="246" t="s">
        <v>1645</v>
      </c>
      <c r="C239" s="247">
        <v>4</v>
      </c>
    </row>
    <row r="240" spans="1:3" ht="15.5" x14ac:dyDescent="0.35">
      <c r="A240" s="246" t="s">
        <v>1646</v>
      </c>
      <c r="B240" s="246" t="s">
        <v>1647</v>
      </c>
      <c r="C240" s="247">
        <v>7</v>
      </c>
    </row>
    <row r="241" spans="1:3" ht="15.5" x14ac:dyDescent="0.35">
      <c r="A241" s="246" t="s">
        <v>1648</v>
      </c>
      <c r="B241" s="246" t="s">
        <v>1649</v>
      </c>
      <c r="C241" s="247">
        <v>8</v>
      </c>
    </row>
    <row r="242" spans="1:3" ht="15.5" x14ac:dyDescent="0.35">
      <c r="A242" s="246" t="s">
        <v>1650</v>
      </c>
      <c r="B242" s="246" t="s">
        <v>1651</v>
      </c>
      <c r="C242" s="247">
        <v>6</v>
      </c>
    </row>
    <row r="243" spans="1:3" ht="15.5" x14ac:dyDescent="0.35">
      <c r="A243" s="246" t="s">
        <v>1652</v>
      </c>
      <c r="B243" s="246" t="s">
        <v>1653</v>
      </c>
      <c r="C243" s="247">
        <v>5</v>
      </c>
    </row>
    <row r="244" spans="1:3" ht="15.5" x14ac:dyDescent="0.35">
      <c r="A244" s="246" t="s">
        <v>1654</v>
      </c>
      <c r="B244" s="246" t="s">
        <v>1655</v>
      </c>
      <c r="C244" s="247">
        <v>6</v>
      </c>
    </row>
    <row r="245" spans="1:3" ht="31" x14ac:dyDescent="0.35">
      <c r="A245" s="246" t="s">
        <v>1656</v>
      </c>
      <c r="B245" s="246" t="s">
        <v>1657</v>
      </c>
      <c r="C245" s="247">
        <v>1</v>
      </c>
    </row>
    <row r="246" spans="1:3" ht="15.5" x14ac:dyDescent="0.35">
      <c r="A246" s="246" t="s">
        <v>1658</v>
      </c>
      <c r="B246" s="246" t="s">
        <v>1659</v>
      </c>
      <c r="C246" s="247">
        <v>4</v>
      </c>
    </row>
    <row r="247" spans="1:3" ht="15.5" x14ac:dyDescent="0.35">
      <c r="A247" s="246" t="s">
        <v>1660</v>
      </c>
      <c r="B247" s="246" t="s">
        <v>1661</v>
      </c>
      <c r="C247" s="247">
        <v>5</v>
      </c>
    </row>
    <row r="248" spans="1:3" ht="15.5" x14ac:dyDescent="0.35">
      <c r="A248" s="246" t="s">
        <v>1662</v>
      </c>
      <c r="B248" s="246" t="s">
        <v>1219</v>
      </c>
      <c r="C248" s="247">
        <v>2</v>
      </c>
    </row>
    <row r="249" spans="1:3" ht="15.5" x14ac:dyDescent="0.35">
      <c r="A249" s="246" t="s">
        <v>1663</v>
      </c>
      <c r="B249" s="246" t="s">
        <v>1664</v>
      </c>
      <c r="C249" s="247">
        <v>8</v>
      </c>
    </row>
    <row r="250" spans="1:3" ht="15.5" x14ac:dyDescent="0.35">
      <c r="A250" s="246" t="s">
        <v>1665</v>
      </c>
      <c r="B250" s="246" t="s">
        <v>1666</v>
      </c>
      <c r="C250" s="247">
        <v>8</v>
      </c>
    </row>
    <row r="251" spans="1:3" ht="31" x14ac:dyDescent="0.35">
      <c r="A251" s="246" t="s">
        <v>1667</v>
      </c>
      <c r="B251" s="246" t="s">
        <v>1668</v>
      </c>
      <c r="C251" s="247">
        <v>7</v>
      </c>
    </row>
    <row r="252" spans="1:3" ht="15.5" x14ac:dyDescent="0.35">
      <c r="A252" s="246" t="s">
        <v>1669</v>
      </c>
      <c r="B252" s="246" t="s">
        <v>1670</v>
      </c>
      <c r="C252" s="247">
        <v>5</v>
      </c>
    </row>
    <row r="253" spans="1:3" ht="15.5" x14ac:dyDescent="0.35">
      <c r="A253" s="246" t="s">
        <v>1671</v>
      </c>
      <c r="B253" s="246" t="s">
        <v>1672</v>
      </c>
      <c r="C253" s="247">
        <v>7</v>
      </c>
    </row>
    <row r="254" spans="1:3" ht="31" x14ac:dyDescent="0.35">
      <c r="A254" s="246" t="s">
        <v>1673</v>
      </c>
      <c r="B254" s="246" t="s">
        <v>1674</v>
      </c>
      <c r="C254" s="247">
        <v>4</v>
      </c>
    </row>
    <row r="255" spans="1:3" ht="15.5" x14ac:dyDescent="0.35">
      <c r="A255" s="246" t="s">
        <v>1675</v>
      </c>
      <c r="B255" s="246" t="s">
        <v>1676</v>
      </c>
      <c r="C255" s="247">
        <v>4</v>
      </c>
    </row>
    <row r="256" spans="1:3" ht="15.5" x14ac:dyDescent="0.35">
      <c r="A256" s="246" t="s">
        <v>1677</v>
      </c>
      <c r="B256" s="246" t="s">
        <v>1678</v>
      </c>
      <c r="C256" s="247">
        <v>5</v>
      </c>
    </row>
    <row r="257" spans="1:3" ht="15.5" x14ac:dyDescent="0.35">
      <c r="A257" s="246" t="s">
        <v>1679</v>
      </c>
      <c r="B257" s="246" t="s">
        <v>1680</v>
      </c>
      <c r="C257" s="247">
        <v>8</v>
      </c>
    </row>
    <row r="258" spans="1:3" ht="15.5" x14ac:dyDescent="0.35">
      <c r="A258" s="246" t="s">
        <v>1681</v>
      </c>
      <c r="B258" s="246" t="s">
        <v>1682</v>
      </c>
      <c r="C258" s="247">
        <v>4</v>
      </c>
    </row>
    <row r="259" spans="1:3" ht="15.5" x14ac:dyDescent="0.35">
      <c r="A259" s="246" t="s">
        <v>1683</v>
      </c>
      <c r="B259" s="246" t="s">
        <v>1219</v>
      </c>
      <c r="C259" s="247">
        <v>3</v>
      </c>
    </row>
    <row r="260" spans="1:3" ht="15.5" x14ac:dyDescent="0.35">
      <c r="A260" s="246" t="s">
        <v>1684</v>
      </c>
      <c r="B260" s="246" t="s">
        <v>1685</v>
      </c>
      <c r="C260" s="247">
        <v>5</v>
      </c>
    </row>
    <row r="261" spans="1:3" ht="15.5" x14ac:dyDescent="0.35">
      <c r="A261" s="246" t="s">
        <v>1686</v>
      </c>
      <c r="B261" s="246" t="s">
        <v>1687</v>
      </c>
      <c r="C261" s="247">
        <v>8</v>
      </c>
    </row>
    <row r="262" spans="1:3" ht="15.5" x14ac:dyDescent="0.35">
      <c r="A262" s="246" t="s">
        <v>1688</v>
      </c>
      <c r="B262" s="246" t="s">
        <v>1689</v>
      </c>
      <c r="C262" s="247">
        <v>5</v>
      </c>
    </row>
    <row r="263" spans="1:3" ht="15.5" x14ac:dyDescent="0.35">
      <c r="A263" s="246" t="s">
        <v>1690</v>
      </c>
      <c r="B263" s="246" t="s">
        <v>1691</v>
      </c>
      <c r="C263" s="247">
        <v>4</v>
      </c>
    </row>
    <row r="264" spans="1:3" ht="15.5" x14ac:dyDescent="0.35">
      <c r="A264" s="246" t="s">
        <v>1692</v>
      </c>
      <c r="B264" s="246" t="s">
        <v>1693</v>
      </c>
      <c r="C264" s="247">
        <v>4</v>
      </c>
    </row>
    <row r="265" spans="1:3" ht="15.5" x14ac:dyDescent="0.35">
      <c r="A265" s="246" t="s">
        <v>1694</v>
      </c>
      <c r="B265" s="246" t="s">
        <v>1695</v>
      </c>
      <c r="C265" s="247">
        <v>5</v>
      </c>
    </row>
    <row r="266" spans="1:3" ht="15.5" x14ac:dyDescent="0.35">
      <c r="A266" s="246" t="s">
        <v>1696</v>
      </c>
      <c r="B266" s="246" t="s">
        <v>1697</v>
      </c>
      <c r="C266" s="247">
        <v>6</v>
      </c>
    </row>
    <row r="267" spans="1:3" ht="15.5" x14ac:dyDescent="0.35">
      <c r="A267" s="246" t="s">
        <v>1698</v>
      </c>
      <c r="B267" s="246" t="s">
        <v>1699</v>
      </c>
      <c r="C267" s="247">
        <v>5</v>
      </c>
    </row>
    <row r="268" spans="1:3" ht="15.5" x14ac:dyDescent="0.35">
      <c r="A268" s="246" t="s">
        <v>1700</v>
      </c>
      <c r="B268" s="246" t="s">
        <v>1701</v>
      </c>
      <c r="C268" s="247">
        <v>6</v>
      </c>
    </row>
    <row r="269" spans="1:3" ht="15.5" x14ac:dyDescent="0.35">
      <c r="A269" s="246" t="s">
        <v>1702</v>
      </c>
      <c r="B269" s="246" t="s">
        <v>1703</v>
      </c>
      <c r="C269" s="247">
        <v>8</v>
      </c>
    </row>
    <row r="270" spans="1:3" ht="31" x14ac:dyDescent="0.35">
      <c r="A270" s="246" t="s">
        <v>1704</v>
      </c>
      <c r="B270" s="246" t="s">
        <v>1705</v>
      </c>
      <c r="C270" s="247">
        <v>7</v>
      </c>
    </row>
    <row r="271" spans="1:3" ht="15.5" x14ac:dyDescent="0.35">
      <c r="A271" s="246" t="s">
        <v>1706</v>
      </c>
      <c r="B271" s="246" t="s">
        <v>1707</v>
      </c>
      <c r="C271" s="247">
        <v>6</v>
      </c>
    </row>
    <row r="272" spans="1:3" ht="15.5" x14ac:dyDescent="0.35">
      <c r="A272" s="246" t="s">
        <v>1708</v>
      </c>
      <c r="B272" s="246" t="s">
        <v>1709</v>
      </c>
      <c r="C272" s="247">
        <v>8</v>
      </c>
    </row>
    <row r="273" spans="1:3" ht="15.5" x14ac:dyDescent="0.35">
      <c r="A273" s="246" t="s">
        <v>301</v>
      </c>
      <c r="B273" s="246" t="s">
        <v>1710</v>
      </c>
      <c r="C273" s="247">
        <v>4</v>
      </c>
    </row>
    <row r="274" spans="1:3" ht="15.5" x14ac:dyDescent="0.35">
      <c r="A274" s="246" t="s">
        <v>1711</v>
      </c>
      <c r="B274" s="246" t="s">
        <v>1712</v>
      </c>
      <c r="C274" s="247">
        <v>8</v>
      </c>
    </row>
    <row r="275" spans="1:3" ht="15.5" x14ac:dyDescent="0.35">
      <c r="A275" s="246" t="s">
        <v>350</v>
      </c>
      <c r="B275" s="246" t="s">
        <v>1713</v>
      </c>
      <c r="C275" s="247">
        <v>6</v>
      </c>
    </row>
    <row r="276" spans="1:3" ht="15.5" x14ac:dyDescent="0.35">
      <c r="A276" s="246" t="s">
        <v>1714</v>
      </c>
      <c r="B276" s="246" t="s">
        <v>1715</v>
      </c>
      <c r="C276" s="247">
        <v>6</v>
      </c>
    </row>
    <row r="277" spans="1:3" ht="15.5" x14ac:dyDescent="0.35">
      <c r="A277" s="246" t="s">
        <v>1716</v>
      </c>
      <c r="B277" s="246" t="s">
        <v>1717</v>
      </c>
      <c r="C277" s="247">
        <v>6</v>
      </c>
    </row>
    <row r="278" spans="1:3" ht="15.5" x14ac:dyDescent="0.35">
      <c r="A278" s="246" t="s">
        <v>1718</v>
      </c>
      <c r="B278" s="246" t="s">
        <v>1719</v>
      </c>
      <c r="C278" s="247">
        <v>4</v>
      </c>
    </row>
    <row r="279" spans="1:3" ht="15.5" x14ac:dyDescent="0.35">
      <c r="A279" s="246" t="s">
        <v>1720</v>
      </c>
      <c r="B279" s="246" t="s">
        <v>1219</v>
      </c>
      <c r="C279" s="247">
        <v>2</v>
      </c>
    </row>
    <row r="280" spans="1:3" ht="15.5" x14ac:dyDescent="0.35">
      <c r="A280" s="246" t="s">
        <v>1721</v>
      </c>
      <c r="B280" s="246" t="s">
        <v>1722</v>
      </c>
      <c r="C280" s="247">
        <v>2</v>
      </c>
    </row>
    <row r="281" spans="1:3" ht="15.5" x14ac:dyDescent="0.35">
      <c r="A281" s="246" t="s">
        <v>1723</v>
      </c>
      <c r="B281" s="246" t="s">
        <v>1724</v>
      </c>
      <c r="C281" s="247">
        <v>5</v>
      </c>
    </row>
    <row r="282" spans="1:3" ht="15.5" x14ac:dyDescent="0.35">
      <c r="A282" s="246" t="s">
        <v>1725</v>
      </c>
      <c r="B282" s="246" t="s">
        <v>1726</v>
      </c>
      <c r="C282" s="247">
        <v>5</v>
      </c>
    </row>
    <row r="283" spans="1:3" ht="15.5" x14ac:dyDescent="0.35">
      <c r="A283" s="246" t="s">
        <v>1727</v>
      </c>
      <c r="B283" s="246" t="s">
        <v>1728</v>
      </c>
      <c r="C283" s="247">
        <v>4</v>
      </c>
    </row>
    <row r="284" spans="1:3" ht="15.5" x14ac:dyDescent="0.35">
      <c r="A284" s="246" t="s">
        <v>1729</v>
      </c>
      <c r="B284" s="246" t="s">
        <v>1730</v>
      </c>
      <c r="C284" s="247">
        <v>4</v>
      </c>
    </row>
    <row r="285" spans="1:3" ht="15.5" x14ac:dyDescent="0.35">
      <c r="A285" s="246" t="s">
        <v>1731</v>
      </c>
      <c r="B285" s="246" t="s">
        <v>1732</v>
      </c>
      <c r="C285" s="247">
        <v>8</v>
      </c>
    </row>
    <row r="286" spans="1:3" ht="31" x14ac:dyDescent="0.35">
      <c r="A286" s="246" t="s">
        <v>1733</v>
      </c>
      <c r="B286" s="246" t="s">
        <v>1734</v>
      </c>
      <c r="C286" s="247">
        <v>7</v>
      </c>
    </row>
    <row r="287" spans="1:3" ht="31" x14ac:dyDescent="0.35">
      <c r="A287" s="246" t="s">
        <v>1735</v>
      </c>
      <c r="B287" s="246" t="s">
        <v>1736</v>
      </c>
      <c r="C287" s="247">
        <v>6</v>
      </c>
    </row>
    <row r="288" spans="1:3" ht="31" x14ac:dyDescent="0.35">
      <c r="A288" s="246" t="s">
        <v>1737</v>
      </c>
      <c r="B288" s="246" t="s">
        <v>1738</v>
      </c>
      <c r="C288" s="247">
        <v>8</v>
      </c>
    </row>
    <row r="289" spans="1:3" ht="31" x14ac:dyDescent="0.35">
      <c r="A289" s="246" t="s">
        <v>1739</v>
      </c>
      <c r="B289" s="246" t="s">
        <v>1740</v>
      </c>
      <c r="C289" s="247">
        <v>7</v>
      </c>
    </row>
    <row r="290" spans="1:3" ht="15.5" x14ac:dyDescent="0.35">
      <c r="A290" s="246" t="s">
        <v>1741</v>
      </c>
      <c r="B290" s="246" t="s">
        <v>1742</v>
      </c>
      <c r="C290" s="247">
        <v>6</v>
      </c>
    </row>
    <row r="291" spans="1:3" ht="15.5" x14ac:dyDescent="0.35">
      <c r="A291" s="246" t="s">
        <v>1743</v>
      </c>
      <c r="B291" s="246" t="s">
        <v>1744</v>
      </c>
      <c r="C291" s="247">
        <v>4</v>
      </c>
    </row>
    <row r="292" spans="1:3" ht="15.5" x14ac:dyDescent="0.35">
      <c r="A292" s="246" t="s">
        <v>1745</v>
      </c>
      <c r="B292" s="246" t="s">
        <v>1746</v>
      </c>
      <c r="C292" s="247">
        <v>4</v>
      </c>
    </row>
    <row r="293" spans="1:3" ht="15.5" x14ac:dyDescent="0.35">
      <c r="A293" s="246" t="s">
        <v>1747</v>
      </c>
      <c r="B293" s="246" t="s">
        <v>1748</v>
      </c>
      <c r="C293" s="247">
        <v>5</v>
      </c>
    </row>
    <row r="294" spans="1:3" ht="15.5" x14ac:dyDescent="0.35">
      <c r="A294" s="246" t="s">
        <v>1749</v>
      </c>
      <c r="B294" s="246" t="s">
        <v>1750</v>
      </c>
      <c r="C294" s="247">
        <v>1</v>
      </c>
    </row>
    <row r="295" spans="1:3" ht="15.5" x14ac:dyDescent="0.35">
      <c r="A295" s="246" t="s">
        <v>1751</v>
      </c>
      <c r="B295" s="246" t="s">
        <v>1752</v>
      </c>
      <c r="C295" s="247">
        <v>4</v>
      </c>
    </row>
    <row r="296" spans="1:3" ht="15.5" x14ac:dyDescent="0.35">
      <c r="A296" s="246" t="s">
        <v>1753</v>
      </c>
      <c r="B296" s="246" t="s">
        <v>1754</v>
      </c>
      <c r="C296" s="247">
        <v>7</v>
      </c>
    </row>
    <row r="297" spans="1:3" ht="15.5" x14ac:dyDescent="0.35">
      <c r="A297" s="246" t="s">
        <v>1755</v>
      </c>
      <c r="B297" s="246" t="s">
        <v>1756</v>
      </c>
      <c r="C297" s="247">
        <v>6</v>
      </c>
    </row>
    <row r="298" spans="1:3" ht="15.5" x14ac:dyDescent="0.35">
      <c r="A298" s="246" t="s">
        <v>1757</v>
      </c>
      <c r="B298" s="246" t="s">
        <v>1758</v>
      </c>
      <c r="C298" s="247">
        <v>5</v>
      </c>
    </row>
    <row r="299" spans="1:3" ht="15.5" x14ac:dyDescent="0.35">
      <c r="A299" s="246" t="s">
        <v>1759</v>
      </c>
      <c r="B299" s="246" t="s">
        <v>1760</v>
      </c>
      <c r="C299" s="247">
        <v>5</v>
      </c>
    </row>
    <row r="300" spans="1:3" ht="15.5" x14ac:dyDescent="0.35">
      <c r="A300" s="246" t="s">
        <v>1761</v>
      </c>
      <c r="B300" s="246" t="s">
        <v>1762</v>
      </c>
      <c r="C300" s="247">
        <v>3</v>
      </c>
    </row>
    <row r="301" spans="1:3" ht="15.5" x14ac:dyDescent="0.35">
      <c r="A301" s="246" t="s">
        <v>1763</v>
      </c>
      <c r="B301" s="246" t="s">
        <v>1764</v>
      </c>
      <c r="C301" s="247">
        <v>6</v>
      </c>
    </row>
    <row r="302" spans="1:3" ht="15.5" x14ac:dyDescent="0.35">
      <c r="A302" s="246" t="s">
        <v>1765</v>
      </c>
      <c r="B302" s="246" t="s">
        <v>1766</v>
      </c>
      <c r="C302" s="247">
        <v>5</v>
      </c>
    </row>
    <row r="303" spans="1:3" ht="15.5" x14ac:dyDescent="0.35">
      <c r="A303" s="246" t="s">
        <v>1767</v>
      </c>
      <c r="B303" s="246" t="s">
        <v>1768</v>
      </c>
      <c r="C303" s="247">
        <v>5</v>
      </c>
    </row>
    <row r="304" spans="1:3" ht="15.5" x14ac:dyDescent="0.35">
      <c r="A304" s="246" t="s">
        <v>1769</v>
      </c>
      <c r="B304" s="246" t="s">
        <v>1770</v>
      </c>
      <c r="C304" s="247">
        <v>6</v>
      </c>
    </row>
    <row r="305" spans="1:3" ht="15.5" x14ac:dyDescent="0.35">
      <c r="A305" s="246" t="s">
        <v>1771</v>
      </c>
      <c r="B305" s="246" t="s">
        <v>1772</v>
      </c>
      <c r="C305" s="247">
        <v>5</v>
      </c>
    </row>
    <row r="306" spans="1:3" ht="15.5" x14ac:dyDescent="0.35">
      <c r="A306" s="246" t="s">
        <v>1773</v>
      </c>
      <c r="B306" s="246" t="s">
        <v>1774</v>
      </c>
      <c r="C306" s="247">
        <v>5</v>
      </c>
    </row>
    <row r="307" spans="1:3" ht="15.5" x14ac:dyDescent="0.35">
      <c r="A307" s="246" t="s">
        <v>1775</v>
      </c>
      <c r="B307" s="246" t="s">
        <v>1219</v>
      </c>
      <c r="C307" s="247">
        <v>2</v>
      </c>
    </row>
    <row r="308" spans="1:3" ht="15.5" x14ac:dyDescent="0.35">
      <c r="A308" s="246" t="s">
        <v>1776</v>
      </c>
      <c r="B308" s="246" t="s">
        <v>1777</v>
      </c>
      <c r="C308" s="247">
        <v>1</v>
      </c>
    </row>
    <row r="309" spans="1:3" ht="15.5" x14ac:dyDescent="0.35">
      <c r="A309" s="246" t="s">
        <v>1778</v>
      </c>
      <c r="B309" s="246" t="s">
        <v>1779</v>
      </c>
      <c r="C309" s="247">
        <v>4</v>
      </c>
    </row>
    <row r="310" spans="1:3" ht="15.5" x14ac:dyDescent="0.35">
      <c r="A310" s="246" t="s">
        <v>1780</v>
      </c>
      <c r="B310" s="246" t="s">
        <v>1781</v>
      </c>
      <c r="C310" s="247">
        <v>5</v>
      </c>
    </row>
    <row r="311" spans="1:3" ht="15.5" x14ac:dyDescent="0.35">
      <c r="A311" s="246" t="s">
        <v>1782</v>
      </c>
      <c r="B311" s="246" t="s">
        <v>1783</v>
      </c>
      <c r="C311" s="247">
        <v>3</v>
      </c>
    </row>
    <row r="312" spans="1:3" ht="15.5" x14ac:dyDescent="0.35">
      <c r="A312" s="246" t="s">
        <v>1784</v>
      </c>
      <c r="B312" s="246" t="s">
        <v>1785</v>
      </c>
      <c r="C312" s="247">
        <v>6</v>
      </c>
    </row>
    <row r="313" spans="1:3" ht="15.5" x14ac:dyDescent="0.35">
      <c r="A313" s="246" t="s">
        <v>1786</v>
      </c>
      <c r="B313" s="246" t="s">
        <v>1787</v>
      </c>
      <c r="C313" s="247">
        <v>4</v>
      </c>
    </row>
    <row r="314" spans="1:3" ht="15.5" x14ac:dyDescent="0.35">
      <c r="A314" s="246" t="s">
        <v>1788</v>
      </c>
      <c r="B314" s="246" t="s">
        <v>1789</v>
      </c>
      <c r="C314" s="247">
        <v>5</v>
      </c>
    </row>
    <row r="315" spans="1:3" ht="15.5" x14ac:dyDescent="0.35">
      <c r="A315" s="246" t="s">
        <v>1790</v>
      </c>
      <c r="B315" s="246" t="s">
        <v>1791</v>
      </c>
      <c r="C315" s="247">
        <v>4</v>
      </c>
    </row>
    <row r="316" spans="1:3" ht="15.5" x14ac:dyDescent="0.35">
      <c r="A316" s="246" t="s">
        <v>1792</v>
      </c>
      <c r="B316" s="246" t="s">
        <v>1793</v>
      </c>
      <c r="C316" s="247">
        <v>6</v>
      </c>
    </row>
    <row r="317" spans="1:3" ht="15.5" x14ac:dyDescent="0.35">
      <c r="A317" s="246" t="s">
        <v>1794</v>
      </c>
      <c r="B317" s="246" t="s">
        <v>1795</v>
      </c>
      <c r="C317" s="247">
        <v>6</v>
      </c>
    </row>
    <row r="318" spans="1:3" ht="15.5" x14ac:dyDescent="0.35">
      <c r="A318" s="246" t="s">
        <v>1796</v>
      </c>
      <c r="B318" s="246" t="s">
        <v>1797</v>
      </c>
      <c r="C318" s="247">
        <v>4</v>
      </c>
    </row>
    <row r="319" spans="1:3" ht="15.5" x14ac:dyDescent="0.35">
      <c r="A319" s="246" t="s">
        <v>1798</v>
      </c>
      <c r="B319" s="246" t="s">
        <v>1799</v>
      </c>
      <c r="C319" s="247">
        <v>6</v>
      </c>
    </row>
    <row r="320" spans="1:3" ht="15.5" x14ac:dyDescent="0.35">
      <c r="A320" s="246" t="s">
        <v>1800</v>
      </c>
      <c r="B320" s="246" t="s">
        <v>1801</v>
      </c>
      <c r="C320" s="247">
        <v>3</v>
      </c>
    </row>
    <row r="321" spans="1:3" ht="15.5" x14ac:dyDescent="0.35">
      <c r="A321" s="246" t="s">
        <v>1802</v>
      </c>
      <c r="B321" s="246" t="s">
        <v>1803</v>
      </c>
      <c r="C321" s="247">
        <v>5</v>
      </c>
    </row>
    <row r="322" spans="1:3" ht="15.5" x14ac:dyDescent="0.35">
      <c r="A322" s="246" t="s">
        <v>1804</v>
      </c>
      <c r="B322" s="246" t="s">
        <v>1805</v>
      </c>
      <c r="C322" s="247">
        <v>4</v>
      </c>
    </row>
    <row r="323" spans="1:3" ht="15.5" x14ac:dyDescent="0.35">
      <c r="A323" s="246" t="s">
        <v>1806</v>
      </c>
      <c r="B323" s="246" t="s">
        <v>1807</v>
      </c>
      <c r="C323" s="247">
        <v>3</v>
      </c>
    </row>
    <row r="324" spans="1:3" ht="15.5" x14ac:dyDescent="0.35">
      <c r="A324" s="246" t="s">
        <v>1808</v>
      </c>
      <c r="B324" s="246" t="s">
        <v>1809</v>
      </c>
      <c r="C324" s="247">
        <v>4</v>
      </c>
    </row>
    <row r="325" spans="1:3" ht="15.5" x14ac:dyDescent="0.35">
      <c r="A325" s="246" t="s">
        <v>1810</v>
      </c>
      <c r="B325" s="246" t="s">
        <v>1811</v>
      </c>
      <c r="C325" s="247">
        <v>5</v>
      </c>
    </row>
    <row r="326" spans="1:3" ht="15.5" x14ac:dyDescent="0.35">
      <c r="A326" s="246" t="s">
        <v>1812</v>
      </c>
      <c r="B326" s="246" t="s">
        <v>1813</v>
      </c>
      <c r="C326" s="247">
        <v>4</v>
      </c>
    </row>
    <row r="327" spans="1:3" ht="15.5" x14ac:dyDescent="0.35">
      <c r="A327" s="246" t="s">
        <v>1814</v>
      </c>
      <c r="B327" s="246" t="s">
        <v>1815</v>
      </c>
      <c r="C327" s="247">
        <v>5</v>
      </c>
    </row>
    <row r="328" spans="1:3" ht="15.5" x14ac:dyDescent="0.35">
      <c r="A328" s="246" t="s">
        <v>1816</v>
      </c>
      <c r="B328" s="246" t="s">
        <v>1817</v>
      </c>
      <c r="C328" s="247">
        <v>4</v>
      </c>
    </row>
    <row r="329" spans="1:3" ht="15.5" x14ac:dyDescent="0.35">
      <c r="A329" s="246" t="s">
        <v>1818</v>
      </c>
      <c r="B329" s="246" t="s">
        <v>1819</v>
      </c>
      <c r="C329" s="247">
        <v>4</v>
      </c>
    </row>
    <row r="330" spans="1:3" ht="15.5" x14ac:dyDescent="0.35">
      <c r="A330" s="246" t="s">
        <v>1820</v>
      </c>
      <c r="B330" s="246" t="s">
        <v>1821</v>
      </c>
      <c r="C330" s="247">
        <v>5</v>
      </c>
    </row>
    <row r="331" spans="1:3" ht="15.5" x14ac:dyDescent="0.35">
      <c r="A331" s="246" t="s">
        <v>1822</v>
      </c>
      <c r="B331" s="246" t="s">
        <v>1823</v>
      </c>
      <c r="C331" s="247">
        <v>6</v>
      </c>
    </row>
    <row r="332" spans="1:3" ht="15.5" x14ac:dyDescent="0.35">
      <c r="A332" s="246" t="s">
        <v>1824</v>
      </c>
      <c r="B332" s="246" t="s">
        <v>1825</v>
      </c>
      <c r="C332" s="247">
        <v>5</v>
      </c>
    </row>
    <row r="333" spans="1:3" ht="15.5" x14ac:dyDescent="0.35">
      <c r="A333" s="246" t="s">
        <v>590</v>
      </c>
      <c r="B333" s="246" t="s">
        <v>1826</v>
      </c>
      <c r="C333" s="247">
        <v>5</v>
      </c>
    </row>
    <row r="334" spans="1:3" ht="15.5" x14ac:dyDescent="0.35">
      <c r="A334" s="246" t="s">
        <v>1827</v>
      </c>
      <c r="B334" s="246" t="s">
        <v>1828</v>
      </c>
      <c r="C334" s="247">
        <v>6</v>
      </c>
    </row>
    <row r="335" spans="1:3" ht="15.5" x14ac:dyDescent="0.35">
      <c r="A335" s="246" t="s">
        <v>1829</v>
      </c>
      <c r="B335" s="246" t="s">
        <v>1830</v>
      </c>
      <c r="C335" s="247">
        <v>5</v>
      </c>
    </row>
    <row r="336" spans="1:3" ht="15.5" x14ac:dyDescent="0.35">
      <c r="A336" s="246" t="s">
        <v>1831</v>
      </c>
      <c r="B336" s="246" t="s">
        <v>1832</v>
      </c>
      <c r="C336" s="247">
        <v>5</v>
      </c>
    </row>
    <row r="337" spans="1:3" ht="15.5" x14ac:dyDescent="0.35">
      <c r="A337" s="246" t="s">
        <v>1833</v>
      </c>
      <c r="B337" s="246" t="s">
        <v>1834</v>
      </c>
      <c r="C337" s="247">
        <v>6</v>
      </c>
    </row>
    <row r="338" spans="1:3" ht="15.5" x14ac:dyDescent="0.35">
      <c r="A338" s="246" t="s">
        <v>1835</v>
      </c>
      <c r="B338" s="246" t="s">
        <v>1836</v>
      </c>
      <c r="C338" s="247">
        <v>6</v>
      </c>
    </row>
    <row r="339" spans="1:3" ht="15.5" x14ac:dyDescent="0.35">
      <c r="A339" s="246" t="s">
        <v>285</v>
      </c>
      <c r="B339" s="246" t="s">
        <v>1837</v>
      </c>
      <c r="C339" s="247">
        <v>6</v>
      </c>
    </row>
    <row r="340" spans="1:3" ht="15.5" x14ac:dyDescent="0.35">
      <c r="A340" s="246" t="s">
        <v>1838</v>
      </c>
      <c r="B340" s="246" t="s">
        <v>1839</v>
      </c>
      <c r="C340" s="247">
        <v>6</v>
      </c>
    </row>
    <row r="341" spans="1:3" ht="15.5" x14ac:dyDescent="0.35">
      <c r="A341" s="246" t="s">
        <v>1840</v>
      </c>
      <c r="B341" s="246" t="s">
        <v>1841</v>
      </c>
      <c r="C341" s="247">
        <v>5</v>
      </c>
    </row>
    <row r="342" spans="1:3" ht="15.5" x14ac:dyDescent="0.35">
      <c r="A342" s="246" t="s">
        <v>1842</v>
      </c>
      <c r="B342" s="246" t="s">
        <v>1843</v>
      </c>
      <c r="C342" s="247">
        <v>4</v>
      </c>
    </row>
    <row r="343" spans="1:3" ht="15.5" x14ac:dyDescent="0.35">
      <c r="A343" s="246" t="s">
        <v>1844</v>
      </c>
      <c r="B343" s="246" t="s">
        <v>1845</v>
      </c>
      <c r="C343" s="247">
        <v>6</v>
      </c>
    </row>
    <row r="344" spans="1:3" ht="15.5" x14ac:dyDescent="0.35">
      <c r="A344" s="246" t="s">
        <v>1846</v>
      </c>
      <c r="B344" s="246" t="s">
        <v>1847</v>
      </c>
      <c r="C344" s="247">
        <v>5</v>
      </c>
    </row>
    <row r="345" spans="1:3" ht="15.5" x14ac:dyDescent="0.35">
      <c r="A345" s="246" t="s">
        <v>1848</v>
      </c>
      <c r="B345" s="246" t="s">
        <v>1849</v>
      </c>
      <c r="C345" s="247">
        <v>6</v>
      </c>
    </row>
    <row r="346" spans="1:3" ht="15.5" x14ac:dyDescent="0.35">
      <c r="A346" s="246" t="s">
        <v>1850</v>
      </c>
      <c r="B346" s="246" t="s">
        <v>1851</v>
      </c>
      <c r="C346" s="247">
        <v>6</v>
      </c>
    </row>
    <row r="347" spans="1:3" ht="15.5" x14ac:dyDescent="0.35">
      <c r="A347" s="246" t="s">
        <v>1852</v>
      </c>
      <c r="B347" s="246" t="s">
        <v>1853</v>
      </c>
      <c r="C347" s="247">
        <v>4</v>
      </c>
    </row>
    <row r="348" spans="1:3" ht="15.5" x14ac:dyDescent="0.35">
      <c r="A348" s="246" t="s">
        <v>1854</v>
      </c>
      <c r="B348" s="246" t="s">
        <v>1855</v>
      </c>
      <c r="C348" s="247">
        <v>5</v>
      </c>
    </row>
    <row r="349" spans="1:3" ht="15.5" x14ac:dyDescent="0.35">
      <c r="A349" s="246" t="s">
        <v>1856</v>
      </c>
      <c r="B349" s="246" t="s">
        <v>1857</v>
      </c>
      <c r="C349" s="247">
        <v>4</v>
      </c>
    </row>
    <row r="350" spans="1:3" ht="15.5" x14ac:dyDescent="0.35">
      <c r="A350" s="246" t="s">
        <v>1858</v>
      </c>
      <c r="B350" s="246" t="s">
        <v>1859</v>
      </c>
      <c r="C350" s="247">
        <v>3</v>
      </c>
    </row>
    <row r="351" spans="1:3" ht="15.5" x14ac:dyDescent="0.35">
      <c r="A351" s="246" t="s">
        <v>1860</v>
      </c>
      <c r="B351" s="246" t="s">
        <v>1861</v>
      </c>
      <c r="C351" s="247">
        <v>2</v>
      </c>
    </row>
    <row r="352" spans="1:3" ht="15.5" x14ac:dyDescent="0.35">
      <c r="A352" s="246" t="s">
        <v>1862</v>
      </c>
      <c r="B352" s="246" t="s">
        <v>1863</v>
      </c>
      <c r="C352" s="247">
        <v>3</v>
      </c>
    </row>
    <row r="353" spans="1:3" ht="15.5" x14ac:dyDescent="0.35">
      <c r="A353" s="246" t="s">
        <v>1864</v>
      </c>
      <c r="B353" s="246" t="s">
        <v>1219</v>
      </c>
      <c r="C353" s="247">
        <v>2</v>
      </c>
    </row>
    <row r="354" spans="1:3" ht="15.5" x14ac:dyDescent="0.35">
      <c r="A354" s="246" t="s">
        <v>1865</v>
      </c>
      <c r="B354" s="246" t="s">
        <v>1866</v>
      </c>
      <c r="C354" s="247">
        <v>7</v>
      </c>
    </row>
    <row r="355" spans="1:3" ht="15.5" x14ac:dyDescent="0.35">
      <c r="A355" s="246" t="s">
        <v>1867</v>
      </c>
      <c r="B355" s="246" t="s">
        <v>1868</v>
      </c>
      <c r="C355" s="247">
        <v>6</v>
      </c>
    </row>
    <row r="356" spans="1:3" ht="15.5" x14ac:dyDescent="0.35">
      <c r="A356" s="246" t="s">
        <v>1869</v>
      </c>
      <c r="B356" s="246" t="s">
        <v>1870</v>
      </c>
      <c r="C356" s="247">
        <v>7</v>
      </c>
    </row>
    <row r="357" spans="1:3" ht="15.5" x14ac:dyDescent="0.35">
      <c r="A357" s="246" t="s">
        <v>1871</v>
      </c>
      <c r="B357" s="246" t="s">
        <v>1872</v>
      </c>
      <c r="C357" s="247">
        <v>5</v>
      </c>
    </row>
    <row r="358" spans="1:3" ht="15.5" x14ac:dyDescent="0.35">
      <c r="A358" s="246" t="s">
        <v>1873</v>
      </c>
      <c r="B358" s="246" t="s">
        <v>1874</v>
      </c>
      <c r="C358" s="247">
        <v>5</v>
      </c>
    </row>
    <row r="359" spans="1:3" ht="15.5" x14ac:dyDescent="0.35">
      <c r="A359" s="246" t="s">
        <v>1875</v>
      </c>
      <c r="B359" s="246" t="s">
        <v>1876</v>
      </c>
      <c r="C359" s="247">
        <v>6</v>
      </c>
    </row>
    <row r="360" spans="1:3" ht="15.5" x14ac:dyDescent="0.35">
      <c r="A360" s="246" t="s">
        <v>1877</v>
      </c>
      <c r="B360" s="246" t="s">
        <v>1878</v>
      </c>
      <c r="C360" s="247">
        <v>5</v>
      </c>
    </row>
    <row r="361" spans="1:3" ht="15.5" x14ac:dyDescent="0.35">
      <c r="A361" s="246" t="s">
        <v>1879</v>
      </c>
      <c r="B361" s="246" t="s">
        <v>1880</v>
      </c>
      <c r="C361" s="247">
        <v>4</v>
      </c>
    </row>
    <row r="362" spans="1:3" ht="15.5" x14ac:dyDescent="0.35">
      <c r="A362" s="246" t="s">
        <v>142</v>
      </c>
      <c r="B362" s="246" t="s">
        <v>1881</v>
      </c>
      <c r="C362" s="247">
        <v>2</v>
      </c>
    </row>
    <row r="363" spans="1:3" ht="15.5" x14ac:dyDescent="0.35">
      <c r="A363" s="246" t="s">
        <v>1882</v>
      </c>
      <c r="B363" s="246" t="s">
        <v>1883</v>
      </c>
      <c r="C363" s="247">
        <v>4</v>
      </c>
    </row>
    <row r="364" spans="1:3" ht="15.5" x14ac:dyDescent="0.35">
      <c r="A364" s="246" t="s">
        <v>1884</v>
      </c>
      <c r="B364" s="246" t="s">
        <v>1885</v>
      </c>
      <c r="C364" s="247">
        <v>4</v>
      </c>
    </row>
    <row r="365" spans="1:3" ht="15.5" x14ac:dyDescent="0.35">
      <c r="A365" s="246" t="s">
        <v>1886</v>
      </c>
      <c r="B365" s="246" t="s">
        <v>1887</v>
      </c>
      <c r="C365" s="247">
        <v>5</v>
      </c>
    </row>
    <row r="366" spans="1:3" ht="15.5" x14ac:dyDescent="0.35">
      <c r="A366" s="246" t="s">
        <v>1888</v>
      </c>
      <c r="B366" s="246" t="s">
        <v>1889</v>
      </c>
      <c r="C366" s="247">
        <v>2</v>
      </c>
    </row>
    <row r="367" spans="1:3" ht="15.5" x14ac:dyDescent="0.35">
      <c r="A367" s="246" t="s">
        <v>1890</v>
      </c>
      <c r="B367" s="246" t="s">
        <v>1891</v>
      </c>
      <c r="C367" s="247">
        <v>4</v>
      </c>
    </row>
    <row r="368" spans="1:3" ht="15.5" x14ac:dyDescent="0.35">
      <c r="A368" s="246" t="s">
        <v>1892</v>
      </c>
      <c r="B368" s="246" t="s">
        <v>1893</v>
      </c>
      <c r="C368" s="247">
        <v>4</v>
      </c>
    </row>
    <row r="369" spans="1:3" ht="15.5" x14ac:dyDescent="0.35">
      <c r="A369" s="246" t="s">
        <v>1894</v>
      </c>
      <c r="B369" s="246" t="s">
        <v>1895</v>
      </c>
      <c r="C369" s="247">
        <v>5</v>
      </c>
    </row>
    <row r="370" spans="1:3" ht="15.5" x14ac:dyDescent="0.35">
      <c r="A370" s="246" t="s">
        <v>1896</v>
      </c>
      <c r="B370" s="246" t="s">
        <v>1897</v>
      </c>
      <c r="C370" s="247">
        <v>8</v>
      </c>
    </row>
    <row r="371" spans="1:3" ht="15.5" x14ac:dyDescent="0.35">
      <c r="A371" s="246" t="s">
        <v>1898</v>
      </c>
      <c r="B371" s="246" t="s">
        <v>1899</v>
      </c>
      <c r="C371" s="247">
        <v>3</v>
      </c>
    </row>
    <row r="372" spans="1:3" ht="15.5" x14ac:dyDescent="0.35">
      <c r="A372" s="246" t="s">
        <v>1900</v>
      </c>
      <c r="B372" s="246" t="s">
        <v>1901</v>
      </c>
      <c r="C372" s="247">
        <v>4</v>
      </c>
    </row>
    <row r="373" spans="1:3" ht="15.5" x14ac:dyDescent="0.35">
      <c r="A373" s="246" t="s">
        <v>1902</v>
      </c>
      <c r="B373" s="246" t="s">
        <v>1903</v>
      </c>
      <c r="C373" s="247">
        <v>4</v>
      </c>
    </row>
    <row r="374" spans="1:3" ht="31" x14ac:dyDescent="0.35">
      <c r="A374" s="246" t="s">
        <v>1904</v>
      </c>
      <c r="B374" s="246" t="s">
        <v>1905</v>
      </c>
      <c r="C374" s="247">
        <v>4</v>
      </c>
    </row>
    <row r="375" spans="1:3" ht="15.5" x14ac:dyDescent="0.35">
      <c r="A375" s="246" t="s">
        <v>1906</v>
      </c>
      <c r="B375" s="246" t="s">
        <v>1907</v>
      </c>
      <c r="C375" s="247">
        <v>5</v>
      </c>
    </row>
    <row r="376" spans="1:3" ht="15.5" x14ac:dyDescent="0.35">
      <c r="A376" s="246" t="s">
        <v>1908</v>
      </c>
      <c r="B376" s="246" t="s">
        <v>1909</v>
      </c>
      <c r="C376" s="247">
        <v>5</v>
      </c>
    </row>
    <row r="377" spans="1:3" ht="15.5" x14ac:dyDescent="0.35">
      <c r="A377" s="246" t="s">
        <v>1910</v>
      </c>
      <c r="B377" s="246" t="s">
        <v>1911</v>
      </c>
      <c r="C377" s="247">
        <v>5</v>
      </c>
    </row>
    <row r="378" spans="1:3" ht="15.5" x14ac:dyDescent="0.35">
      <c r="A378" s="246" t="s">
        <v>1912</v>
      </c>
      <c r="B378" s="246" t="s">
        <v>1913</v>
      </c>
      <c r="C378" s="247">
        <v>4</v>
      </c>
    </row>
    <row r="379" spans="1:3" ht="15.5" x14ac:dyDescent="0.35">
      <c r="A379" s="246" t="s">
        <v>1914</v>
      </c>
      <c r="B379" s="246" t="s">
        <v>1915</v>
      </c>
      <c r="C379" s="247">
        <v>6</v>
      </c>
    </row>
    <row r="380" spans="1:3" ht="15.5" x14ac:dyDescent="0.35">
      <c r="A380" s="246" t="s">
        <v>1916</v>
      </c>
      <c r="B380" s="246" t="s">
        <v>1917</v>
      </c>
      <c r="C380" s="247">
        <v>4</v>
      </c>
    </row>
    <row r="381" spans="1:3" ht="15.5" x14ac:dyDescent="0.35">
      <c r="A381" s="246" t="s">
        <v>1918</v>
      </c>
      <c r="B381" s="246" t="s">
        <v>1219</v>
      </c>
      <c r="C381" s="247">
        <v>2</v>
      </c>
    </row>
    <row r="382" spans="1:3" ht="15.5" x14ac:dyDescent="0.35">
      <c r="A382" s="246" t="s">
        <v>1919</v>
      </c>
      <c r="B382" s="246" t="s">
        <v>1920</v>
      </c>
      <c r="C382" s="247">
        <v>4</v>
      </c>
    </row>
    <row r="383" spans="1:3" ht="15.5" x14ac:dyDescent="0.35">
      <c r="A383" s="246" t="s">
        <v>1921</v>
      </c>
      <c r="B383" s="246" t="s">
        <v>1922</v>
      </c>
      <c r="C383" s="247">
        <v>1</v>
      </c>
    </row>
    <row r="384" spans="1:3" ht="15.5" x14ac:dyDescent="0.35">
      <c r="A384" s="246" t="s">
        <v>1923</v>
      </c>
      <c r="B384" s="246" t="s">
        <v>1924</v>
      </c>
      <c r="C384" s="247">
        <v>4</v>
      </c>
    </row>
    <row r="385" spans="1:3" ht="15.5" x14ac:dyDescent="0.35">
      <c r="A385" s="246" t="s">
        <v>1925</v>
      </c>
      <c r="B385" s="246" t="s">
        <v>1926</v>
      </c>
      <c r="C385" s="247">
        <v>3</v>
      </c>
    </row>
    <row r="386" spans="1:3" ht="15.5" x14ac:dyDescent="0.35">
      <c r="A386" s="246" t="s">
        <v>1927</v>
      </c>
      <c r="B386" s="246" t="s">
        <v>1928</v>
      </c>
      <c r="C386" s="247">
        <v>5</v>
      </c>
    </row>
    <row r="387" spans="1:3" ht="15.5" x14ac:dyDescent="0.35">
      <c r="A387" s="246" t="s">
        <v>1929</v>
      </c>
      <c r="B387" s="246" t="s">
        <v>1930</v>
      </c>
      <c r="C387" s="247">
        <v>4</v>
      </c>
    </row>
    <row r="388" spans="1:3" ht="15.5" x14ac:dyDescent="0.35">
      <c r="A388" s="246" t="s">
        <v>1931</v>
      </c>
      <c r="B388" s="246" t="s">
        <v>1932</v>
      </c>
      <c r="C388" s="247">
        <v>4</v>
      </c>
    </row>
    <row r="389" spans="1:3" ht="15.5" x14ac:dyDescent="0.35">
      <c r="A389" s="246" t="s">
        <v>1933</v>
      </c>
      <c r="B389" s="246" t="s">
        <v>1934</v>
      </c>
      <c r="C389" s="247">
        <v>5</v>
      </c>
    </row>
    <row r="390" spans="1:3" ht="15.5" x14ac:dyDescent="0.35">
      <c r="A390" s="246" t="s">
        <v>1935</v>
      </c>
      <c r="B390" s="246" t="s">
        <v>1936</v>
      </c>
      <c r="C390" s="247">
        <v>1</v>
      </c>
    </row>
    <row r="391" spans="1:3" ht="15.5" x14ac:dyDescent="0.35">
      <c r="A391" s="246" t="s">
        <v>1937</v>
      </c>
      <c r="B391" s="246" t="s">
        <v>1938</v>
      </c>
      <c r="C391" s="247">
        <v>1</v>
      </c>
    </row>
    <row r="392" spans="1:3" ht="15.5" x14ac:dyDescent="0.35">
      <c r="A392" s="246" t="s">
        <v>1939</v>
      </c>
      <c r="B392" s="246" t="s">
        <v>1219</v>
      </c>
      <c r="C392" s="247">
        <v>2</v>
      </c>
    </row>
    <row r="393" spans="1:3" ht="15.5" x14ac:dyDescent="0.35">
      <c r="A393" s="246" t="s">
        <v>1940</v>
      </c>
      <c r="B393" s="246" t="s">
        <v>1941</v>
      </c>
      <c r="C393" s="247">
        <v>1</v>
      </c>
    </row>
    <row r="394" spans="1:3" ht="15.5" x14ac:dyDescent="0.35">
      <c r="A394" s="246" t="s">
        <v>1942</v>
      </c>
      <c r="B394" s="246" t="s">
        <v>1943</v>
      </c>
      <c r="C394" s="247">
        <v>1</v>
      </c>
    </row>
    <row r="395" spans="1:3" ht="15.5" x14ac:dyDescent="0.35">
      <c r="A395" s="246" t="s">
        <v>1944</v>
      </c>
      <c r="B395" s="246" t="s">
        <v>1945</v>
      </c>
      <c r="C395" s="247">
        <v>1</v>
      </c>
    </row>
    <row r="396" spans="1:3" ht="15.5" x14ac:dyDescent="0.35">
      <c r="A396" s="246" t="s">
        <v>1946</v>
      </c>
      <c r="B396" s="246" t="s">
        <v>1947</v>
      </c>
      <c r="C396" s="247">
        <v>1</v>
      </c>
    </row>
    <row r="397" spans="1:3" ht="15.5" x14ac:dyDescent="0.35">
      <c r="A397" s="246" t="s">
        <v>1948</v>
      </c>
      <c r="B397" s="246" t="s">
        <v>1949</v>
      </c>
      <c r="C397" s="247">
        <v>1</v>
      </c>
    </row>
    <row r="398" spans="1:3" ht="15.5" x14ac:dyDescent="0.35">
      <c r="A398" s="246" t="s">
        <v>1950</v>
      </c>
      <c r="B398" s="246" t="s">
        <v>1951</v>
      </c>
      <c r="C398" s="247">
        <v>1</v>
      </c>
    </row>
    <row r="399" spans="1:3" ht="15.5" x14ac:dyDescent="0.35">
      <c r="A399" s="246" t="s">
        <v>1952</v>
      </c>
      <c r="B399" s="246" t="s">
        <v>1953</v>
      </c>
      <c r="C399" s="247">
        <v>1</v>
      </c>
    </row>
    <row r="400" spans="1:3" ht="15.5" x14ac:dyDescent="0.35">
      <c r="A400" s="246" t="s">
        <v>1954</v>
      </c>
      <c r="B400" s="246" t="s">
        <v>1955</v>
      </c>
      <c r="C400" s="247">
        <v>1</v>
      </c>
    </row>
    <row r="401" spans="1:3" ht="15.5" x14ac:dyDescent="0.35">
      <c r="A401" s="246" t="s">
        <v>1956</v>
      </c>
      <c r="B401" s="246" t="s">
        <v>1957</v>
      </c>
      <c r="C401" s="247">
        <v>1</v>
      </c>
    </row>
    <row r="402" spans="1:3" ht="15.5" x14ac:dyDescent="0.35">
      <c r="A402" s="246" t="s">
        <v>1958</v>
      </c>
      <c r="B402" s="246" t="s">
        <v>1959</v>
      </c>
      <c r="C402" s="247">
        <v>1</v>
      </c>
    </row>
    <row r="403" spans="1:3" ht="15.5" x14ac:dyDescent="0.35">
      <c r="A403" s="246" t="s">
        <v>1960</v>
      </c>
      <c r="B403" s="246" t="s">
        <v>1961</v>
      </c>
      <c r="C403" s="247">
        <v>1</v>
      </c>
    </row>
    <row r="404" spans="1:3" ht="15.5" x14ac:dyDescent="0.35">
      <c r="A404" s="246" t="s">
        <v>1962</v>
      </c>
      <c r="B404" s="246" t="s">
        <v>1963</v>
      </c>
      <c r="C404" s="247">
        <v>1</v>
      </c>
    </row>
    <row r="405" spans="1:3" ht="15.5" x14ac:dyDescent="0.35">
      <c r="A405" s="246" t="s">
        <v>1964</v>
      </c>
      <c r="B405" s="246" t="s">
        <v>1965</v>
      </c>
      <c r="C405" s="247">
        <v>1</v>
      </c>
    </row>
    <row r="406" spans="1:3" ht="15.5" x14ac:dyDescent="0.35">
      <c r="A406" s="246" t="s">
        <v>1966</v>
      </c>
      <c r="B406" s="246" t="s">
        <v>1967</v>
      </c>
      <c r="C406" s="247">
        <v>1</v>
      </c>
    </row>
    <row r="407" spans="1:3" ht="15.5" x14ac:dyDescent="0.35">
      <c r="A407" s="246" t="s">
        <v>1968</v>
      </c>
      <c r="B407" s="246" t="s">
        <v>1969</v>
      </c>
      <c r="C407" s="247">
        <v>1</v>
      </c>
    </row>
    <row r="408" spans="1:3" ht="15.5" x14ac:dyDescent="0.35">
      <c r="A408" s="246" t="s">
        <v>1970</v>
      </c>
      <c r="B408" s="246" t="s">
        <v>1971</v>
      </c>
      <c r="C408" s="247">
        <v>1</v>
      </c>
    </row>
    <row r="409" spans="1:3" ht="15.5" x14ac:dyDescent="0.35">
      <c r="A409" s="246" t="s">
        <v>1972</v>
      </c>
      <c r="B409" s="246" t="s">
        <v>1973</v>
      </c>
      <c r="C409" s="247">
        <v>1</v>
      </c>
    </row>
    <row r="410" spans="1:3" ht="15.5" x14ac:dyDescent="0.35">
      <c r="A410" s="246" t="s">
        <v>1974</v>
      </c>
      <c r="B410" s="246" t="s">
        <v>1975</v>
      </c>
      <c r="C410" s="247">
        <v>1</v>
      </c>
    </row>
    <row r="411" spans="1:3" ht="15.5" x14ac:dyDescent="0.35">
      <c r="A411" s="246" t="s">
        <v>1976</v>
      </c>
      <c r="B411" s="246" t="s">
        <v>1977</v>
      </c>
      <c r="C411" s="247">
        <v>1</v>
      </c>
    </row>
    <row r="412" spans="1:3" ht="15.5" x14ac:dyDescent="0.35">
      <c r="A412" s="246" t="s">
        <v>1978</v>
      </c>
      <c r="B412" s="246" t="s">
        <v>1979</v>
      </c>
      <c r="C412" s="247">
        <v>1</v>
      </c>
    </row>
    <row r="413" spans="1:3" ht="15.5" x14ac:dyDescent="0.35">
      <c r="A413" s="246" t="s">
        <v>1980</v>
      </c>
      <c r="B413" s="246" t="s">
        <v>1981</v>
      </c>
      <c r="C413" s="247">
        <v>1</v>
      </c>
    </row>
    <row r="414" spans="1:3" ht="15.5" x14ac:dyDescent="0.35">
      <c r="A414" s="246" t="s">
        <v>1982</v>
      </c>
      <c r="B414" s="246" t="s">
        <v>1983</v>
      </c>
      <c r="C414" s="247">
        <v>1</v>
      </c>
    </row>
    <row r="415" spans="1:3" ht="15.5" x14ac:dyDescent="0.35">
      <c r="A415" s="246" t="s">
        <v>1984</v>
      </c>
      <c r="B415" s="246" t="s">
        <v>1985</v>
      </c>
      <c r="C415" s="247">
        <v>1</v>
      </c>
    </row>
    <row r="416" spans="1:3" ht="15.5" x14ac:dyDescent="0.35">
      <c r="A416" s="246" t="s">
        <v>1986</v>
      </c>
      <c r="B416" s="246" t="s">
        <v>1987</v>
      </c>
      <c r="C416" s="247">
        <v>1</v>
      </c>
    </row>
    <row r="417" spans="1:3" ht="15.5" x14ac:dyDescent="0.35">
      <c r="A417" s="246" t="s">
        <v>1988</v>
      </c>
      <c r="B417" s="246" t="s">
        <v>1989</v>
      </c>
      <c r="C417" s="247">
        <v>1</v>
      </c>
    </row>
    <row r="418" spans="1:3" ht="15.5" x14ac:dyDescent="0.35">
      <c r="A418" s="246" t="s">
        <v>1990</v>
      </c>
      <c r="B418" s="246" t="s">
        <v>1991</v>
      </c>
      <c r="C418" s="247">
        <v>1</v>
      </c>
    </row>
    <row r="419" spans="1:3" ht="15.5" x14ac:dyDescent="0.35">
      <c r="A419" s="246" t="s">
        <v>1992</v>
      </c>
      <c r="B419" s="246" t="s">
        <v>1993</v>
      </c>
      <c r="C419" s="247">
        <v>1</v>
      </c>
    </row>
    <row r="420" spans="1:3" ht="15.5" x14ac:dyDescent="0.35">
      <c r="A420" s="246" t="s">
        <v>1994</v>
      </c>
      <c r="B420" s="246" t="s">
        <v>1995</v>
      </c>
      <c r="C420" s="247">
        <v>1</v>
      </c>
    </row>
    <row r="421" spans="1:3" ht="15.5" x14ac:dyDescent="0.35">
      <c r="A421" s="246" t="s">
        <v>1996</v>
      </c>
      <c r="B421" s="246" t="s">
        <v>1997</v>
      </c>
      <c r="C421" s="247">
        <v>1</v>
      </c>
    </row>
    <row r="422" spans="1:3" ht="15.5" x14ac:dyDescent="0.35">
      <c r="A422" s="246" t="s">
        <v>1998</v>
      </c>
      <c r="B422" s="246" t="s">
        <v>1999</v>
      </c>
      <c r="C422" s="247">
        <v>1</v>
      </c>
    </row>
    <row r="423" spans="1:3" ht="15.5" x14ac:dyDescent="0.35">
      <c r="A423" s="246" t="s">
        <v>2000</v>
      </c>
      <c r="B423" s="246" t="s">
        <v>2001</v>
      </c>
      <c r="C423" s="247">
        <v>1</v>
      </c>
    </row>
    <row r="424" spans="1:3" ht="15.5" x14ac:dyDescent="0.35">
      <c r="A424" s="246" t="s">
        <v>2002</v>
      </c>
      <c r="B424" s="246" t="s">
        <v>2003</v>
      </c>
      <c r="C424" s="247">
        <v>1</v>
      </c>
    </row>
    <row r="425" spans="1:3" ht="15.5" x14ac:dyDescent="0.35">
      <c r="A425" s="246" t="s">
        <v>2004</v>
      </c>
      <c r="B425" s="246" t="s">
        <v>2005</v>
      </c>
      <c r="C425" s="247">
        <v>1</v>
      </c>
    </row>
    <row r="426" spans="1:3" ht="15.5" x14ac:dyDescent="0.35">
      <c r="A426" s="246" t="s">
        <v>2006</v>
      </c>
      <c r="B426" s="246" t="s">
        <v>2007</v>
      </c>
      <c r="C426" s="247">
        <v>1</v>
      </c>
    </row>
    <row r="427" spans="1:3" ht="15.5" x14ac:dyDescent="0.35">
      <c r="A427" s="246" t="s">
        <v>2008</v>
      </c>
      <c r="B427" s="246" t="s">
        <v>2009</v>
      </c>
      <c r="C427" s="247">
        <v>1</v>
      </c>
    </row>
    <row r="428" spans="1:3" ht="15.5" x14ac:dyDescent="0.35">
      <c r="A428" s="246" t="s">
        <v>2010</v>
      </c>
      <c r="B428" s="246" t="s">
        <v>2011</v>
      </c>
      <c r="C428" s="247">
        <v>1</v>
      </c>
    </row>
    <row r="429" spans="1:3" ht="15.5" x14ac:dyDescent="0.35">
      <c r="A429" s="246" t="s">
        <v>2012</v>
      </c>
      <c r="B429" s="246" t="s">
        <v>1999</v>
      </c>
      <c r="C429" s="247">
        <v>1</v>
      </c>
    </row>
    <row r="430" spans="1:3" ht="15.5" x14ac:dyDescent="0.35">
      <c r="A430" s="246" t="s">
        <v>2013</v>
      </c>
      <c r="B430" s="246" t="s">
        <v>2014</v>
      </c>
      <c r="C430" s="247">
        <v>1</v>
      </c>
    </row>
    <row r="431" spans="1:3" ht="15.5" x14ac:dyDescent="0.35">
      <c r="A431" s="246" t="s">
        <v>2015</v>
      </c>
      <c r="B431" s="246" t="s">
        <v>2016</v>
      </c>
      <c r="C431" s="247">
        <v>1</v>
      </c>
    </row>
    <row r="432" spans="1:3" ht="15.5" x14ac:dyDescent="0.35">
      <c r="A432" s="246" t="s">
        <v>2017</v>
      </c>
      <c r="B432" s="246" t="s">
        <v>2018</v>
      </c>
      <c r="C432" s="247">
        <v>1</v>
      </c>
    </row>
    <row r="433" spans="1:3" ht="15.5" x14ac:dyDescent="0.35">
      <c r="A433" s="246" t="s">
        <v>2019</v>
      </c>
      <c r="B433" s="246" t="s">
        <v>2020</v>
      </c>
      <c r="C433" s="247">
        <v>1</v>
      </c>
    </row>
    <row r="434" spans="1:3" ht="15.5" x14ac:dyDescent="0.35">
      <c r="A434" s="246" t="s">
        <v>2021</v>
      </c>
      <c r="B434" s="246" t="s">
        <v>2022</v>
      </c>
      <c r="C434" s="247">
        <v>1</v>
      </c>
    </row>
    <row r="435" spans="1:3" ht="15.5" x14ac:dyDescent="0.35">
      <c r="A435" s="246" t="s">
        <v>2023</v>
      </c>
      <c r="B435" s="246" t="s">
        <v>2024</v>
      </c>
      <c r="C435" s="247">
        <v>1</v>
      </c>
    </row>
    <row r="436" spans="1:3" ht="15.5" x14ac:dyDescent="0.35">
      <c r="A436" s="246" t="s">
        <v>2025</v>
      </c>
      <c r="B436" s="246" t="s">
        <v>2026</v>
      </c>
      <c r="C436" s="247">
        <v>1</v>
      </c>
    </row>
    <row r="437" spans="1:3" ht="15.5" x14ac:dyDescent="0.35">
      <c r="A437" s="246" t="s">
        <v>2027</v>
      </c>
      <c r="B437" s="246" t="s">
        <v>2028</v>
      </c>
      <c r="C437" s="247">
        <v>1</v>
      </c>
    </row>
    <row r="438" spans="1:3" ht="15.5" x14ac:dyDescent="0.35">
      <c r="A438" s="246" t="s">
        <v>2029</v>
      </c>
      <c r="B438" s="246" t="s">
        <v>2030</v>
      </c>
      <c r="C438" s="247">
        <v>1</v>
      </c>
    </row>
    <row r="439" spans="1:3" ht="15.5" x14ac:dyDescent="0.35">
      <c r="A439" s="246" t="s">
        <v>2031</v>
      </c>
      <c r="B439" s="246" t="s">
        <v>2032</v>
      </c>
      <c r="C439" s="247">
        <v>1</v>
      </c>
    </row>
    <row r="440" spans="1:3" ht="15.5" x14ac:dyDescent="0.35">
      <c r="A440" s="246" t="s">
        <v>2033</v>
      </c>
      <c r="B440" s="246" t="s">
        <v>2034</v>
      </c>
      <c r="C440" s="247">
        <v>1</v>
      </c>
    </row>
    <row r="441" spans="1:3" ht="15.5" x14ac:dyDescent="0.35">
      <c r="A441" s="246" t="s">
        <v>2035</v>
      </c>
      <c r="B441" s="246" t="s">
        <v>2036</v>
      </c>
      <c r="C441" s="247">
        <v>1</v>
      </c>
    </row>
    <row r="442" spans="1:3" ht="15.5" x14ac:dyDescent="0.35">
      <c r="A442" s="246" t="s">
        <v>2037</v>
      </c>
      <c r="B442" s="246" t="s">
        <v>2038</v>
      </c>
      <c r="C442" s="247">
        <v>1</v>
      </c>
    </row>
    <row r="443" spans="1:3" ht="15.5" x14ac:dyDescent="0.35">
      <c r="A443" s="246" t="s">
        <v>2039</v>
      </c>
      <c r="B443" s="246" t="s">
        <v>2040</v>
      </c>
      <c r="C443" s="247">
        <v>1</v>
      </c>
    </row>
    <row r="444" spans="1:3" ht="15.5" x14ac:dyDescent="0.35">
      <c r="A444" s="246" t="s">
        <v>2041</v>
      </c>
      <c r="B444" s="246" t="s">
        <v>2042</v>
      </c>
      <c r="C444" s="247">
        <v>1</v>
      </c>
    </row>
    <row r="445" spans="1:3" ht="15.5" x14ac:dyDescent="0.35">
      <c r="A445" s="246" t="s">
        <v>2043</v>
      </c>
      <c r="B445" s="246" t="s">
        <v>2044</v>
      </c>
      <c r="C445" s="247">
        <v>1</v>
      </c>
    </row>
    <row r="446" spans="1:3" ht="15.5" x14ac:dyDescent="0.35">
      <c r="A446" s="246" t="s">
        <v>2045</v>
      </c>
      <c r="B446" s="246" t="s">
        <v>2046</v>
      </c>
      <c r="C446" s="247">
        <v>1</v>
      </c>
    </row>
    <row r="447" spans="1:3" ht="15.5" x14ac:dyDescent="0.35">
      <c r="A447" s="246" t="s">
        <v>2047</v>
      </c>
      <c r="B447" s="246" t="s">
        <v>2048</v>
      </c>
      <c r="C447" s="247">
        <v>1</v>
      </c>
    </row>
    <row r="448" spans="1:3" ht="15.5" x14ac:dyDescent="0.35">
      <c r="A448" s="246" t="s">
        <v>2049</v>
      </c>
      <c r="B448" s="246" t="s">
        <v>2050</v>
      </c>
      <c r="C448" s="247">
        <v>1</v>
      </c>
    </row>
    <row r="449" spans="1:3" ht="15.5" x14ac:dyDescent="0.35">
      <c r="A449" s="246" t="s">
        <v>2051</v>
      </c>
      <c r="B449" s="246" t="s">
        <v>2052</v>
      </c>
      <c r="C449" s="247">
        <v>1</v>
      </c>
    </row>
    <row r="450" spans="1:3" ht="15.5" x14ac:dyDescent="0.35">
      <c r="A450" s="246" t="s">
        <v>2053</v>
      </c>
      <c r="B450" s="246" t="s">
        <v>2054</v>
      </c>
      <c r="C450" s="247">
        <v>1</v>
      </c>
    </row>
    <row r="451" spans="1:3" ht="15.5" x14ac:dyDescent="0.35">
      <c r="A451" s="246" t="s">
        <v>2055</v>
      </c>
      <c r="B451" s="246" t="s">
        <v>2056</v>
      </c>
      <c r="C451" s="247">
        <v>1</v>
      </c>
    </row>
    <row r="452" spans="1:3" ht="15.5" x14ac:dyDescent="0.35">
      <c r="A452" s="246" t="s">
        <v>2057</v>
      </c>
      <c r="B452" s="246" t="s">
        <v>2058</v>
      </c>
      <c r="C452" s="247">
        <v>1</v>
      </c>
    </row>
    <row r="453" spans="1:3" ht="15.5" x14ac:dyDescent="0.35">
      <c r="A453" s="246" t="s">
        <v>2059</v>
      </c>
      <c r="B453" s="246" t="s">
        <v>2060</v>
      </c>
      <c r="C453" s="247">
        <v>1</v>
      </c>
    </row>
    <row r="454" spans="1:3" ht="15.5" x14ac:dyDescent="0.35">
      <c r="A454" s="246" t="s">
        <v>2061</v>
      </c>
      <c r="B454" s="246" t="s">
        <v>2062</v>
      </c>
      <c r="C454" s="247">
        <v>1</v>
      </c>
    </row>
    <row r="455" spans="1:3" ht="15.5" x14ac:dyDescent="0.35">
      <c r="A455" s="246" t="s">
        <v>2063</v>
      </c>
      <c r="B455" s="246" t="s">
        <v>2064</v>
      </c>
      <c r="C455" s="247">
        <v>1</v>
      </c>
    </row>
    <row r="456" spans="1:3" ht="15.5" x14ac:dyDescent="0.35">
      <c r="A456" s="246" t="s">
        <v>2065</v>
      </c>
      <c r="B456" s="246" t="s">
        <v>2066</v>
      </c>
      <c r="C456" s="247">
        <v>1</v>
      </c>
    </row>
    <row r="457" spans="1:3" ht="15.5" x14ac:dyDescent="0.35">
      <c r="A457" s="246" t="s">
        <v>2067</v>
      </c>
      <c r="B457" s="246" t="s">
        <v>2068</v>
      </c>
      <c r="C457" s="247">
        <v>1</v>
      </c>
    </row>
    <row r="458" spans="1:3" ht="15.5" x14ac:dyDescent="0.35">
      <c r="A458" s="246" t="s">
        <v>2069</v>
      </c>
      <c r="B458" s="246" t="s">
        <v>2070</v>
      </c>
      <c r="C458" s="247">
        <v>1</v>
      </c>
    </row>
    <row r="459" spans="1:3" ht="15.5" x14ac:dyDescent="0.35">
      <c r="A459" s="246" t="s">
        <v>2071</v>
      </c>
      <c r="B459" s="246" t="s">
        <v>2072</v>
      </c>
      <c r="C459" s="247">
        <v>1</v>
      </c>
    </row>
    <row r="460" spans="1:3" ht="15.5" x14ac:dyDescent="0.35">
      <c r="A460" s="246" t="s">
        <v>2073</v>
      </c>
      <c r="B460" s="246" t="s">
        <v>2074</v>
      </c>
      <c r="C460" s="247">
        <v>1</v>
      </c>
    </row>
    <row r="461" spans="1:3" ht="15.5" x14ac:dyDescent="0.35">
      <c r="A461" s="246" t="s">
        <v>2075</v>
      </c>
      <c r="B461" s="246" t="s">
        <v>2076</v>
      </c>
      <c r="C461" s="247">
        <v>1</v>
      </c>
    </row>
    <row r="462" spans="1:3" ht="15.5" x14ac:dyDescent="0.35">
      <c r="A462" s="246" t="s">
        <v>2077</v>
      </c>
      <c r="B462" s="246" t="s">
        <v>2078</v>
      </c>
      <c r="C462" s="247">
        <v>1</v>
      </c>
    </row>
    <row r="463" spans="1:3" ht="15.5" x14ac:dyDescent="0.35">
      <c r="A463" s="246" t="s">
        <v>2079</v>
      </c>
      <c r="B463" s="246" t="s">
        <v>2080</v>
      </c>
      <c r="C463" s="247">
        <v>1</v>
      </c>
    </row>
    <row r="464" spans="1:3" ht="15.5" x14ac:dyDescent="0.35">
      <c r="A464" s="246" t="s">
        <v>2081</v>
      </c>
      <c r="B464" s="246" t="s">
        <v>2082</v>
      </c>
      <c r="C464" s="247">
        <v>1</v>
      </c>
    </row>
    <row r="465" spans="1:3" ht="15.5" x14ac:dyDescent="0.35">
      <c r="A465" s="246" t="s">
        <v>2083</v>
      </c>
      <c r="B465" s="246" t="s">
        <v>2084</v>
      </c>
      <c r="C465" s="247">
        <v>1</v>
      </c>
    </row>
    <row r="466" spans="1:3" ht="15.5" x14ac:dyDescent="0.35">
      <c r="A466" s="246" t="s">
        <v>2085</v>
      </c>
      <c r="B466" s="246" t="s">
        <v>2086</v>
      </c>
      <c r="C466" s="247">
        <v>1</v>
      </c>
    </row>
    <row r="467" spans="1:3" ht="15.5" x14ac:dyDescent="0.35">
      <c r="A467" s="246" t="s">
        <v>2087</v>
      </c>
      <c r="B467" s="246" t="s">
        <v>2088</v>
      </c>
      <c r="C467" s="247">
        <v>1</v>
      </c>
    </row>
    <row r="468" spans="1:3" ht="15.5" x14ac:dyDescent="0.35">
      <c r="A468" s="246" t="s">
        <v>2089</v>
      </c>
      <c r="B468" s="246" t="s">
        <v>2090</v>
      </c>
      <c r="C468" s="247">
        <v>1</v>
      </c>
    </row>
    <row r="469" spans="1:3" ht="15.5" x14ac:dyDescent="0.35">
      <c r="A469" s="246" t="s">
        <v>2091</v>
      </c>
      <c r="B469" s="246" t="s">
        <v>2092</v>
      </c>
      <c r="C469" s="247">
        <v>1</v>
      </c>
    </row>
    <row r="470" spans="1:3" ht="15.5" x14ac:dyDescent="0.35">
      <c r="A470" s="246" t="s">
        <v>2093</v>
      </c>
      <c r="B470" s="246" t="s">
        <v>2094</v>
      </c>
      <c r="C470" s="247">
        <v>1</v>
      </c>
    </row>
    <row r="471" spans="1:3" ht="15.5" x14ac:dyDescent="0.35">
      <c r="A471" s="246" t="s">
        <v>2095</v>
      </c>
      <c r="B471" s="246" t="s">
        <v>2096</v>
      </c>
      <c r="C471" s="247">
        <v>1</v>
      </c>
    </row>
    <row r="472" spans="1:3" ht="15.5" x14ac:dyDescent="0.35">
      <c r="A472" s="246" t="s">
        <v>2097</v>
      </c>
      <c r="B472" s="246" t="s">
        <v>2098</v>
      </c>
      <c r="C472" s="247">
        <v>1</v>
      </c>
    </row>
    <row r="473" spans="1:3" ht="15.5" x14ac:dyDescent="0.35">
      <c r="A473" s="246" t="s">
        <v>2099</v>
      </c>
      <c r="B473" s="246" t="s">
        <v>2100</v>
      </c>
      <c r="C473" s="247">
        <v>1</v>
      </c>
    </row>
    <row r="474" spans="1:3" ht="15.5" x14ac:dyDescent="0.35">
      <c r="A474" s="246" t="s">
        <v>2101</v>
      </c>
      <c r="B474" s="246" t="s">
        <v>2102</v>
      </c>
      <c r="C474" s="247">
        <v>1</v>
      </c>
    </row>
    <row r="475" spans="1:3" ht="15.5" x14ac:dyDescent="0.35">
      <c r="A475" s="246" t="s">
        <v>2103</v>
      </c>
      <c r="B475" s="246" t="s">
        <v>2104</v>
      </c>
      <c r="C475" s="247">
        <v>5</v>
      </c>
    </row>
    <row r="476" spans="1:3" ht="15.5" x14ac:dyDescent="0.35">
      <c r="A476" s="246" t="s">
        <v>2105</v>
      </c>
      <c r="B476" s="246" t="s">
        <v>2106</v>
      </c>
      <c r="C476" s="247">
        <v>4</v>
      </c>
    </row>
    <row r="477" spans="1:3" ht="15.5" x14ac:dyDescent="0.35">
      <c r="A477" s="246" t="s">
        <v>2107</v>
      </c>
      <c r="B477" s="246" t="s">
        <v>2108</v>
      </c>
      <c r="C477" s="247">
        <v>1</v>
      </c>
    </row>
    <row r="478" spans="1:3" ht="15.5" x14ac:dyDescent="0.35">
      <c r="A478" s="246" t="s">
        <v>2109</v>
      </c>
      <c r="B478" s="246" t="s">
        <v>2110</v>
      </c>
      <c r="C478" s="247">
        <v>1</v>
      </c>
    </row>
    <row r="479" spans="1:3" ht="15.5" x14ac:dyDescent="0.35">
      <c r="A479" s="246" t="s">
        <v>2111</v>
      </c>
      <c r="B479" s="246" t="s">
        <v>2112</v>
      </c>
      <c r="C479" s="247">
        <v>1</v>
      </c>
    </row>
    <row r="480" spans="1:3" ht="15.5" x14ac:dyDescent="0.35">
      <c r="A480" s="246" t="s">
        <v>2113</v>
      </c>
      <c r="B480" s="246" t="s">
        <v>2114</v>
      </c>
      <c r="C480" s="247">
        <v>1</v>
      </c>
    </row>
    <row r="481" spans="1:3" ht="15.5" x14ac:dyDescent="0.35">
      <c r="A481" s="246" t="s">
        <v>2115</v>
      </c>
      <c r="B481" s="246" t="s">
        <v>2116</v>
      </c>
      <c r="C481" s="247">
        <v>1</v>
      </c>
    </row>
    <row r="482" spans="1:3" ht="15.5" x14ac:dyDescent="0.35">
      <c r="A482" s="246" t="s">
        <v>2117</v>
      </c>
      <c r="B482" s="246" t="s">
        <v>2118</v>
      </c>
      <c r="C482" s="247">
        <v>1</v>
      </c>
    </row>
    <row r="483" spans="1:3" ht="15.5" x14ac:dyDescent="0.35">
      <c r="A483" s="246" t="s">
        <v>2119</v>
      </c>
      <c r="B483" s="246" t="s">
        <v>2120</v>
      </c>
      <c r="C483" s="247">
        <v>1</v>
      </c>
    </row>
    <row r="484" spans="1:3" ht="15.5" x14ac:dyDescent="0.35">
      <c r="A484" s="246" t="s">
        <v>2121</v>
      </c>
      <c r="B484" s="246" t="s">
        <v>2122</v>
      </c>
      <c r="C484" s="247">
        <v>1</v>
      </c>
    </row>
    <row r="485" spans="1:3" ht="15.5" x14ac:dyDescent="0.35">
      <c r="A485" s="246" t="s">
        <v>2123</v>
      </c>
      <c r="B485" s="246" t="s">
        <v>2124</v>
      </c>
      <c r="C485" s="247">
        <v>1</v>
      </c>
    </row>
    <row r="486" spans="1:3" ht="15.5" x14ac:dyDescent="0.35">
      <c r="A486" s="246" t="s">
        <v>2125</v>
      </c>
      <c r="B486" s="246" t="s">
        <v>2126</v>
      </c>
      <c r="C486" s="247">
        <v>1</v>
      </c>
    </row>
    <row r="487" spans="1:3" ht="15.5" x14ac:dyDescent="0.35">
      <c r="A487" s="246" t="s">
        <v>2127</v>
      </c>
      <c r="B487" s="246" t="s">
        <v>2128</v>
      </c>
      <c r="C487" s="247">
        <v>1</v>
      </c>
    </row>
    <row r="488" spans="1:3" ht="15.5" x14ac:dyDescent="0.35">
      <c r="A488" s="246" t="s">
        <v>2129</v>
      </c>
      <c r="B488" s="246" t="s">
        <v>2130</v>
      </c>
      <c r="C488" s="247">
        <v>1</v>
      </c>
    </row>
    <row r="489" spans="1:3" ht="15.5" x14ac:dyDescent="0.35">
      <c r="A489" s="246" t="s">
        <v>2131</v>
      </c>
      <c r="B489" s="246" t="s">
        <v>2132</v>
      </c>
      <c r="C489" s="247">
        <v>1</v>
      </c>
    </row>
    <row r="490" spans="1:3" ht="15.5" x14ac:dyDescent="0.35">
      <c r="A490" s="246" t="s">
        <v>2133</v>
      </c>
      <c r="B490" s="246" t="s">
        <v>2134</v>
      </c>
      <c r="C490" s="247">
        <v>8</v>
      </c>
    </row>
    <row r="491" spans="1:3" ht="15.5" x14ac:dyDescent="0.35">
      <c r="A491" s="246" t="s">
        <v>2135</v>
      </c>
      <c r="B491" s="246" t="s">
        <v>2136</v>
      </c>
      <c r="C491" s="247">
        <v>1</v>
      </c>
    </row>
    <row r="492" spans="1:3" ht="15.5" x14ac:dyDescent="0.35">
      <c r="A492" s="246" t="s">
        <v>2137</v>
      </c>
      <c r="B492" s="246" t="s">
        <v>2138</v>
      </c>
      <c r="C492" s="247">
        <v>1</v>
      </c>
    </row>
    <row r="493" spans="1:3" ht="15.5" x14ac:dyDescent="0.35">
      <c r="A493" s="246" t="s">
        <v>2139</v>
      </c>
      <c r="B493" s="246" t="s">
        <v>2140</v>
      </c>
      <c r="C493" s="247">
        <v>1</v>
      </c>
    </row>
    <row r="494" spans="1:3" ht="15.5" x14ac:dyDescent="0.35">
      <c r="A494" s="246" t="s">
        <v>2141</v>
      </c>
      <c r="B494" s="246" t="s">
        <v>2142</v>
      </c>
      <c r="C494" s="247">
        <v>1</v>
      </c>
    </row>
    <row r="495" spans="1:3" ht="15.5" x14ac:dyDescent="0.35">
      <c r="A495" s="246" t="s">
        <v>2143</v>
      </c>
      <c r="B495" s="246" t="s">
        <v>2144</v>
      </c>
      <c r="C495" s="247">
        <v>1</v>
      </c>
    </row>
    <row r="496" spans="1:3" ht="15.5" x14ac:dyDescent="0.35">
      <c r="A496" s="246" t="s">
        <v>2145</v>
      </c>
      <c r="B496" s="246" t="s">
        <v>2146</v>
      </c>
      <c r="C496" s="247">
        <v>1</v>
      </c>
    </row>
    <row r="497" spans="1:3" ht="15.5" x14ac:dyDescent="0.35">
      <c r="A497" s="246" t="s">
        <v>2147</v>
      </c>
      <c r="B497" s="246" t="s">
        <v>2148</v>
      </c>
      <c r="C497" s="247">
        <v>1</v>
      </c>
    </row>
    <row r="498" spans="1:3" ht="15.5" x14ac:dyDescent="0.35">
      <c r="A498" s="246" t="s">
        <v>2149</v>
      </c>
      <c r="B498" s="246" t="s">
        <v>2150</v>
      </c>
      <c r="C498" s="247">
        <v>1</v>
      </c>
    </row>
    <row r="499" spans="1:3" ht="15.5" x14ac:dyDescent="0.35">
      <c r="A499" s="246" t="s">
        <v>2151</v>
      </c>
      <c r="B499" s="246" t="s">
        <v>2152</v>
      </c>
      <c r="C499" s="247">
        <v>1</v>
      </c>
    </row>
    <row r="500" spans="1:3" ht="15.5" x14ac:dyDescent="0.35">
      <c r="A500" s="246" t="s">
        <v>2153</v>
      </c>
      <c r="B500" s="246" t="s">
        <v>2154</v>
      </c>
      <c r="C500" s="247">
        <v>1</v>
      </c>
    </row>
    <row r="501" spans="1:3" ht="15.5" x14ac:dyDescent="0.35">
      <c r="A501" s="246" t="s">
        <v>2155</v>
      </c>
      <c r="B501" s="246" t="s">
        <v>2156</v>
      </c>
      <c r="C501" s="247">
        <v>1</v>
      </c>
    </row>
    <row r="502" spans="1:3" ht="15.5" x14ac:dyDescent="0.35">
      <c r="A502" s="246" t="s">
        <v>2157</v>
      </c>
      <c r="B502" s="246" t="s">
        <v>2158</v>
      </c>
      <c r="C502" s="247">
        <v>1</v>
      </c>
    </row>
    <row r="503" spans="1:3" ht="15.5" x14ac:dyDescent="0.35">
      <c r="A503" s="246" t="s">
        <v>2159</v>
      </c>
      <c r="B503" s="246" t="s">
        <v>2160</v>
      </c>
      <c r="C503" s="247">
        <v>1</v>
      </c>
    </row>
    <row r="504" spans="1:3" ht="15.5" x14ac:dyDescent="0.35">
      <c r="A504" s="246" t="s">
        <v>2161</v>
      </c>
      <c r="B504" s="246" t="s">
        <v>2162</v>
      </c>
      <c r="C504" s="247">
        <v>1</v>
      </c>
    </row>
    <row r="505" spans="1:3" ht="15.5" x14ac:dyDescent="0.35">
      <c r="A505" s="246" t="s">
        <v>2163</v>
      </c>
      <c r="B505" s="246" t="s">
        <v>2164</v>
      </c>
      <c r="C505" s="247">
        <v>1</v>
      </c>
    </row>
    <row r="506" spans="1:3" ht="15.5" x14ac:dyDescent="0.35">
      <c r="A506" s="246" t="s">
        <v>2165</v>
      </c>
      <c r="B506" s="246" t="s">
        <v>2166</v>
      </c>
      <c r="C506" s="247">
        <v>1</v>
      </c>
    </row>
    <row r="507" spans="1:3" ht="15.5" x14ac:dyDescent="0.35">
      <c r="A507" s="246" t="s">
        <v>2167</v>
      </c>
      <c r="B507" s="246" t="s">
        <v>2168</v>
      </c>
      <c r="C507" s="247">
        <v>1</v>
      </c>
    </row>
    <row r="508" spans="1:3" ht="15.5" x14ac:dyDescent="0.35">
      <c r="A508" s="246" t="s">
        <v>2169</v>
      </c>
      <c r="B508" s="246" t="s">
        <v>2170</v>
      </c>
      <c r="C508" s="247">
        <v>1</v>
      </c>
    </row>
    <row r="509" spans="1:3" ht="15.5" x14ac:dyDescent="0.35">
      <c r="A509" s="246" t="s">
        <v>2171</v>
      </c>
      <c r="B509" s="246" t="s">
        <v>2172</v>
      </c>
      <c r="C509" s="247">
        <v>1</v>
      </c>
    </row>
    <row r="510" spans="1:3" ht="15.5" x14ac:dyDescent="0.35">
      <c r="A510" s="246" t="s">
        <v>2173</v>
      </c>
      <c r="B510" s="246" t="s">
        <v>2174</v>
      </c>
      <c r="C510" s="247">
        <v>1</v>
      </c>
    </row>
    <row r="511" spans="1:3" ht="15.5" x14ac:dyDescent="0.35">
      <c r="A511" s="246" t="s">
        <v>2175</v>
      </c>
      <c r="B511" s="246" t="s">
        <v>2176</v>
      </c>
      <c r="C511" s="247">
        <v>1</v>
      </c>
    </row>
    <row r="512" spans="1:3" ht="15.5" x14ac:dyDescent="0.35">
      <c r="A512" s="246" t="s">
        <v>2177</v>
      </c>
      <c r="B512" s="246" t="s">
        <v>2178</v>
      </c>
      <c r="C512" s="247">
        <v>1</v>
      </c>
    </row>
    <row r="513" spans="1:3" ht="15.5" x14ac:dyDescent="0.35">
      <c r="A513" s="246" t="s">
        <v>2179</v>
      </c>
      <c r="B513" s="246" t="s">
        <v>2180</v>
      </c>
      <c r="C513" s="247">
        <v>1</v>
      </c>
    </row>
    <row r="514" spans="1:3" ht="15.5" x14ac:dyDescent="0.35">
      <c r="A514" s="246" t="s">
        <v>2181</v>
      </c>
      <c r="B514" s="246" t="s">
        <v>2182</v>
      </c>
      <c r="C514" s="247">
        <v>1</v>
      </c>
    </row>
    <row r="515" spans="1:3" ht="15.5" x14ac:dyDescent="0.35">
      <c r="A515" s="246" t="s">
        <v>2183</v>
      </c>
      <c r="B515" s="246" t="s">
        <v>2184</v>
      </c>
      <c r="C515" s="247">
        <v>1</v>
      </c>
    </row>
    <row r="516" spans="1:3" ht="15.5" x14ac:dyDescent="0.35">
      <c r="A516" s="246" t="s">
        <v>2185</v>
      </c>
      <c r="B516" s="246" t="s">
        <v>2186</v>
      </c>
      <c r="C516" s="247">
        <v>1</v>
      </c>
    </row>
    <row r="517" spans="1:3" ht="15.5" x14ac:dyDescent="0.35">
      <c r="A517" s="246" t="s">
        <v>2187</v>
      </c>
      <c r="B517" s="246" t="s">
        <v>2188</v>
      </c>
      <c r="C517" s="247">
        <v>1</v>
      </c>
    </row>
    <row r="518" spans="1:3" ht="15.5" x14ac:dyDescent="0.35">
      <c r="A518" s="246" t="s">
        <v>2189</v>
      </c>
      <c r="B518" s="246" t="s">
        <v>2190</v>
      </c>
      <c r="C518" s="247">
        <v>1</v>
      </c>
    </row>
    <row r="519" spans="1:3" ht="15.5" x14ac:dyDescent="0.35">
      <c r="A519" s="246" t="s">
        <v>2191</v>
      </c>
      <c r="B519" s="246" t="s">
        <v>2192</v>
      </c>
      <c r="C519" s="247">
        <v>1</v>
      </c>
    </row>
    <row r="520" spans="1:3" ht="15.5" x14ac:dyDescent="0.35">
      <c r="A520" s="246" t="s">
        <v>2193</v>
      </c>
      <c r="B520" s="246" t="s">
        <v>2194</v>
      </c>
      <c r="C520" s="247">
        <v>1</v>
      </c>
    </row>
    <row r="521" spans="1:3" ht="15.5" x14ac:dyDescent="0.35">
      <c r="A521" s="246" t="s">
        <v>2195</v>
      </c>
      <c r="B521" s="246" t="s">
        <v>2196</v>
      </c>
      <c r="C521" s="247">
        <v>1</v>
      </c>
    </row>
    <row r="522" spans="1:3" ht="15.5" x14ac:dyDescent="0.35">
      <c r="A522" s="246" t="s">
        <v>2197</v>
      </c>
      <c r="B522" s="246" t="s">
        <v>2198</v>
      </c>
      <c r="C522" s="247">
        <v>1</v>
      </c>
    </row>
    <row r="523" spans="1:3" ht="15.5" x14ac:dyDescent="0.35">
      <c r="A523" s="246" t="s">
        <v>2199</v>
      </c>
      <c r="B523" s="246" t="s">
        <v>2200</v>
      </c>
      <c r="C523" s="247">
        <v>1</v>
      </c>
    </row>
    <row r="524" spans="1:3" ht="15.5" x14ac:dyDescent="0.35">
      <c r="A524" s="246" t="s">
        <v>2201</v>
      </c>
      <c r="B524" s="246" t="s">
        <v>2202</v>
      </c>
      <c r="C524" s="247">
        <v>1</v>
      </c>
    </row>
    <row r="525" spans="1:3" ht="15.5" x14ac:dyDescent="0.35">
      <c r="A525" s="246" t="s">
        <v>2203</v>
      </c>
      <c r="B525" s="246" t="s">
        <v>2204</v>
      </c>
      <c r="C525" s="247">
        <v>1</v>
      </c>
    </row>
    <row r="526" spans="1:3" ht="15.5" x14ac:dyDescent="0.35">
      <c r="A526" s="246" t="s">
        <v>2205</v>
      </c>
      <c r="B526" s="246" t="s">
        <v>2206</v>
      </c>
      <c r="C526" s="247">
        <v>1</v>
      </c>
    </row>
    <row r="527" spans="1:3" ht="15.5" x14ac:dyDescent="0.35">
      <c r="A527" s="246" t="s">
        <v>2207</v>
      </c>
      <c r="B527" s="246" t="s">
        <v>2208</v>
      </c>
      <c r="C527" s="247">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28C84-84D0-434A-931D-FDE6FF558B6B}">
  <ds:schemaRefs>
    <ds:schemaRef ds:uri="http://schemas.microsoft.com/sharepoint/v3/contenttype/forms"/>
  </ds:schemaRefs>
</ds:datastoreItem>
</file>

<file path=customXml/itemProps2.xml><?xml version="1.0" encoding="utf-8"?>
<ds:datastoreItem xmlns:ds="http://schemas.openxmlformats.org/officeDocument/2006/customXml" ds:itemID="{8165CBE5-7637-4C7C-916E-BE9542DFC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Dashboard</vt:lpstr>
      <vt:lpstr>Results</vt:lpstr>
      <vt:lpstr>Instructions</vt:lpstr>
      <vt:lpstr>Gen Test Cases</vt:lpstr>
      <vt:lpstr>DB2 v10 Test Cases</vt:lpstr>
      <vt:lpstr>Change Log</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Taylor Jared V</cp:lastModifiedBy>
  <cp:revision/>
  <dcterms:created xsi:type="dcterms:W3CDTF">2014-11-17T05:09:03Z</dcterms:created>
  <dcterms:modified xsi:type="dcterms:W3CDTF">2022-09-19T21:06:56Z</dcterms:modified>
  <cp:category/>
  <cp:contentStatus/>
</cp:coreProperties>
</file>