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codeName="ThisWorkbook"/>
  <mc:AlternateContent xmlns:mc="http://schemas.openxmlformats.org/markup-compatibility/2006">
    <mc:Choice Requires="x15">
      <x15ac:absPath xmlns:x15ac="http://schemas.microsoft.com/office/spreadsheetml/2010/11/ac" url="C:\Users\5XRVB\Documents\"/>
    </mc:Choice>
  </mc:AlternateContent>
  <xr:revisionPtr revIDLastSave="0" documentId="8_{B9F0448E-2D77-4039-BFFA-F0615D5D1910}" xr6:coauthVersionLast="47" xr6:coauthVersionMax="47" xr10:uidLastSave="{00000000-0000-0000-0000-000000000000}"/>
  <bookViews>
    <workbookView xWindow="-110" yWindow="-110" windowWidth="19420" windowHeight="10420" tabRatio="834" xr2:uid="{00000000-000D-0000-FFFF-FFFF00000000}"/>
  </bookViews>
  <sheets>
    <sheet name="Dashboard" sheetId="5" r:id="rId1"/>
    <sheet name="Results" sheetId="6" r:id="rId2"/>
    <sheet name="Instructions" sheetId="7" r:id="rId3"/>
    <sheet name="Gen Test Cases" sheetId="12" r:id="rId4"/>
    <sheet name="HP-UX 11i Test Cases" sheetId="2" r:id="rId5"/>
    <sheet name="Change Log" sheetId="8" r:id="rId6"/>
    <sheet name="Issue Code Table" sheetId="11" r:id="rId7"/>
  </sheets>
  <definedNames>
    <definedName name="_xlnm._FilterDatabase" localSheetId="3" hidden="1">'Gen Test Cases'!$A$2:$M$2</definedName>
    <definedName name="_xlnm._FilterDatabase" localSheetId="4" hidden="1">'HP-UX 11i Test Cases'!$A$2:$O$59</definedName>
    <definedName name="OLE_LINK1" localSheetId="4">'HP-UX 11i Test Cases'!#REF!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4" i="12" l="1"/>
  <c r="AA5" i="12"/>
  <c r="AA6" i="12"/>
  <c r="AA7" i="12"/>
  <c r="AA8" i="12"/>
  <c r="AA9" i="12"/>
  <c r="AA10" i="12"/>
  <c r="AA11" i="12"/>
  <c r="AA12" i="12"/>
  <c r="AA54"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A28" i="2"/>
  <c r="AA27" i="2"/>
  <c r="AA26" i="2"/>
  <c r="AA25" i="2"/>
  <c r="AA24" i="2"/>
  <c r="AA23" i="2"/>
  <c r="AA22" i="2"/>
  <c r="AA21" i="2"/>
  <c r="AA20" i="2"/>
  <c r="AA19" i="2"/>
  <c r="AA18" i="2"/>
  <c r="AA17" i="2"/>
  <c r="AA16" i="2"/>
  <c r="AA15" i="2"/>
  <c r="AA14" i="2"/>
  <c r="AA13" i="2"/>
  <c r="AA12" i="2"/>
  <c r="AA11" i="2"/>
  <c r="AA10" i="2"/>
  <c r="AA9" i="2"/>
  <c r="AA8" i="2"/>
  <c r="AA7" i="2"/>
  <c r="AA6" i="2"/>
  <c r="AA5" i="2"/>
  <c r="AA4" i="2"/>
  <c r="AA3" i="2"/>
  <c r="AA3" i="12"/>
  <c r="B29" i="6" l="1"/>
  <c r="B27" i="6"/>
  <c r="M12" i="6" l="1"/>
  <c r="O12" i="6" l="1"/>
  <c r="E12" i="6" l="1"/>
  <c r="D12" i="6"/>
  <c r="C12" i="6"/>
  <c r="B12" i="6"/>
  <c r="E18" i="6" l="1"/>
  <c r="F23" i="6"/>
  <c r="F20" i="6"/>
  <c r="E21" i="6"/>
  <c r="F21" i="6"/>
  <c r="D16" i="6"/>
  <c r="I16" i="6" s="1"/>
  <c r="E20" i="6"/>
  <c r="F18" i="6"/>
  <c r="E19" i="6"/>
  <c r="D17" i="6"/>
  <c r="E22" i="6"/>
  <c r="D23" i="6"/>
  <c r="I23" i="6" s="1"/>
  <c r="D20" i="6"/>
  <c r="I20" i="6" s="1"/>
  <c r="E23" i="6"/>
  <c r="F19" i="6"/>
  <c r="F17" i="6"/>
  <c r="E17" i="6"/>
  <c r="F22" i="6"/>
  <c r="F16" i="6"/>
  <c r="D18" i="6"/>
  <c r="I18" i="6" s="1"/>
  <c r="D21" i="6"/>
  <c r="I21" i="6" s="1"/>
  <c r="E16" i="6"/>
  <c r="D22" i="6"/>
  <c r="I22" i="6" s="1"/>
  <c r="D19" i="6"/>
  <c r="I19" i="6" s="1"/>
  <c r="A29" i="6"/>
  <c r="I17" i="6"/>
  <c r="C23" i="6"/>
  <c r="C22" i="6"/>
  <c r="C19" i="6"/>
  <c r="C16" i="6"/>
  <c r="C20" i="6"/>
  <c r="C17" i="6"/>
  <c r="C21" i="6"/>
  <c r="C18" i="6"/>
  <c r="H23" i="6" l="1"/>
  <c r="F12" i="6"/>
  <c r="H19" i="6"/>
  <c r="H16" i="6"/>
  <c r="H18" i="6"/>
  <c r="H20" i="6"/>
  <c r="H22" i="6"/>
  <c r="N12" i="6"/>
  <c r="A27" i="6" s="1"/>
  <c r="H17" i="6"/>
  <c r="H21" i="6"/>
  <c r="D24" i="6" l="1"/>
  <c r="G12" i="6" s="1"/>
</calcChain>
</file>

<file path=xl/sharedStrings.xml><?xml version="1.0" encoding="utf-8"?>
<sst xmlns="http://schemas.openxmlformats.org/spreadsheetml/2006/main" count="2137" uniqueCount="1783">
  <si>
    <t>Test ID #</t>
  </si>
  <si>
    <t>NIST ID</t>
  </si>
  <si>
    <t>Section Title</t>
  </si>
  <si>
    <t>Test Method</t>
  </si>
  <si>
    <t>Description</t>
  </si>
  <si>
    <t>Expected Results</t>
  </si>
  <si>
    <t>Actual Results</t>
  </si>
  <si>
    <t>Status</t>
  </si>
  <si>
    <t>Finding (Internal Use Only)</t>
  </si>
  <si>
    <t>Notes/Evidence</t>
  </si>
  <si>
    <t>Criticality Rating</t>
  </si>
  <si>
    <t>Significant</t>
  </si>
  <si>
    <t>Moderate</t>
  </si>
  <si>
    <t>Issue Code</t>
  </si>
  <si>
    <t>HAC15</t>
  </si>
  <si>
    <t>HAC17</t>
  </si>
  <si>
    <t>HPW2</t>
  </si>
  <si>
    <t>HPW6</t>
  </si>
  <si>
    <t>HRM7</t>
  </si>
  <si>
    <t>HAC11</t>
  </si>
  <si>
    <t>HCM9</t>
  </si>
  <si>
    <t>HPW11</t>
  </si>
  <si>
    <t>HSC17</t>
  </si>
  <si>
    <t>HAU10</t>
  </si>
  <si>
    <t>Test (Manual Test Cases Only)</t>
  </si>
  <si>
    <t>Test (Automated SCAP &amp; Manual Test Cases)</t>
  </si>
  <si>
    <t>Ignore fields below</t>
  </si>
  <si>
    <t>Obtain SCSEM updates online at http://www.irs.gov/uac/Safeguards-Program</t>
  </si>
  <si>
    <t>Please submit SCSEM feedback and suggestions to SafeguardReports@IRS.gov</t>
  </si>
  <si>
    <t>This SCSEM was designed to comply with Section 508 of the Rehabilitation Act</t>
  </si>
  <si>
    <t>E-mail:</t>
  </si>
  <si>
    <t>Phone:</t>
  </si>
  <si>
    <t>Title:</t>
  </si>
  <si>
    <t>Org:</t>
  </si>
  <si>
    <t>Name:</t>
  </si>
  <si>
    <t>Agency Representatives and Contact Information</t>
  </si>
  <si>
    <t>OS/App Version:</t>
  </si>
  <si>
    <t>Device Name:</t>
  </si>
  <si>
    <t>Name of Tester:</t>
  </si>
  <si>
    <t>Shared Agencies:</t>
  </si>
  <si>
    <t>Closing Date:</t>
  </si>
  <si>
    <t>Test Date:</t>
  </si>
  <si>
    <t>Test Location:</t>
  </si>
  <si>
    <t>Agency Code:</t>
  </si>
  <si>
    <t>Agency Name:</t>
  </si>
  <si>
    <t>General Testing Information</t>
  </si>
  <si>
    <t>files on the system and if possible, make a full backup of the system to ensure it can be restored to its pre-SCSEM state if necessary.</t>
  </si>
  <si>
    <t>should match the production system configuration.  Prior to making changes to the production system, agencies should back up all critical data</t>
  </si>
  <si>
    <t>it is important to perform testing to determine the impact on system security, functionality, and usability. Ideally, the test system configuration</t>
  </si>
  <si>
    <t>environment prior to deployment in production.   In some cases a security setting may impact a system’s functionality and usability. Consequently,</t>
  </si>
  <si>
    <t>The IRS strongly recommends agencies test all Safeguard Computer Security Evaluation Matrix (SCSEM) settings in a development or test</t>
  </si>
  <si>
    <t>NOTICE:</t>
  </si>
  <si>
    <t>Office of Safeguards</t>
  </si>
  <si>
    <t>Internal Revenue Service</t>
  </si>
  <si>
    <t>Device Weighted Score:</t>
  </si>
  <si>
    <t>Actual</t>
  </si>
  <si>
    <t>Possible</t>
  </si>
  <si>
    <t>Weight</t>
  </si>
  <si>
    <t>N/A</t>
  </si>
  <si>
    <t>Fail</t>
  </si>
  <si>
    <t>Pass</t>
  </si>
  <si>
    <t>Test Cases</t>
  </si>
  <si>
    <t>Risk Rating</t>
  </si>
  <si>
    <t>Weighted Score</t>
  </si>
  <si>
    <t>Totals</t>
  </si>
  <si>
    <t>Available</t>
  </si>
  <si>
    <t>Blank</t>
  </si>
  <si>
    <t>Complete</t>
  </si>
  <si>
    <t>All SCSEM Tests</t>
  </si>
  <si>
    <t>Weighted Pass Rate</t>
  </si>
  <si>
    <t>Total Number of Tests Performed</t>
  </si>
  <si>
    <t>Additional Information Requested</t>
  </si>
  <si>
    <t>Failed</t>
  </si>
  <si>
    <t>Passed</t>
  </si>
  <si>
    <t>Overall SCSEM Statistics</t>
  </si>
  <si>
    <t>It is not an acceptable final test status, all test cases should be Pass, Fail or N/A at the conclusion of testing.</t>
  </si>
  <si>
    <t>The 'Info' status is provided for use by the tester during test execution to indicate more information is needed to complete the test.</t>
  </si>
  <si>
    <t>INSTRUCTIONS:</t>
  </si>
  <si>
    <t>Testing Results</t>
  </si>
  <si>
    <t>Remediation content for implementing and assessing benchmark guidance  The content allows you to apply the recommended settings for a particular benchmark.</t>
  </si>
  <si>
    <t>▪ Remediation Procedure</t>
  </si>
  <si>
    <t>The Rationale section conveys the security benefits of the recommended configuration. This section also details where the risks, threats, and vulnerabilities associated with a configuration posture.</t>
  </si>
  <si>
    <t>▪ Rationale Statement</t>
  </si>
  <si>
    <t>Mapping of test case requirements to the CIS Benchmark recommendation number.</t>
  </si>
  <si>
    <t>▪ Recommendation #</t>
  </si>
  <si>
    <t>Mapping of test case requirements to the CIS Benchmark section number.</t>
  </si>
  <si>
    <t>▪ CIS Benchmark Section #</t>
  </si>
  <si>
    <t>▪ Criticality</t>
  </si>
  <si>
    <t>may need to provide additional information pertaining to the test execution (Interviewee, Documentation, etc.)</t>
  </si>
  <si>
    <t xml:space="preserve">As determined appropriate to the tester or as required by the test method, procedures or expected results, the tester </t>
  </si>
  <si>
    <t>▪ Notes/Evidence</t>
  </si>
  <si>
    <t>must determine the appropriateness of the "N/A" status.</t>
  </si>
  <si>
    <t xml:space="preserve">test subject is not capable of implementing the expected results and doing so does not impact security.  The tester </t>
  </si>
  <si>
    <t xml:space="preserve">is not completed and additional information is required to determine a Pass/Fail status. "N/A" indicates that the </t>
  </si>
  <si>
    <t>were met.  "Fail" indicates the expected results were not met.  "Info" is temporary and indicates that the test execution</t>
  </si>
  <si>
    <t xml:space="preserve">The tester indicates the status for the test results (Pass, Fail, Info, N/A).  "Pass" indicates that the expected results </t>
  </si>
  <si>
    <t>▪ Status</t>
  </si>
  <si>
    <t>Interviewees and Evidence to validate the results in this field or the separate Notes/Evidence field.</t>
  </si>
  <si>
    <t>The tester shall provide appropriate detail describing the outcome of the test.  The tester is responsible for identifying</t>
  </si>
  <si>
    <t>▪ Actual Results</t>
  </si>
  <si>
    <t>Provides a description of the acceptable conditions allowed as a result of the test procedure execution.</t>
  </si>
  <si>
    <t>▪ Expected Results</t>
  </si>
  <si>
    <t>executed using the applicable NIST 800-53A test method (Interview, Examine).</t>
  </si>
  <si>
    <t xml:space="preserve">A detailed description of the step-by-step instructions to be followed by the tester.  The test procedures should be </t>
  </si>
  <si>
    <t>▪ Test Procedures</t>
  </si>
  <si>
    <t>test case and expected results.</t>
  </si>
  <si>
    <t xml:space="preserve">Description of specifically what the test is designed to accomplish.  The objective should be a summary of the </t>
  </si>
  <si>
    <t>▪ Description</t>
  </si>
  <si>
    <t>Section title conveys the intent of the recommendation.</t>
  </si>
  <si>
    <t>▪ Section Title</t>
  </si>
  <si>
    <t>Automated and Manual indicators are added to the Test method to indicate whether the test can be accomplished through the Automated Assessment tool.</t>
  </si>
  <si>
    <t>▪ Test Method</t>
  </si>
  <si>
    <t>Full name which describes the NIST ID.</t>
  </si>
  <si>
    <t>▪ NIST Control Name</t>
  </si>
  <si>
    <t>Mapping of test case requirements to one or more NIST SP 800-53 control identifiers for reporting purposes.</t>
  </si>
  <si>
    <t>▪ NIST ID</t>
  </si>
  <si>
    <t>and a unique number (01-XX) and can therefore be easily identified after the test has been executed.</t>
  </si>
  <si>
    <t xml:space="preserve">Pre-populated number to uniquely identify SCSEM test cases.  The ID format  includes the platform, platform version </t>
  </si>
  <si>
    <t>▪ Test ID</t>
  </si>
  <si>
    <t>Test Cases Legend:</t>
  </si>
  <si>
    <t>Introduction and Purpose:</t>
  </si>
  <si>
    <t>Instructions</t>
  </si>
  <si>
    <t>Booz Allen Hamilton</t>
  </si>
  <si>
    <t>First Release</t>
  </si>
  <si>
    <t>Author</t>
  </si>
  <si>
    <t>Description of Changes</t>
  </si>
  <si>
    <t>Date</t>
  </si>
  <si>
    <t>Version</t>
  </si>
  <si>
    <t>Change Log</t>
  </si>
  <si>
    <t>Issue Code Mapping</t>
  </si>
  <si>
    <t>Criticality Rating (Do Not Edit)</t>
  </si>
  <si>
    <t>Critical</t>
  </si>
  <si>
    <t>HAC7</t>
  </si>
  <si>
    <t>HAC29</t>
  </si>
  <si>
    <t>HAC20</t>
  </si>
  <si>
    <t>HPW3</t>
  </si>
  <si>
    <t>HPW12</t>
  </si>
  <si>
    <t>HAC9</t>
  </si>
  <si>
    <t>HCM2</t>
  </si>
  <si>
    <t>HAU3</t>
  </si>
  <si>
    <t>Limited</t>
  </si>
  <si>
    <t>HAU11</t>
  </si>
  <si>
    <t>HAC14</t>
  </si>
  <si>
    <t>HRM5</t>
  </si>
  <si>
    <t>HAU7</t>
  </si>
  <si>
    <t>Info</t>
  </si>
  <si>
    <t>Criticality Ratings</t>
  </si>
  <si>
    <t>HSI19</t>
  </si>
  <si>
    <t>HSC15</t>
  </si>
  <si>
    <t>HCM10</t>
  </si>
  <si>
    <t>HAU17</t>
  </si>
  <si>
    <t>HAU6</t>
  </si>
  <si>
    <t>HPW17</t>
  </si>
  <si>
    <t>HIA1</t>
  </si>
  <si>
    <t>HSC21</t>
  </si>
  <si>
    <t>HAC27</t>
  </si>
  <si>
    <t>Network Location:</t>
  </si>
  <si>
    <t xml:space="preserve">Device Function: </t>
  </si>
  <si>
    <t>Internal</t>
  </si>
  <si>
    <t>External</t>
  </si>
  <si>
    <t>Stand-alone</t>
  </si>
  <si>
    <t>Final Test Results</t>
  </si>
  <si>
    <t>HAC1</t>
  </si>
  <si>
    <t>Contractors with unauthorized access to FTI</t>
  </si>
  <si>
    <t>HAC2</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</si>
  <si>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</si>
  <si>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</si>
  <si>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</si>
  <si>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</si>
  <si>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</si>
  <si>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</si>
  <si>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</si>
  <si>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</si>
  <si>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</si>
  <si>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Account management procedures are not in place</t>
  </si>
  <si>
    <t>HAC8</t>
  </si>
  <si>
    <t>Accounts are not reviewed periodically for proper privileges</t>
  </si>
  <si>
    <t>Accounts have not been created using user roles</t>
  </si>
  <si>
    <t>HAC10</t>
  </si>
  <si>
    <t>Accounts do not expire after the correct period of inactivity</t>
  </si>
  <si>
    <t>HAC100</t>
  </si>
  <si>
    <t>Other</t>
  </si>
  <si>
    <t>User access was not established with concept of least privilege</t>
  </si>
  <si>
    <t>HAC12</t>
  </si>
  <si>
    <t>Separation of duties is not in place</t>
  </si>
  <si>
    <t>HAC13</t>
  </si>
  <si>
    <t>Operating system configuration files have incorrect permissions</t>
  </si>
  <si>
    <t>Warning banner is insufficient</t>
  </si>
  <si>
    <t>User accounts not locked out after 3 unsuccessful login attempts</t>
  </si>
  <si>
    <t>HAC16</t>
  </si>
  <si>
    <t>Account lockouts do not require administrator action</t>
  </si>
  <si>
    <t>HAC18</t>
  </si>
  <si>
    <t>Network device has modems installed</t>
  </si>
  <si>
    <t>HAC19</t>
  </si>
  <si>
    <t>Out of Band Management is not utilized in all instances</t>
  </si>
  <si>
    <t>Agency duplicates usernames</t>
  </si>
  <si>
    <t>HAC21</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</si>
  <si>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</si>
  <si>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</si>
  <si>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</si>
  <si>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</si>
  <si>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</si>
  <si>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</si>
  <si>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</si>
  <si>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</si>
  <si>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</si>
  <si>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</si>
  <si>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</si>
  <si>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Default accounts have not been disabled or renamed</t>
  </si>
  <si>
    <t>HAC28</t>
  </si>
  <si>
    <t>Database trace files are not properly protected</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</si>
  <si>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</si>
  <si>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</si>
  <si>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</si>
  <si>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</si>
  <si>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</si>
  <si>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</si>
  <si>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</si>
  <si>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</si>
  <si>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</si>
  <si>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</si>
  <si>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</si>
  <si>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</si>
  <si>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</si>
  <si>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</si>
  <si>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</si>
  <si>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HAC37</t>
  </si>
  <si>
    <t>Account management procedures are not implemented</t>
  </si>
  <si>
    <t>HAC38</t>
  </si>
  <si>
    <t>Warning banner does not exist</t>
  </si>
  <si>
    <t>HAC39</t>
  </si>
  <si>
    <t>Access to wireless network exceeds acceptable range</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</si>
  <si>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</si>
  <si>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</si>
  <si>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</si>
  <si>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</si>
  <si>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</si>
  <si>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</si>
  <si>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</si>
  <si>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</si>
  <si>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</si>
  <si>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</si>
  <si>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</si>
  <si>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</si>
  <si>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</si>
  <si>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</si>
  <si>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</si>
  <si>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</si>
  <si>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</si>
  <si>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HAC49</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</si>
  <si>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</si>
  <si>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</si>
  <si>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</si>
  <si>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</si>
  <si>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</si>
  <si>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</si>
  <si>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</si>
  <si>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</si>
  <si>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</si>
  <si>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</si>
  <si>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</si>
  <si>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</si>
  <si>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</si>
  <si>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</si>
  <si>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</si>
  <si>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</si>
  <si>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</si>
  <si>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</si>
  <si>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</si>
  <si>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</si>
  <si>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</si>
  <si>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</si>
  <si>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</si>
  <si>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</si>
  <si>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</si>
  <si>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</si>
  <si>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</si>
  <si>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</si>
  <si>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</si>
  <si>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</si>
  <si>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</si>
  <si>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</si>
  <si>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</si>
  <si>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</si>
  <si>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</si>
  <si>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</si>
  <si>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</si>
  <si>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</si>
  <si>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HIA5</t>
  </si>
  <si>
    <t>System does not properly control authentication process</t>
  </si>
  <si>
    <t>HAU1</t>
  </si>
  <si>
    <t>No auditing is being performed at the agency</t>
  </si>
  <si>
    <t>HAU2</t>
  </si>
  <si>
    <t>No auditing is being performed on the system</t>
  </si>
  <si>
    <t>Audit logs are not being reviewed</t>
  </si>
  <si>
    <t>HAU4</t>
  </si>
  <si>
    <t>System does not audit failed attempts to gain access</t>
  </si>
  <si>
    <t>HAU5</t>
  </si>
  <si>
    <t>Auditing is not performed on all data tables containing FTI</t>
  </si>
  <si>
    <t>System does not audit changes to access control settings</t>
  </si>
  <si>
    <t>Audit records are not retained per Pub 1075</t>
  </si>
  <si>
    <t>HAU8</t>
  </si>
  <si>
    <t>Logs are not maintained on a centralized log server</t>
  </si>
  <si>
    <t>HAU9</t>
  </si>
  <si>
    <t>No log reduction system exists</t>
  </si>
  <si>
    <t>Audit logs are not properly protected</t>
  </si>
  <si>
    <t>HAU100</t>
  </si>
  <si>
    <t>NTP is not properly implemented</t>
  </si>
  <si>
    <t>HAU12</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</si>
  <si>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</si>
  <si>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</si>
  <si>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</si>
  <si>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</si>
  <si>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</si>
  <si>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</si>
  <si>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</si>
  <si>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</si>
  <si>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</si>
  <si>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</si>
  <si>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</si>
  <si>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</si>
  <si>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</si>
  <si>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</si>
  <si>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</si>
  <si>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HAU21</t>
  </si>
  <si>
    <t xml:space="preserve">System does not audit all attempts to gain access </t>
  </si>
  <si>
    <t>HAU22</t>
  </si>
  <si>
    <t>Content of audit records is not sufficient</t>
  </si>
  <si>
    <t>HAU23</t>
  </si>
  <si>
    <t>Audit storage capacity threshold has not been defined</t>
  </si>
  <si>
    <t>HAU24</t>
  </si>
  <si>
    <t>Administrators are not notified when audit storage threshold is reached</t>
  </si>
  <si>
    <t>HAU25</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</si>
  <si>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</si>
  <si>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</si>
  <si>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</si>
  <si>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</si>
  <si>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</si>
  <si>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</si>
  <si>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</si>
  <si>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</si>
  <si>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</si>
  <si>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</si>
  <si>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</si>
  <si>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</si>
  <si>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</si>
  <si>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</si>
  <si>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</si>
  <si>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</si>
  <si>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</si>
  <si>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</si>
  <si>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</si>
  <si>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</si>
  <si>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</si>
  <si>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</si>
  <si>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</si>
  <si>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</si>
  <si>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</si>
  <si>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</si>
  <si>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</si>
  <si>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</si>
  <si>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</si>
  <si>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</si>
  <si>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</si>
  <si>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</si>
  <si>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</si>
  <si>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</si>
  <si>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</si>
  <si>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HCM1</t>
  </si>
  <si>
    <t>Information system baseline is insufficient</t>
  </si>
  <si>
    <t>FTI is not properly labeled on-screen</t>
  </si>
  <si>
    <t>HCM3</t>
  </si>
  <si>
    <t>Operating system does not have vendor support</t>
  </si>
  <si>
    <t>HCM4</t>
  </si>
  <si>
    <t>Routine operational changes are not reviewed for security impacts before being implemented</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</si>
  <si>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</si>
  <si>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</si>
  <si>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</si>
  <si>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</si>
  <si>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</si>
  <si>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</si>
  <si>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</si>
  <si>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</si>
  <si>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Systems are not deployed using the concept of least privilege</t>
  </si>
  <si>
    <t>System has unneeded functionality installed</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</si>
  <si>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</si>
  <si>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</si>
  <si>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</si>
  <si>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</si>
  <si>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</si>
  <si>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</si>
  <si>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</si>
  <si>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</si>
  <si>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</si>
  <si>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</si>
  <si>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</si>
  <si>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</si>
  <si>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</si>
  <si>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</si>
  <si>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</si>
  <si>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</si>
  <si>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</si>
  <si>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</si>
  <si>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</si>
  <si>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</si>
  <si>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</si>
  <si>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</si>
  <si>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</si>
  <si>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</si>
  <si>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</si>
  <si>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</si>
  <si>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</si>
  <si>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</si>
  <si>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</si>
  <si>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</si>
  <si>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</si>
  <si>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</si>
  <si>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</si>
  <si>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</si>
  <si>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</si>
  <si>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</si>
  <si>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</si>
  <si>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</si>
  <si>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</si>
  <si>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</si>
  <si>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</si>
  <si>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</si>
  <si>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</si>
  <si>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</si>
  <si>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</si>
  <si>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</si>
  <si>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</si>
  <si>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</si>
  <si>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</si>
  <si>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</si>
  <si>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</si>
  <si>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</si>
  <si>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</si>
  <si>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</si>
  <si>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</si>
  <si>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</si>
  <si>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</si>
  <si>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</si>
  <si>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</si>
  <si>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</si>
  <si>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</si>
  <si>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</si>
  <si>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</si>
  <si>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</si>
  <si>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</si>
  <si>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</si>
  <si>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</si>
  <si>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HCM45</t>
  </si>
  <si>
    <t>System configuration provides additional attack surface</t>
  </si>
  <si>
    <t>HCM46</t>
  </si>
  <si>
    <t>Agency does not centrally manage mobile device configuration</t>
  </si>
  <si>
    <t>HCM47</t>
  </si>
  <si>
    <t>System error messages display system configuration information</t>
  </si>
  <si>
    <t>HCM48</t>
  </si>
  <si>
    <t>HCM100</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</si>
  <si>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</si>
  <si>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</si>
  <si>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</si>
  <si>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</si>
  <si>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</si>
  <si>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</si>
  <si>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</si>
  <si>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</si>
  <si>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</si>
  <si>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</si>
  <si>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</si>
  <si>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</si>
  <si>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</si>
  <si>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</si>
  <si>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</si>
  <si>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</si>
  <si>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</si>
  <si>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</si>
  <si>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</si>
  <si>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</si>
  <si>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</si>
  <si>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</si>
  <si>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</si>
  <si>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</si>
  <si>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</si>
  <si>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</si>
  <si>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</si>
  <si>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</si>
  <si>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</si>
  <si>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</si>
  <si>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</si>
  <si>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</si>
  <si>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</si>
  <si>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</si>
  <si>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</si>
  <si>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</si>
  <si>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</si>
  <si>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</si>
  <si>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</si>
  <si>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</si>
  <si>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</si>
  <si>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</si>
  <si>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</si>
  <si>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</si>
  <si>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</si>
  <si>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</si>
  <si>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</si>
  <si>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</si>
  <si>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</si>
  <si>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</si>
  <si>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</si>
  <si>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</si>
  <si>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</si>
  <si>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</si>
  <si>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</si>
  <si>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</si>
  <si>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</si>
  <si>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</si>
  <si>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</si>
  <si>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</si>
  <si>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</si>
  <si>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</si>
  <si>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</si>
  <si>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</si>
  <si>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</si>
  <si>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</si>
  <si>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</si>
  <si>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</si>
  <si>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</si>
  <si>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</si>
  <si>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</si>
  <si>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</si>
  <si>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</si>
  <si>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</si>
  <si>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</si>
  <si>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</si>
  <si>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</si>
  <si>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</si>
  <si>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</si>
  <si>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HPW1</t>
  </si>
  <si>
    <t>No password is required to access an FTI system</t>
  </si>
  <si>
    <t>Password does not expire timely</t>
  </si>
  <si>
    <t>Minimum password length is too short</t>
  </si>
  <si>
    <t>HPW4</t>
  </si>
  <si>
    <t>Minimum password age does not exist</t>
  </si>
  <si>
    <t>HPW5</t>
  </si>
  <si>
    <t>Passwords are generated and distributed automatically</t>
  </si>
  <si>
    <t>Password history is insufficient</t>
  </si>
  <si>
    <t>HPW7</t>
  </si>
  <si>
    <t>Password change notification is not sufficient</t>
  </si>
  <si>
    <t>HPW8</t>
  </si>
  <si>
    <t>Passwords are displayed on screen when entered</t>
  </si>
  <si>
    <t>HPW9</t>
  </si>
  <si>
    <t>Password management processes are not documented</t>
  </si>
  <si>
    <t>HPW10</t>
  </si>
  <si>
    <t>Passwords are allowed to be stored</t>
  </si>
  <si>
    <t>HPW100</t>
  </si>
  <si>
    <t>Password transmission does not use strong cryptography</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</si>
  <si>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</si>
  <si>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</si>
  <si>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</si>
  <si>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</si>
  <si>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</si>
  <si>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</si>
  <si>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</si>
  <si>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</si>
  <si>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</si>
  <si>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</si>
  <si>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</si>
  <si>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</si>
  <si>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</si>
  <si>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</si>
  <si>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</si>
  <si>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</si>
  <si>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HPW21</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</si>
  <si>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</si>
  <si>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</si>
  <si>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</si>
  <si>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</si>
  <si>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</si>
  <si>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</si>
  <si>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</si>
  <si>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</si>
  <si>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</si>
  <si>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</si>
  <si>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</si>
  <si>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</si>
  <si>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</si>
  <si>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</si>
  <si>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</si>
  <si>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</si>
  <si>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</si>
  <si>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</si>
  <si>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</si>
  <si>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</si>
  <si>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</si>
  <si>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</si>
  <si>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</si>
  <si>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</si>
  <si>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</si>
  <si>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HRM100</t>
  </si>
  <si>
    <t>HRM2</t>
  </si>
  <si>
    <t>HRM3</t>
  </si>
  <si>
    <t>FTI access from personal devices</t>
  </si>
  <si>
    <t>HRM4</t>
  </si>
  <si>
    <t>FTI access from offshore</t>
  </si>
  <si>
    <t>User sessions do not terminate after the Publication 1075 period of inactivity</t>
  </si>
  <si>
    <t>HRM6</t>
  </si>
  <si>
    <t>The mainframe is directly routable to the internet via Port 23</t>
  </si>
  <si>
    <t>The agency does not adequately control remote access to its systems</t>
  </si>
  <si>
    <t>HRM8</t>
  </si>
  <si>
    <t>Direct root access is enabled on the system</t>
  </si>
  <si>
    <t>HRM9</t>
  </si>
  <si>
    <t>VPN technology does not perform host checking</t>
  </si>
  <si>
    <t>Client side cache cleaning utility has not been implemented</t>
  </si>
  <si>
    <t>HRM11</t>
  </si>
  <si>
    <t>Site to site connection does not terminate outside the firewall</t>
  </si>
  <si>
    <t>HRM12</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</si>
  <si>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</si>
  <si>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</si>
  <si>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</si>
  <si>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</si>
  <si>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</si>
  <si>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</si>
  <si>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</si>
  <si>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</si>
  <si>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</si>
  <si>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</si>
  <si>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</si>
  <si>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</si>
  <si>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</si>
  <si>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</si>
  <si>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HSA1</t>
  </si>
  <si>
    <t>Live FTI data is used in test environments without approval</t>
  </si>
  <si>
    <t>HSA100</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</si>
  <si>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</si>
  <si>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</si>
  <si>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</si>
  <si>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</si>
  <si>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</si>
  <si>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</si>
  <si>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</si>
  <si>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</si>
  <si>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</si>
  <si>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</si>
  <si>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</si>
  <si>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</si>
  <si>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</si>
  <si>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</si>
  <si>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</si>
  <si>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</si>
  <si>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</si>
  <si>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</si>
  <si>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</si>
  <si>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</si>
  <si>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</si>
  <si>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</si>
  <si>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</si>
  <si>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</si>
  <si>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</si>
  <si>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</si>
  <si>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</si>
  <si>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</si>
  <si>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</si>
  <si>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</si>
  <si>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</si>
  <si>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</si>
  <si>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</si>
  <si>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</si>
  <si>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</si>
  <si>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</si>
  <si>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</si>
  <si>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</si>
  <si>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</si>
  <si>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</si>
  <si>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</si>
  <si>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</si>
  <si>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</si>
  <si>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</si>
  <si>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</si>
  <si>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</si>
  <si>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</si>
  <si>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</si>
  <si>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</si>
  <si>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</si>
  <si>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</si>
  <si>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</si>
  <si>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</si>
  <si>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</si>
  <si>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</si>
  <si>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</si>
  <si>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</si>
  <si>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</si>
  <si>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</si>
  <si>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</si>
  <si>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</si>
  <si>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</si>
  <si>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Encryption capabilities do not meet FIPS 140-2 requirements</t>
  </si>
  <si>
    <t>HSC16</t>
  </si>
  <si>
    <t>System does not meet common criteria requirements</t>
  </si>
  <si>
    <t>Denial of Service protection settings are not configured</t>
  </si>
  <si>
    <t>HSC18</t>
  </si>
  <si>
    <t>System communication authenticity is not guaranteed</t>
  </si>
  <si>
    <t>HSC19</t>
  </si>
  <si>
    <t>HSC20</t>
  </si>
  <si>
    <t>Number of logon sessions are not managed appropriately</t>
  </si>
  <si>
    <t>HSC22</t>
  </si>
  <si>
    <t>VPN termination point is not sufficient</t>
  </si>
  <si>
    <t>HSC23</t>
  </si>
  <si>
    <t>Site survey has not been performed</t>
  </si>
  <si>
    <t>HSC24</t>
  </si>
  <si>
    <t>HSC25</t>
  </si>
  <si>
    <t>Network sessions do not timeout per Publication 1075 requirements</t>
  </si>
  <si>
    <t>HSC26</t>
  </si>
  <si>
    <t>Email policy is not sufficient</t>
  </si>
  <si>
    <t>HSC27</t>
  </si>
  <si>
    <t>Traffic inspection is not sufficient</t>
  </si>
  <si>
    <t>HSC28</t>
  </si>
  <si>
    <t>The network is not properly segmented</t>
  </si>
  <si>
    <t>HSC29</t>
  </si>
  <si>
    <t xml:space="preserve">Cryptographic key pairs are not properly managed </t>
  </si>
  <si>
    <t>HSC30</t>
  </si>
  <si>
    <t>HSC31</t>
  </si>
  <si>
    <t>Collaborative computing devices are not deployed securely</t>
  </si>
  <si>
    <t>HSC32</t>
  </si>
  <si>
    <t>PKI certificates are not issued from an approved authority</t>
  </si>
  <si>
    <t>HSC33</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</si>
  <si>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</si>
  <si>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</si>
  <si>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</si>
  <si>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</si>
  <si>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</si>
  <si>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</si>
  <si>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</si>
  <si>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</si>
  <si>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HSI1</t>
  </si>
  <si>
    <t>System configured to load or run removable media automatically</t>
  </si>
  <si>
    <t>HSI2</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</si>
  <si>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</si>
  <si>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</si>
  <si>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</si>
  <si>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</si>
  <si>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</si>
  <si>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</si>
  <si>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</si>
  <si>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</si>
  <si>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</si>
  <si>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</si>
  <si>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</si>
  <si>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</si>
  <si>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</si>
  <si>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</si>
  <si>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</si>
  <si>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</si>
  <si>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</si>
  <si>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</si>
  <si>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</si>
  <si>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</si>
  <si>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</si>
  <si>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</si>
  <si>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</si>
  <si>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</si>
  <si>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HSI14</t>
  </si>
  <si>
    <t>HSI16</t>
  </si>
  <si>
    <t>Agency network not properly protected from spam email</t>
  </si>
  <si>
    <t>HSI17</t>
  </si>
  <si>
    <t>Antivirus is not configured appropriately</t>
  </si>
  <si>
    <t>HSI18</t>
  </si>
  <si>
    <t>VM rollbacks are conducted while connected to the network</t>
  </si>
  <si>
    <t>Data inputs are not being validated</t>
  </si>
  <si>
    <t>HSI20</t>
  </si>
  <si>
    <t xml:space="preserve">Agency does not receive security alerts, advisories, or directives </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</si>
  <si>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</si>
  <si>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</si>
  <si>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</si>
  <si>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</si>
  <si>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</si>
  <si>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</si>
  <si>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</si>
  <si>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</si>
  <si>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</si>
  <si>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</si>
  <si>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</si>
  <si>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</si>
  <si>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</si>
  <si>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</si>
  <si>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</si>
  <si>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</si>
  <si>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</si>
  <si>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</si>
  <si>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</si>
  <si>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</si>
  <si>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</si>
  <si>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</si>
  <si>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</si>
  <si>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</si>
  <si>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</si>
  <si>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</si>
  <si>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</si>
  <si>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</si>
  <si>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</si>
  <si>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</si>
  <si>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</si>
  <si>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</si>
  <si>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</si>
  <si>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HMP1</t>
  </si>
  <si>
    <t>Media sanitization is not sufficient</t>
  </si>
  <si>
    <t>HPE1</t>
  </si>
  <si>
    <t>Printer does not lock and prevent access to the hard drive</t>
  </si>
  <si>
    <t>HPM1</t>
  </si>
  <si>
    <t xml:space="preserve">A senior information officer does not exist </t>
  </si>
  <si>
    <t>HSI32</t>
  </si>
  <si>
    <t>Virtual Switch (Vswitch) security parameters are set incorrectly</t>
  </si>
  <si>
    <t>Rationale Statement</t>
  </si>
  <si>
    <t>Remediation Procedure</t>
  </si>
  <si>
    <t>HRM10</t>
  </si>
  <si>
    <t xml:space="preserve">Firewall rules are not reviewed or removed when no longer necessary </t>
  </si>
  <si>
    <t xml:space="preserve">Critical security patches have not been applied </t>
  </si>
  <si>
    <t>An FTI system is directly routable to the internet via unencrypted protocols</t>
  </si>
  <si>
    <t>Network perimeter devices do not properly restrict traffic</t>
  </si>
  <si>
    <t>The data transfer agreement is not in place</t>
  </si>
  <si>
    <t>▪ Issue Codes</t>
  </si>
  <si>
    <t>A single issue code must be selected for each test case to calculate the weighted risk score.  The tester must perform this activity when executing each test.</t>
  </si>
  <si>
    <t>Sections are automatically calculated.</t>
  </si>
  <si>
    <t>1.1.2</t>
  </si>
  <si>
    <t>1.1.3</t>
  </si>
  <si>
    <t>1.2.1</t>
  </si>
  <si>
    <t>1.3.1</t>
  </si>
  <si>
    <t>1.3.2</t>
  </si>
  <si>
    <t>1.3.3</t>
  </si>
  <si>
    <t>1.3.4</t>
  </si>
  <si>
    <t>1.3.5</t>
  </si>
  <si>
    <t>1.3.6</t>
  </si>
  <si>
    <t>1.3.7</t>
  </si>
  <si>
    <t>1.3.8</t>
  </si>
  <si>
    <t>1.3.9</t>
  </si>
  <si>
    <t>1.3.10</t>
  </si>
  <si>
    <t>1.3.11</t>
  </si>
  <si>
    <t>1.3.12</t>
  </si>
  <si>
    <t>1.3.13</t>
  </si>
  <si>
    <t>1.3.14</t>
  </si>
  <si>
    <t>1.4.1</t>
  </si>
  <si>
    <t>1.4.2</t>
  </si>
  <si>
    <t>1.4.3</t>
  </si>
  <si>
    <t>1.4.4</t>
  </si>
  <si>
    <t>1.5.1</t>
  </si>
  <si>
    <t>1.5.2</t>
  </si>
  <si>
    <t>1.5.3</t>
  </si>
  <si>
    <t>1.6.1</t>
  </si>
  <si>
    <t>1.6.2</t>
  </si>
  <si>
    <t>1.6.3</t>
  </si>
  <si>
    <t>1.6.4</t>
  </si>
  <si>
    <t>1.6.5</t>
  </si>
  <si>
    <t>1.6.6</t>
  </si>
  <si>
    <t>1.6.7</t>
  </si>
  <si>
    <t>1.6.8</t>
  </si>
  <si>
    <t>1.6.9</t>
  </si>
  <si>
    <t>1.6.10</t>
  </si>
  <si>
    <t>1.6.11</t>
  </si>
  <si>
    <t>1.7.1</t>
  </si>
  <si>
    <t>1.7.2</t>
  </si>
  <si>
    <t>1.7.3</t>
  </si>
  <si>
    <t>1.8.1</t>
  </si>
  <si>
    <t>1.8.2</t>
  </si>
  <si>
    <t>1.8.3</t>
  </si>
  <si>
    <t>1.8.4</t>
  </si>
  <si>
    <t>1.8.5</t>
  </si>
  <si>
    <t>1.8.6</t>
  </si>
  <si>
    <t>1.8.7</t>
  </si>
  <si>
    <t>1.8.8</t>
  </si>
  <si>
    <t>1.8.9</t>
  </si>
  <si>
    <t>1.8.10</t>
  </si>
  <si>
    <t>1.8.11</t>
  </si>
  <si>
    <t>1.9.1</t>
  </si>
  <si>
    <t>1.9.2</t>
  </si>
  <si>
    <t>1.9.3</t>
  </si>
  <si>
    <t xml:space="preserve"> ▪ SCSEM Subject: HP-UX 11i</t>
  </si>
  <si>
    <t xml:space="preserve">Install and configure HP-UX Secure Shell </t>
  </si>
  <si>
    <t>Use Bastille to report security configuration state</t>
  </si>
  <si>
    <t xml:space="preserve">Disable login: prompts on serial ports </t>
  </si>
  <si>
    <t xml:space="preserve">Disable the CDE GUI login, if possible </t>
  </si>
  <si>
    <t xml:space="preserve">Disable SNMP and OpenView Agents, if remote management or monitoring are not needed. </t>
  </si>
  <si>
    <t xml:space="preserve">Disable rarely used standard boot services </t>
  </si>
  <si>
    <t xml:space="preserve">Only enable Windows-compatibility server processes if absolutely necessary </t>
  </si>
  <si>
    <t xml:space="preserve">Only enable Windows-compatibility client processes if absolutely necessary </t>
  </si>
  <si>
    <t xml:space="preserve">Only enable NFS server processes if absolutely necessary </t>
  </si>
  <si>
    <t xml:space="preserve">Only enable NFS client processes if absolutely necessary </t>
  </si>
  <si>
    <t xml:space="preserve">Only enable RPC-based services if absolutely necessary </t>
  </si>
  <si>
    <t xml:space="preserve">Only enable BIND DNS server if absolutely necessary </t>
  </si>
  <si>
    <t xml:space="preserve">Enable stack protection </t>
  </si>
  <si>
    <t xml:space="preserve">Network parameter modifications </t>
  </si>
  <si>
    <t xml:space="preserve">Use more random TCP sequence numbers </t>
  </si>
  <si>
    <t xml:space="preserve">Additional network parameter modifications </t>
  </si>
  <si>
    <t xml:space="preserve">Set Sticky Bit on World Writable Directories </t>
  </si>
  <si>
    <t xml:space="preserve">Secure unauthorized world-writable files and SUID/SGID executables </t>
  </si>
  <si>
    <t xml:space="preserve">Enable Hidden Passwords </t>
  </si>
  <si>
    <t xml:space="preserve">Restrict users who can access to FTP </t>
  </si>
  <si>
    <t xml:space="preserve">Prevent Syslog from accepting messages from the network </t>
  </si>
  <si>
    <t xml:space="preserve">Disable XDMCP port </t>
  </si>
  <si>
    <t xml:space="preserve">Set default locking screensaver timeout </t>
  </si>
  <si>
    <t xml:space="preserve">Configure IPFilter to allow only select communication </t>
  </si>
  <si>
    <t xml:space="preserve">Restrict at/cron to authorized users </t>
  </si>
  <si>
    <t xml:space="preserve">Restrict crontab file permissions </t>
  </si>
  <si>
    <t xml:space="preserve">Restrict root logins to system console </t>
  </si>
  <si>
    <t xml:space="preserve">Set retry limit for account lockout </t>
  </si>
  <si>
    <t xml:space="preserve">Disable nobody access for secure RPC </t>
  </si>
  <si>
    <t xml:space="preserve">Enable kernel-level auditing </t>
  </si>
  <si>
    <t xml:space="preserve">Enable logging from inetd </t>
  </si>
  <si>
    <t xml:space="preserve">Block system accounts </t>
  </si>
  <si>
    <t xml:space="preserve">Verify that there are no accounts with empty password fields </t>
  </si>
  <si>
    <t xml:space="preserve">Set account expiration parameters on active accounts </t>
  </si>
  <si>
    <t xml:space="preserve">Set strong password enforcement policies </t>
  </si>
  <si>
    <t xml:space="preserve">Verify no legacy '+' entries exist in passwd and group files </t>
  </si>
  <si>
    <t xml:space="preserve">No '.' or group/world-writable directory in root $PATH </t>
  </si>
  <si>
    <t xml:space="preserve">Secure user home directories </t>
  </si>
  <si>
    <t xml:space="preserve">No user dot-files should be group/world writable </t>
  </si>
  <si>
    <t xml:space="preserve">Remove user .netrc, .rhosts and .shosts files </t>
  </si>
  <si>
    <t xml:space="preserve">Set default umask for users </t>
  </si>
  <si>
    <t xml:space="preserve">Set "mesg n" as default for all users </t>
  </si>
  <si>
    <t xml:space="preserve">Create warning banners for terminal-session logins </t>
  </si>
  <si>
    <t xml:space="preserve">Create warning banners for GUI logins </t>
  </si>
  <si>
    <t xml:space="preserve">Create warning banners for FTP daemon </t>
  </si>
  <si>
    <t>HPUX11i-001</t>
  </si>
  <si>
    <t>HPUX11i-002</t>
  </si>
  <si>
    <t>HPUX11i-003</t>
  </si>
  <si>
    <t>HPUX11i-004</t>
  </si>
  <si>
    <t>HPUX11i-014</t>
  </si>
  <si>
    <t>HPUX11i-015</t>
  </si>
  <si>
    <t>HPUX11i-016</t>
  </si>
  <si>
    <t>HPUX11i-017</t>
  </si>
  <si>
    <t>HPUX11i-018</t>
  </si>
  <si>
    <t>HPUX11i-019</t>
  </si>
  <si>
    <t>HPUX11i-020</t>
  </si>
  <si>
    <t>HPUX11i-021</t>
  </si>
  <si>
    <t>HPUX11i-022</t>
  </si>
  <si>
    <t>HPUX11i-023</t>
  </si>
  <si>
    <t>HPUX11i-024</t>
  </si>
  <si>
    <t>HPUX11i-025</t>
  </si>
  <si>
    <t>HPUX11i-026</t>
  </si>
  <si>
    <t>HPUX11i-027</t>
  </si>
  <si>
    <t>HPUX11i-028</t>
  </si>
  <si>
    <t>HPUX11i-029</t>
  </si>
  <si>
    <t>HPUX11i-030</t>
  </si>
  <si>
    <t>HPUX11i-031</t>
  </si>
  <si>
    <t>HPUX11i-032</t>
  </si>
  <si>
    <t>HPUX11i-033</t>
  </si>
  <si>
    <t>HPUX11i-034</t>
  </si>
  <si>
    <t>HPUX11i-035</t>
  </si>
  <si>
    <t>HPUX11i-036</t>
  </si>
  <si>
    <t>HPUX11i-037</t>
  </si>
  <si>
    <t>HPUX11i-038</t>
  </si>
  <si>
    <t>HPUX11i-039</t>
  </si>
  <si>
    <t>HPUX11i-040</t>
  </si>
  <si>
    <t>HPUX11i-041</t>
  </si>
  <si>
    <t>HPUX11i-042</t>
  </si>
  <si>
    <t>HPUX11i-043</t>
  </si>
  <si>
    <t>HPUX11i-044</t>
  </si>
  <si>
    <t>HPUX11i-045</t>
  </si>
  <si>
    <t>HPUX11i-046</t>
  </si>
  <si>
    <t>HPUX11i-047</t>
  </si>
  <si>
    <t>HPUX11i-048</t>
  </si>
  <si>
    <t>HPUX11i-049</t>
  </si>
  <si>
    <t>HPUX11i-050</t>
  </si>
  <si>
    <t>HPUX11i-051</t>
  </si>
  <si>
    <t>HPUX11i-052</t>
  </si>
  <si>
    <t>Flaw Remediation</t>
  </si>
  <si>
    <t>SI-2</t>
  </si>
  <si>
    <t>Common login and file transfer services such as telnet, FTP, rsh, rlogin, and rcp use insecure, clear-text protocols that are vulnerable to attack.  OpenSSH provides a secure, encrypted replacement for these services.   Security is improved by further constraining services in the default configuration.</t>
  </si>
  <si>
    <t>An automated, tested, and vendor supported reporting tool such as Bastille is more efficient and less error-prone than most manual or custom scripted methods.</t>
  </si>
  <si>
    <t>The stock /etc/inetd.conf file shipped with HP-UX contains services that are rarely used or have more secure alternatives.  Removing these from inetd will avoid exposure to possible security vulnerability in those services.</t>
  </si>
  <si>
    <t>If there is not a mission-critical need to provide login capability from any serial ports (such as for a modem) then disabling the login: prompt on the system serial devices reduces the risk of unauthorized access via these ports.</t>
  </si>
  <si>
    <t>Eliminate exposure to NIS/NIS+ vulnerabilities by not running related daemons on hosts that are not NIS/NIS+ servers or clients.</t>
  </si>
  <si>
    <t xml:space="preserve">Perform the following to disable the startup of NIS/NIS+ related processes:
ch_rc -a -p NIS_MASTER_SERVER=0 -p NIS_SLAVE_SERVER=0 \
  -p NIS_CLIENT=0 -p NISPLUS_SERVER=0 \
  -p NISPLUS_CLIENT=0 /etc/rc.config.d/namesvrs 
</t>
  </si>
  <si>
    <t>Disabling unused services, such as TPS, will reduce the remote and local attack surfaces of the hosting system.</t>
  </si>
  <si>
    <t>The X Windows-based CDE GUI on HP-UX systems has had a history of security issues, and should be disabled if unused.</t>
  </si>
  <si>
    <t>If SNMP and OpenView agents are not needed, avoid potential security vulnerabilities in these programs by disabling them.</t>
  </si>
  <si>
    <t>Avoid potential security vulnerabilities in infrequently used subsystems by disabling them.</t>
  </si>
  <si>
    <t>This machine provides authentication, file sharing, or printer sharing services to systems running Microsoft Windows operating systems.</t>
  </si>
  <si>
    <t>This system requires access to file systems from remote servers via the Windows (SMB) file services.</t>
  </si>
  <si>
    <t>This machine is a NFS file server.</t>
  </si>
  <si>
    <t>This system must access file systems from remote servers via NFS.</t>
  </si>
  <si>
    <t xml:space="preserve">RPC-based services are used such as:
• This machine is an NFS client or server
• This machine is an NIS (YP) or NIS+ client or server
• This machine runs a GUI or GUI-based administration tool
• The machine runs a third-party software application which is dependent on RPC support (example: FlexLM License managers)
</t>
  </si>
  <si>
    <t>There is a mission-critical reason why this system must run a Web server.</t>
  </si>
  <si>
    <t>There exists a mission-critical reason why this system must run a DNS server.</t>
  </si>
  <si>
    <t>Buffer overflow exploits have been the basis for many of the recent highly publicized compromises and defacements of large numbers of Internet connected systems.  Many of the automated tools in use by system crackers exploit well-known buffer overflow problems in vendor-supplied and third-party software.  Enabling stack protection prevents certain classes of buffer overflow attacks and is a significant security enhancement.</t>
  </si>
  <si>
    <t>Network parameter default values should align with current best practices unless there is a specific need to use other values.</t>
  </si>
  <si>
    <t>Makes remote off-net session hijacking attacks more difficult.</t>
  </si>
  <si>
    <t>System is not going to be used as a firewall or gateway to pass network traffic between different networks.</t>
  </si>
  <si>
    <t xml:space="preserve">When the so-called "sticky bit" is set on a directory, then only the owner of a file may remove that file from the directory (as opposed to the usual behavior where anybody with write access to that directory may remove the file).  Setting the sticky bit prevents users from overwriting each other's files, whether accidentally or maliciously, and is generally appropriate for most world-writable directories.  </t>
  </si>
  <si>
    <t xml:space="preserve">Perform the following to set the sticky bit on all exposed world writable directories:
1. Execute the checkperms utility to generate a list of all world writable directories not registered as part of an HP-UX installed product.
2. For each directory on this list set the sticky bit:
chmod u+t  &lt;directory&gt;
</t>
  </si>
  <si>
    <t>Data in world-writable files can be modified and compromised by any user on the system.  World writable files may also indicate an incorrectly written script or program that could potentially be the cause of a larger compromise to the system's integrity.</t>
  </si>
  <si>
    <t xml:space="preserve">Perform one of the following to convert the system to trusted mode or shadowed mode:
A. Use the system management program smh or sam to convert to a trusted system –or-
B. Use the command pwconv to convert to shadowed passwords.
</t>
  </si>
  <si>
    <t>Disabling unused network services will reduce the remote attack surfaces of the hosting system.</t>
  </si>
  <si>
    <t>XDMCP is an unencrypted protocol that may reduce the confidentiality and integrity of data that traverses it.</t>
  </si>
  <si>
    <t xml:space="preserve">Perform the following to disable the XDMCP port:
1. Open the file /etc/dt/config/Xconfig.  If it does not exist, copy  it from /usr/dt/config/Xconfig.
2. Append the line Dtlogin.requestPort:0 to the file and close.
The following script will perform the procedure above:
if [ ! -f /etc/dt/config/Xconfig ]; then
    mkdir -p /etc/dt/config
    cp -p /usr/dt/config/Xconfig /etc/dt/config
fi
cd /etc/dt/config
awk '/Dtlogin.requestPort:/ \
    { print "Dtlogin.requestPort: 0"; next }
    { print }' Xconfig &gt; Xconfig.new
cp Xconfig.new Xconfig
rm -f Xconfig.new
</t>
  </si>
  <si>
    <t>Setting the inactivity timer to a low value will reduce the probability of a malicious entity compromising the system via the console.</t>
  </si>
  <si>
    <t>Restricting incoming network traffic to explicitly allowed hosts will help prevent unauthorized access the system.</t>
  </si>
  <si>
    <t xml:space="preserve">Perform the following to add enable ipfilter and install a default ruleset to block unauthorized incoming connections:
1. Enable ipfilter: ipfilter –e
2. Append the following lines to /etc/opt/ipf/ipf.conf :
block in all
pass in from &lt;allowed net&gt;/&lt;mask&gt;
pass in from &lt;allowed net&gt;/&lt;mask&gt;
replacing each &lt;allowed net&gt;/&lt;mask&gt; with an authorized IP address and mask.
3. Flush the old rules and read in the updated rules:
ipf –Fa –f /etc/opt/ipf/ipf.conf
The following script can be used to as a template for creating your own script to perform the procedure above:
ipfilter –e
cat &lt;&lt;EOF &gt;&gt; /etc/opt/ipf/ipf.conf
block in all
pass in from &lt;allowed net&gt;/&lt;mask&gt;
pass in from &lt;allowed net&gt;/&lt;mask&gt;
EOF
ipf –Fa –f /etc/opt/ipf/ipf.conf
</t>
  </si>
  <si>
    <t>On many systems, only the system administrator needs the ability to schedule jobs.</t>
  </si>
  <si>
    <t xml:space="preserve">Perform the following to restrict at/cron to root only:
1. Change to the /var/adm/cron directory
2. Archive or delete any existing cron.deny and at.deny files
3. Create or replace the cron.allow and at.allow files with a single line file containing just root 
4. Ensure that the files are owned by root and group owned by sys
5. Ensure that no users have write/execute permission to the files, and that only root has read access to the files.
The following script will perform the procedures above:
cd /var/adm/cron
rm -f cron.deny at.deny
echo root &gt;cron.allow
echo root &gt;at.allow
chown root:sys cron.allow at.allow
chmod 400 cron.allow at.allow
</t>
  </si>
  <si>
    <t>Allowing unprivileged users to read or (even worse) modify system crontab files can create the potential for a local user on the system to gain elevated privileges.</t>
  </si>
  <si>
    <t xml:space="preserve">Perform the following so that only root has access to the crontab files:
1. Change to the /var/spool/cron/crontabs directory
2. Change the file owner to root and file group owner to sys
3. Set file permissions so that only root has access to the files.
The following script will perform the procedure above:
cd /var/spool/cron/crontabs
chown root:sys *
chmod og-rwx *
</t>
  </si>
  <si>
    <t>Anonymous root logins do not provide an audit trail, nor are subject to additional authorization provisions.</t>
  </si>
  <si>
    <t xml:space="preserve">Perform the following to restrict root logins to the system console only:
1. Replace the file /etc/securetty with a single line file containing console
2. Change the file owner to root and file group owner to sys
3. Set file permissions so that only root has access to the file.
The following script will perform the procedure above:
echo console &gt; /etc/securetty
chown root:sys /etc/securetty
chmod og-rwx /etc/securetty
</t>
  </si>
  <si>
    <t>Setting the retry limit to a reasonably low value helps discourage brute force password guessing attacks.</t>
  </si>
  <si>
    <t>By recording key system events in log files, kernel-level auditing provides a trail to detect and analyze security breaches.  Moreover, this data can be used to detect potential security weakness, and also serves as a deterrent against system abuses.</t>
  </si>
  <si>
    <t>Use the Systems Management Homepage (SMH) facility to configure and enable the type and level of auditing appropriate for your environment.</t>
  </si>
  <si>
    <t>Logging information about the source of inetd network connections assists in the detection and identification of unusual activity that may be associated with security intrusions.</t>
  </si>
  <si>
    <t xml:space="preserve">Perform the following:
ch_rc -a -p INETD_ARGS=-l /etc/rc.config.d/netdaemons
</t>
  </si>
  <si>
    <t>Logging information about the source of ftp network connections assists in the detection and identification of unusual activity that may be associated with security intrusions.</t>
  </si>
  <si>
    <t>System accounts are not used by regular users, and almost never require direct access; thus, they should be locked to prevent accidental or malicious usage.</t>
  </si>
  <si>
    <t>User accounts should have passwords, or be locked.</t>
  </si>
  <si>
    <t xml:space="preserve">Perform the following to ensure that no accounts have an empty password field:
1. Identify all user accounts with an empty password field: 
logins –p
2. Lock each account:
 passwd –l &lt;user&gt;
3. If a trusted system, set the administrator lock: 
/usr/lbin/modprpw –m alock=YES &lt;user&gt;
</t>
  </si>
  <si>
    <t xml:space="preserve">It is a good idea to force users to change passwords on a regular basis.  </t>
  </si>
  <si>
    <t>All users should use strong passwords.</t>
  </si>
  <si>
    <t xml:space="preserve">Including these paths in the root's executable path allows an attacker to gain superuser access if an administrator operating as root executes a Trojan horse program.  </t>
  </si>
  <si>
    <t>Group or world-writable user home directories may enable malicious users to steal or modify other users' data or to gain another user's system privileges.</t>
  </si>
  <si>
    <t xml:space="preserve">Perform the following to secure user home directories:
1. Identify all user accounts excluding root that are not locked, and for each of these user home directories:
2. Remove group write permission (g-w) and all other permissions (o-rwx)
The following script will perform the procedure above:
logins -ox \
| awk -F: '($8 == "PS" &amp;&amp; $1 != "root") { print $6 }' \
| grep /home/ \
| while read dir
do  chmod g-w,o-rwx "$dir"
done
</t>
  </si>
  <si>
    <t>Group or world-writable user configuration files may enable malicious users to steal or modify other users' data or to gain another user's system privileges.</t>
  </si>
  <si>
    <t xml:space="preserve">Perform the following to remove user .netrc, .rhosts, and .shosts files.
1. Identify all user accounts, and for each existing home directory:
2. Remove .netrc, .rhosts, and .shosts files
The following script performs the procedure above:
logins -ox | cut -f6 -d: | while read h
do for file in "$h/.netrc" "$h/.rhosts" "$h/.shosts"
   do  if [ -f "$file" ]
       then  echo "removing $file"
             rm -f "$file"
       fi
   done
done
</t>
  </si>
  <si>
    <t xml:space="preserve">Perform the following to set a default umask for users:
1. Change directory to /etc
2. Append the line  umask 077  to the following files:
a. profile
b. csh.login
c. d.profile
d. d.login
3. Update the UMASK parameter to 077 in the file /etc/default/security
The following script performs the procedure above:
cd /etc
for file in profile csh.login d.profile d.login
do  echo umask 077 &gt;&gt; "$file"
done
ch_rc –a -p UMASK=077 /etc/default/security
</t>
  </si>
  <si>
    <t>Since write and talk are no longer widely used at most sites, the incremental security increase is worth the loss of functionality.</t>
  </si>
  <si>
    <t xml:space="preserve">Perform the following:
1. Change directory to /etc
2. Append the line  mesg n  to the following files:
a. profile
b. csh.login
c. d.profile
d. d.login
The following script performs the procedure above:
cd /etc 
for file in profile csh.login d.profile d.login
do  echo mesg n &gt;&gt; "$file"
done
</t>
  </si>
  <si>
    <t xml:space="preserve">Presenting some sort of statutory warning message prior to the normal user logon may
assist the prosecution of trespassers on the computer system. Changing some of these login banners also has the side effect of hiding OS version information and other detailed system information from attackers attempting to target specific attacks at a system.
</t>
  </si>
  <si>
    <t xml:space="preserve">Perform the following to create warning banners for terminal-session logins:
1. Compose a default banner text string
2. Append this string to the files  /etc/motd and /etc/motd
3. Change the owner to root and group owner to sys  for the file /etc/motd
4. Change the owner to root and group owner to root for the file /etc/issue
5. Change file permissions to (644) for the files /etc/motd and /etc/issue
The following script performs the procedure above:
banner="Authorized users only. All activity may \
be monitored and reported."
echo "$banner" &gt;&gt; /etc/motd
echo "$banner" &gt;&gt; /etc/issue
chown root:sys /etc/motd
chown root:root /etc/issue
chmod 644 /etc/motd /etc/issue
</t>
  </si>
  <si>
    <t xml:space="preserve">Perform the following to install default warning banners for GUI logins:
1. Create a default banner text string ($banner)
2. For each directory in /usr/dt/config that contains a Xresources file, copy that Xresources file into a corresponding directory in /etc/dt/config (creating the directory if needed)
3. Append the following lines (replacing $banner with the string in step 1) to each /etc/dt/config/*/Xresources file:
a. Dtlogin*greeting.labelString: $banner
b. Dtlogin*greeting.persLabelString: $banner
4. Change the owner to root and group owner to sys for each Xresource file
5. Change the file permissions to 644 for each Xresource file
The following script performs the procedure above:
banner="Authorized users only. All activity may \
be monitored and reported."
for file in /usr/dt/config/*/Xresources; do
 dir="$(dirname "$file" | sed 's|^/usr/|/etc/|')"
 mkdir -p "$dir"
 if [ ! -f "$dir/Xresources" ]; then
  cp –p "$file" "$dir/Xresources"
 fi
 echo "Dtlogin*greeting.labelString: $banner" \
    &gt;&gt; "$dir/Xresources"
 echo "Dtlogin*greeting.persLabelString: $banner" \
    &gt;&gt; "$dir/Xresources"
done
chown root:sys /etc/dt/config/*/Xresources 
chmod 644 /etc/dt/config/*/Xresources
</t>
  </si>
  <si>
    <t>Presenting some sort of statutory warning message prior to the normal user logon may
assist the prosecution of trespassers on the computer system. Changing some of these login banners also has the side effect of hiding OS version information and other detailed system information from attackers attempting to target specific attacks at a system.</t>
  </si>
  <si>
    <t>SC-8</t>
  </si>
  <si>
    <t xml:space="preserve">1. Confirm Secure Shell is installed by executing the following:
swlist –l bundle SecureShell
2. Review the sshd_config file to verify that the post-installation defaults are as defined below:
a. more /opt/ssh/etc/sshd_config
b. Open sshd_config
c. Verify  the Protocol token is set to 2.
d. Verify the X11Forwarding token is set to yes. 
e. Verify the IgnoreRhosts token is set to yes.  
f. Verify the RhostsAuthentication token is set to no. 
g. Verify the RhostsRSAAuthentication token is set to no.
h. Verify the PermitRootLogin token is set to no.
i. Verify the PermitEmptyPasswords token is set to no.
j. Verify the Banner token to is set to /etc/issue.
k. Verify root is the owner of sshd_config and ssh_config.
l. Verify sys is the group owner of sshd_config and ssh_config.
m and write access to sshd_config and ssh_config is restricted to the file owner.
</t>
  </si>
  <si>
    <t xml:space="preserve">The following settings have been applied:
b. Open sshd_config
c. Protocol token is set to 2 
d. X11Forwarding token is set to yes. 
e. IgnoreRhosts token is set to yes.  
f. RhostsAuthentication token is set to no. 
g. RhostsRSAAuthentication token is set to no.
h. PermitRootLogin token is set to no.
i. PermitEmptyPasswords token is set to no.
j. Banner token to is set to /etc/issue.
k. Root is the owner of sshd_config and ssh_config.
l. Sys is the group owner of sshd_config and ssh_config.
m and write access to sshd_config and ssh_config is restricted to the file owner.
</t>
  </si>
  <si>
    <t xml:space="preserve">Bastille is a security hardening, lockdown tool supplied with HP-UX to assist administrators in securing their systems.  Included is an assessment function that covers a wide range of lockdown items including most all items in this Benchmark.   Bastille can serve as a reporting and audit tool.   </t>
  </si>
  <si>
    <t xml:space="preserve">A Bastille report is generated and the system is configured using the tool.  
</t>
  </si>
  <si>
    <t xml:space="preserve">The stock /etc/inetd.conf file shipped with HP-UX contains many services which are rarely used, or which have more secure alternatives. Indeed, after enabling SSH it may be possible to completely do away with all inetd-based services, since SSH provides both a secure login mechanism and a means of transferring files to and from the system.  The steps articulated in the Remediation section will disable all services normally enabled in the HP-UX inetd.conf file.
The rest of the actions in this section give the administrator the option of re-enabling certain services—in particular, the services that are disabled in the last two loops in the Action section below.
</t>
  </si>
  <si>
    <t>Disable Standard Services within the /etc/inet.d file</t>
  </si>
  <si>
    <t>CM-6</t>
  </si>
  <si>
    <t>Configuration Settings</t>
  </si>
  <si>
    <t>CM-7</t>
  </si>
  <si>
    <t>Least Functionality</t>
  </si>
  <si>
    <t xml:space="preserve">All getty instances that are associatd with  tty console are commented out.    </t>
  </si>
  <si>
    <t xml:space="preserve">1. #cat /etc/init.d
2. Verify the *getty instance on all tty consoles are commented out with a #.
</t>
  </si>
  <si>
    <t xml:space="preserve">NIS and NIS+ services have been disabled:
NIS_MASTER_SERVER=0
NIS_SLAVE_SERVER=0 
NIS_CLIENT=0
NISPLUS_SERVER=0
NISPLUS_CLIENT=0  </t>
  </si>
  <si>
    <t>Disable NIS/NIS+ related processes</t>
  </si>
  <si>
    <t>Disable printer daemons</t>
  </si>
  <si>
    <t xml:space="preserve">Disable NIS/NIS+ related processes.
Network Information Service (NIS) is a distributed database providing centralized control of names, addresses, services, and key configuration files throughout a network of servers and clients.  NIS was formerly known as Yellow Pages (YP). 
NIS+ is a replacement for NIS services, and is more scalable, flexible, and secure.  It adds a security system with authentication and authorization services to validate users on the network and to determine if they allowed to access or modify the information requested.
However, both systems have known security vulnerabilities, and have been an entry point for security attacks.
</t>
  </si>
  <si>
    <t>Disable the login: prompt on the system serial devices to make it more difficult for unauthorized users to attach modems, terminals, and other remote access devices to these ports.</t>
  </si>
  <si>
    <t xml:space="preserve">The Technical Print Service (TPS) is a printer service used in the X-Windows and/or CDE environment.  It is recommended that this service be disabled if the hosting system does not participate in print services
The administrator may wish to consider converting to the LPRng print system (see http://www.lprng.org/) which was designed with security in mind and is widely portable across many different Unix platforms.  Note, however, that LPRng is not supported by Hewlett-Packard.
</t>
  </si>
  <si>
    <t>HRM8:  Direct root access is enabled on the system</t>
  </si>
  <si>
    <t>Anonymous root logins should never be allowed except on the system console in emergency situations.  At all other times, the administrator should access the system via an unprivileged account and use some authorized mechanism to gain additional privilege, such as the su command, the freely-available sudo package discussed in item SN.6, or the HP Role Based Authorization system also discussed in item SN.6.  These mechanisms provide at least a limited audit trail in the event of problems.</t>
  </si>
  <si>
    <t>/etc/securetty has been replaced by /etc/console</t>
  </si>
  <si>
    <t>1. cd /etc/
2. Verify /etc/securetty file does not exist
3. Verify /etc/console exists</t>
  </si>
  <si>
    <t>The keyserv process stores user keys that are utilized with the ONC secure RPC mechanism.  The action below prevents keyserv from using default keys for the "nobody" user, effectively stopping this user from accessing information via secure RPC.</t>
  </si>
  <si>
    <t xml:space="preserve">1. #ls -l /var/adm/cron/at.cron
2. Verify the file is owned by root and group owned by sys
</t>
  </si>
  <si>
    <t>Disable email server.</t>
  </si>
  <si>
    <t xml:space="preserve">CM-7 </t>
  </si>
  <si>
    <t>HP-UX 11i includes the popular Open Source Samba server (HP-UX CIFS Server) for providing file and print services to Windows-based systems.  This allows an HP-UX system to act as a file or print server on a Windows network, and even act as a Domain Controller (authentication server) to older Windows operating systems.  However, if this functionality is not required by the site, this service should be disabled</t>
  </si>
  <si>
    <t>Execute the following command to disable Samba:
#ch_rc -a -p RUN_SAMBA=0 /etc/rc.config.d/samba</t>
  </si>
  <si>
    <t>Execute the following command to CIFSCLIENT:
#ch_rc -a -p RUN_CIFSCLIENT=0 /etc/rc.config.d/cifsclient</t>
  </si>
  <si>
    <t>AU-12</t>
  </si>
  <si>
    <t>Audit Generation</t>
  </si>
  <si>
    <t xml:space="preserve">Accounts that are not being used by regular users should be locked.  Not only should the password field for the account be set to an invalid string, but the shell field in the password file should contain an invalid shell.
Access to the uucp and nuucp accounts is only needed when the deprecated Unix to Unix Copy (UUCP) service is in use.  The other listed accounts should never require direct access.  The actions below locks the passwords to these accounts (on systems converted to Trusted Mode only) and sets the login shell to /bin/false.
Note that the above is not an exhaustive list of possible system/application accounts that could be installed on the system. An audit of all users on the system is the only way to be sure that only authorized accounts are in place.
</t>
  </si>
  <si>
    <t>AC-6</t>
  </si>
  <si>
    <t>AC-2</t>
  </si>
  <si>
    <t>Account Management</t>
  </si>
  <si>
    <t>IA-5</t>
  </si>
  <si>
    <t>Authenticator Management</t>
  </si>
  <si>
    <t>Least Privilege</t>
  </si>
  <si>
    <t xml:space="preserve">Disable the sendmail daemon to avoid processing incoming email.
It is possible to run a Unix system with the Sendmail daemon disabled and still allow users on that system to send email out from that machine.  Running Sendmail in "daemon mode" (with the -bd command-line option) is only required on machines that act as mail servers, receiving and processing email from other hosts on the network.  The remediation below will result in a machine that can send email but not receive it.
Note that after disabling the –bd option on the local mail server on systems running Sendmail v8.12 or later (8.13 is currently shipped as part of HP-UX 11iv3), it is also necessary to modify the /etc/mail/submit.cf file.  Find the line that reads "D{MTAHost}localhost" and change localhost to the name of some other local mail server for the organization.  This will cause email generated on the local system to be relayed to that mail server for further processing and delivery.
Note that if the system is an email server, the administrator is encouraged to search the Web for additional documentation on Sendmail security issues.  
</t>
  </si>
  <si>
    <t xml:space="preserve">Disable SNMP and OpenView agents if they are not needed.
Note: If SNMP is used, it is recommended to change the default SNMP community string by modifying the get-community and set-community parameters in the SNMP configuration file /etc/SnmpAgent.d/snmpd.conf
</t>
  </si>
  <si>
    <t xml:space="preserve">Disable other standard boot services.
Setting these variables in the /etc/rc.config.d configuration files will effectively disable a wide variety of infrequently used subsystems.  Variables are merely set (rather than renaming or removing startup scripts) so that the local administrator can easily "restore" any of these services if they discover a mission-critical need to have it.  Additionally, HP-UX patches tend to supply fresh copies of the startup scripts, so they may get inadvertently re-enabled, whereas setting configuration variables usually survives patch installs.  Finally, setting configuration variables is the method recommended and supported by HP. Note that not all of the configuration files listed above will exist on all systems (some are only valid for certain releases, others only exist if certain OEM vendor software is installed).
The rest of the actions in this section give the administrator the option of re-enabling certain services – in particular, the services that are disabled in the second block of the remediation section below.  Rather than disabling and then re-enabling these services, experienced administrators may wish to simply disable only those services that they know are unnecessary for their systems.
Note:  that HP-UX 11.31 was the first version to support disablement of the NFS core services.  Disablement on earlier versions is possible by moving </t>
  </si>
  <si>
    <t>Disable the HP CIFS Client service.</t>
  </si>
  <si>
    <t xml:space="preserve">Disable the NFS file service.
NFS is frequently exploited to gain unauthorized access to files and systems.  Clearly there is no need to run the NFS server-related daemons on hosts that are not NFS servers. If the system is an NFS server, the admin should take reasonable precautions when exporting file systems, including restricting NFS access to a specific range of local IP addresses and exporting file systems "read-only" and "nosuid" where appropriate.  For more information consult the exportfs(1M) manual page.  Much higher levels of security can be achieved by combining NFS with secure RPC or Kerberos, although there is significant administrative overhead involved in this transition.
Note that since this service uses ONC RPC mechanisms, it is important that the system's RPC portmapper (rpcbind) also be enabled when this service is turned on.  For more information see Item 1.3.12 below.
Also, note that some releases of Oracle software for HP-UX require NFS services in order to install properly.  Therefore, the NFS server process may need to be started by hand on systems on which Oracle software is to be installed/updated.  This can be accomplished by performing the following:
</t>
  </si>
  <si>
    <t xml:space="preserve">Disable the NFS Client service.
Again, unless there is a significant need for this system to acquire data via NFS, administrators should disable NFS-related services.  Note that other file transfer schemes (such as rdist via SSH) can often be more secure than NFS for certain applications, although again the use of secure RPC or Kerberos can significantly improve NFS security. Also note that if the machine will be an NFS client, then the rpcbind process must be running (see Item 3.12 below).
Note that since this service uses ONC RPC mechanisms, it is important that the system's RPC portmapper (rpcbind) also be enabled when this service is turned on.  For more information see Item 3.12 below.
</t>
  </si>
  <si>
    <t xml:space="preserve">Disable RPC-based services.
RPC-based services typically use very weak or non-existent authentication and yet may share very sensitive information.  Unless one of the services listed above is required on this machine, it is best to disable RPC-based tools completely.  If you are unsure whether or not a particular third-party application requires RPC services, consult with the application vendor. Note that disabling this service by renaming the startup file may not survive the install of RPC-related patches.
</t>
  </si>
  <si>
    <t xml:space="preserve">Disable the Web server suite.
Even if this machine is a Web server, the local site may choose not to use the Web server provided with HP-UX in favor of a locally developed and supported Web environment. If the machine is a Web server, the administrator is encouraged to search the Web for additional documentation on Web server security.  A good starting point is http://httpd.apache.org/docs-2.0/misc/security_tips.html.
Note that this action only disables the default web server shipped with the system.  Other webservers instances may still be runninr
</t>
  </si>
  <si>
    <t xml:space="preserve">Disable the BIND DNS service.
The BIND DNS server, or named, maps IP addresses to hostnames across the Internet and supplies these services to other hosts on the local local network. Though it has been widely implemented, BIND has a long history of security flaws, especially in the BIND 8.x release tree generally shipped with HP-UX 11.x systems. Therefore, if you are going to run BIND, you should strongly consider moving to the BIND 9.x release-tree. HP has supported BIND 9 packages available from http://software.hp.com/portal/swdepot/displayProductInfo.do?productNumber=BIND9.2. Or it is available directly from the Internet Software Consortium (the developers of BIND), whose website is at http://www.isc.org.
</t>
  </si>
  <si>
    <t xml:space="preserve">Enabling stack protection prevents certain classes of buffer overflow attacks and is a significant security enhancement.  
Note that HP-UX 11i is much more capable in this and other security areas than older releases; therefore, administrators should strongly consider upgrading from older releases.
Note that this action requires a subsequent reboot to take effect in some versions of HP-UX.
</t>
  </si>
  <si>
    <t xml:space="preserve">Modify the network parameter boot configuration file to meet current best practices.
Note: HP-UX 11.11 systems require patch PHNE_25644 for ndd to set arp_cleanup_interval from /etc/rc.config.d/nddconf
Bastille Note: Bastille performs a similar action but does not support the exact same changes.
</t>
  </si>
  <si>
    <t xml:space="preserve">Generate initial TCP sequence numbers that comply with RFC1948.
Note: In HP-UX 11i v1 and later,  an algorithm largely compliant with RFC1948 is already used.  However, setting the isn passphrase closes the small remaining gap, and adds entropy to the seed.
</t>
  </si>
  <si>
    <t xml:space="preserve">Configure networking to NOT forward TCP/IP packets between multiple networks, even if the machine has multiple network adapters connected to multiple networks.
Rationale:
System is not going to be used as a firewall or gateway to pass network traffic between different networks.
</t>
  </si>
  <si>
    <t xml:space="preserve">Ensure that the sticky bit is set for all unexpected or exposed world writable directories. </t>
  </si>
  <si>
    <t>Identify and remove write access for world-writable files and unauthorized SUID/SGID files on the system.</t>
  </si>
  <si>
    <t>Evaluate ownership of any files that are not owned by a locally defined user, and consider reassignment to an active user.</t>
  </si>
  <si>
    <t>Enable hidden passwords by converting the system to a Trusted System or to use Shadow Passwords.</t>
  </si>
  <si>
    <t xml:space="preserve">Disable the XDMCP port for remote login services.
The standard GUI login provided on most Unix systems can act as a remote login server to other devices (including X terminals and other workstations).  Access control is handled via the Xaccess file—by default under HP-UX, this file allows any system on the network to get a remote login screen from the local system.  This behavior can be overridden in the /etc/dt/config/Xaccess file.
</t>
  </si>
  <si>
    <t xml:space="preserve">The cron.allow and at.allow files are a list of users who are allowed to run the crontab and at commands to submit jobs to be run at scheduled intervals.  
Note that even though a given user is not listed in cron.allow, cron jobs can still be run as that user.  cron.allow only controls administrative access to the crontab command for scheduling and modifying cron jobs.
</t>
  </si>
  <si>
    <t xml:space="preserve">The system crontab files are only accessed by the cron daemon (which runs with superuser privileges) and the crontab command (which is set-UID to root).  </t>
  </si>
  <si>
    <t xml:space="preserve">Kernel-level auditing provides information on commands and system calls that are executed on the local system.  The audit trail may be reviewed with the audisp command.  Kernel auditing has a prerequisite of either Standard Security Mode Extensions, or in the case of HP-UX 11iv1 and prior, Trusted Mode.
Kernel-level auditing can consume large amounts of disk space and even cause a system performance impact, particularly on heavily used machines.  Sites may wish to consider logging less information to help reduce the amount of disk space and other system resources consumed by the auditing process. See the audevent(1M) manual page for more information.
</t>
  </si>
  <si>
    <t>An account with an empty password field means that anybody may log in as that user without providing a password at all.  All accounts should have strong passwords or should be locked by using a password string like "*", "NP", or "*LOCKED*".</t>
  </si>
  <si>
    <t xml:space="preserve">The commands below will set all active accounts (except the root account) to force password changes every 90 days (91 days when not running in HP-UX Trusted Mode) and then prevent password changes for seven days (one week) thereafter.  Users will begin receiving warnings 7-14 days (14 days when not running in HP-UX Trusted Mode) before their password expires.  Sites also have the option of expiring idle accounts after a certain number of days (see the on-line manual page for the usermod command, particularly the -f option).
These are recommended starting values, but sites may choose to make them more restrictive depending on local policies.
</t>
  </si>
  <si>
    <t xml:space="preserve">Perform the following to set password expiration parameters on all active accounts:
1. Identify all user accounts excluding root that are not locked, and for each:
2. Set password expiration parameters for the account (logname) by executing the following:
passwd –x 90 –n 1 –w 14 &lt;logname&gt;  
for trusted systems, perform the following:
/usr/lbin/modprpw -m exptm=90,mintm=7,expwarn=30 &lt;logname&gt;
3. Set the default account expiration parameters by appending the following lines to /etc/default/security:
a. PASSWORD_MAXDAYS=90
b. PASSWORD_MINDAYS=1
c. PASSWORD_WARNDAYS=14
4. Set the default parameters for trusted systems with:
/usr/lbin/modprdef -m exptm=90,mintm=1,expwarn=14
The following script will perform the procedure above.
logins -ox \
| awk -F: '($8 != "LK" &amp;&amp; $1 != "root") { print $1 }' \
| while read logname; do
  passwd –x 91 –n 7 –w 28 "$logname"
  /usr/lbin/modprpw -m exptm=90,mintm=7,expwarn=30 \
   "$logname"
done
echo PASSWORD_MAXDAYS=91 &gt;&gt; /etc/default/security
echo PASSWORD_MINDAYS=7 &gt;&gt; /etc/default/security 
echo PASSWORD_WARNDAYS=28 &gt;&gt; /etc/default/security
/usr/lbin/modprdef -m exptm=90,mintm=7,expwarn=30
</t>
  </si>
  <si>
    <t>+' entries in various passwd and group files served as markers for systems to insert data from NIS maps at a certain point in a system configuration file.  HP-UX does not use these markers, but they may exist in files that have been imported from other platforms.  They should be deleted if they exist.</t>
  </si>
  <si>
    <t xml:space="preserve">Remove group write and world access to all user home directories.
While the modifications below are relatively benign, making global modifications to user home directories without alerting your user community can result in unexpected outages and unhappy users.
</t>
  </si>
  <si>
    <t xml:space="preserve">Remove group and world write permissions from user dot-files.
While the modifications below are relatively benign, making global modifications to user dot-files without alerting your user community can result in unexpected outages and unhappy users.
</t>
  </si>
  <si>
    <t xml:space="preserve">Remove user .netrc, .rhosts, and .shosts files.
Note that making global modifications to user security files in their home directories without alerting your user community can result in unexpected outages and unhappy users. 
</t>
  </si>
  <si>
    <t xml:space="preserve">Set the default umask to 077 so that files created by users will not be readable by any other user on the system.  A umask of 027 would make files and directories readable by users in the same Unix group, while a umask of 022 would make files readable by every user on the system.
Bastille Note:  sets the default umask, but uses a umask of 027 rather than the 077.
</t>
  </si>
  <si>
    <t>Block the use of write or talk commands to contact the user at their terminal in order to slightly strengthen permissions on the user's tty device.  Note that this setting is the default on HP-UX 11i.</t>
  </si>
  <si>
    <t xml:space="preserve">The contents of the /etc/issue file are displayed prior to the login prompt on the system's console and serial devices, as well as for remote terminal-session logins such as through SSH or Telnet.
/etc/motd is generally displayed after all successful logins, no matter where the user is logging in from, but is thought to be less useful because it only provides notification to the user after the machine has been accessed. 
</t>
  </si>
  <si>
    <t>The FTP daemon in HP-UX 11 is based on the popular Washington University FTP daemon (WU-FTPD), which is an Open Source program widely distributed on the Internet. Note that this setting has no effect if the FTP daemon remains de-activated from item 1.2.1.</t>
  </si>
  <si>
    <t xml:space="preserve">1. Open /etc/inetd.conf.
2. Verify the comment character (#) from the rpc.ttdbserver definition exists.
</t>
  </si>
  <si>
    <t xml:space="preserve">The rpc.ttdbserver definition is commented out or doesn't exist.    </t>
  </si>
  <si>
    <t xml:space="preserve">Perform the following to disable the GUI login:
#ch_rc -a -p DESKTOP="" /etc/rc.config.d/desktop 
</t>
  </si>
  <si>
    <t xml:space="preserve">Perform the following to disable printer daemons:
1. Set the LP parameter to zero in the lp system configuration file #/etc/rc.config.d/lp
2. Set the XPRINTSERVERS parameter to an empty string in the tps system configuration file /etc/rc.config.d/tps
The following script will perform the above procedure:
#ch_rc -a -p XPRINTSERVERS="''" /etc/rc.config.d/tps
#ch_rc -a -p LP=0 /etc/rc.config.d/lp
</t>
  </si>
  <si>
    <t xml:space="preserve">Perform the following to disable the sendmail server:
1. Set the SENDMAIL_SERVER parameter to zero in the mailservs system configuration file.
2. Setup a cron job to run sendmail at regular intervals (e.g. every hour) in order to process queued, outgoing mail.
The following script will perform the above procedure:
ch_rc -a -p SENDMAIL_SERVER=0 /etc/rc.config.d/mailservs 
cd /var/spool/cron/crontabs
crontab -l &gt;root.tmp
echo '0 * * * * /usr/lib/sendmail -q' &gt;&gt;root.tmp
crontab root.tmp
rm -f root.tmp
</t>
  </si>
  <si>
    <t xml:space="preserve">Perform the following to disable the SNMP and OpenView Agents:
cd /sbin/rc2.d
mv -f S570SnmpFddi .NOS570SnmpFddi
ch_rc -a -p SNMP_HPUNIX_START=0 \
  /etc/rc.config.d/SnmpHpunix
ch_rc -a -p SNMP_MASTER_START=0 \
  /etc/rc.config.d/SnmpMaster
ch_rc -a -p SNMP_MIB2_START=0 \
  /etc/rc.config.d/SnmpMib2
ch_rc -a -p SNMP_TRAPDEST_START=0 \
  /etc/rc.config.d/SnmpTrpDst
ch_rc –a –p OSPFMIB=0 \
  /etc/rc.config.d/netdaemons
ch_rc –a –p OPCAGT=0 \
  /etc/rc.config.d/opcagt
</t>
  </si>
  <si>
    <t xml:space="preserve">Perform the following:
ch_rc -a -p START_SNAPLUS=0 -p START_SNANODE=0 \
  -p START_SNAINETD=0 /etc/rc.config.d/snaplus2
ch_rc -a -p MROUTED=0 -p RWHOD=0 \-p DDFA=0 \
  -p START_RBOOTD=0 /etc/rc.config.d/netdaemons
ch_rc -a -p RARPD=0 -p RDPD=0 /etc/rc.config.d/netconf
ch_rc -a -p PTYDAEMON_START=0 /etc/rc.config.d/ptydaemon
ch_rc -a -p VTDAEMON_START=0 /etc/rc.config.d/vt
ch_rc -a -p NAMED=0 /etc/rc.config.d/namesvrs
ch_rc -a -p START_I4LMD=0 /etc/rc.config.d/i4lmd
ch_rc -a -p RUN_X_FONT_SERVER=0 /etc/rc.config.d/xfs
ch_rc -a -p AUDIO_SERVER=0 /etc/rc.config.d/audio
ch_rc -a -p SLSD_DAEMON=0 /etc/rc.config.d/slsd
ch_rc -a -p RUN_SAMBA=0 /etc/rc.config.d/samba
ch_rc -a -p RUN_CIFSCLIENT=0 \
  /etc/rc.config.d/cifsclient
ch_rc -a -p NFS_SERVER=0 \
  -p NFS_CLIENT=0 /etc/rc.config.d/nfsconf
ch_rc -a -p HPWS_APACHE_START=0 /etc/rc.config.d/hpws_apacheconf
ch_rc –a –p NFS_CORE=0 /etc/rc.config.d/nfsconf
</t>
  </si>
  <si>
    <t xml:space="preserve">Perform the following:
11.31 and later:
#ch_rc -a -p NAMED=1 /etc/rc.config.d/namesvrs_dns
</t>
  </si>
  <si>
    <t xml:space="preserve">Perform the following:
ch_rc -a -p NS_FTRACK=1           /etc/rc.config.d/ns-ftrack
ch_rc -a -p APACHE_START=1        /etc/rc.config.d/apacheconf
ch_rc -a -p HPWS_APACHE32_START=1 /etc/rc.config.d/hpws_apache32conf
ch_rc -a -p HPWS_TOMCAT_START=1   /etc/rc.config.d/hpws_tomcatconf
ch_rc -a -p NS_FTRACK=1           /etc/rc.config.d/ns-ftrack
ch_rc -a -p HPWS_WEBMIN_START=1   /etc/rc.config.d/hpws_webminconf
</t>
  </si>
  <si>
    <t xml:space="preserve">For 11i v3 and later, Perform the following:
#kctune -K executable_stack=0
</t>
  </si>
  <si>
    <t xml:space="preserve">Perform the following to use more random TCP sequence numbers upon system startup:
1. Create/open the file /sbin/rc2.d/S999tcpisn
2. Add the following line:
 ndd –set /dev/tcp tcp_isn_passprase=&lt;random string&gt;
replacing &lt;random string&gt; with a string of random characters.
3. Save the file. 
4. Set root as the owner and bin as the group owner of the file.
5. Restrict write access to the file.
6. Set the execution bit for the file.
</t>
  </si>
  <si>
    <t>Transmission Confidentiality and Integrity</t>
  </si>
  <si>
    <t>/etc/rc.config.d/mailserves SENDMAIL_SERVER parameter =0.</t>
  </si>
  <si>
    <t>2. /etc/rc.config.d./lp LP parameter is set to 0
4. /etc/rc.config.d/tps string is empty</t>
  </si>
  <si>
    <t xml:space="preserve">1. #cd /sbin/rc2.d and verify S570SnmpFddi has been changed to .NOS570SnmpFddi
2. /etc/rc.config.d/SnmpHpunix SNMP_HPUNIX_START=0
3. /etc/rc.config.d/SnmpMaster SNMP_MASTER_START=0 
4. /etc/rc.config.d/SnmpMib2 SNMP_MIB2_START=0
5. /etc/rc.config.d/SnmpTrpDst SNMP_TRAPDEST_START=0 
6. /etc/rc.config.d/netdaemons OSPFMIB=0
7. /etc/rc.config.d/opcagt OPCAGT=0 
</t>
  </si>
  <si>
    <t>SNMP and OpenView agents are not being used for system monitoring and have not been disabled.</t>
  </si>
  <si>
    <t xml:space="preserve">The following services do not exist or are commented out:
a. echo
b. discard
c. daytime
d. chargen
e. dtspc
f. exec
g. ntalk
h. finger
i. uucp
j. ident
k. auth
l. instl_boots
m. registrar
n. recserv
o. rpc.rstatd
p. rpc.rusersd q. rpc.rwalld
r. rpc.sprayd
s. rpc.cmsd
t. kcms_server
u. printer
v. shell
w. login
x. telnet
y. ftp
z. tftp
aa. bootps
bb. kshell
cc. klogin
dd. rpc.rquotad
ee. rpc.ttdbserver
</t>
  </si>
  <si>
    <t>Perform the following:
1. #cat /etc/rc.config.d
2. Verify RUN_SAMBA=0</t>
  </si>
  <si>
    <t xml:space="preserve">The following boot services parameters are set:
1. /etc/rd.config/snaplu2
START_SNAPLUS=0 
START_SNANODE=0
START_SNAINETD=0
2. /etc/rc.config.d/netdaemons
MROUTED=0
RWHOD=0
DDFA=0
START_RBOOTD=0
3.  /etc/rc.config.d/netconf
RARPD=0
RDPD=0
4. /etc/rc.config.d/ptydaemon
PTYDAEMON_START=0
5. /etc/rc.config.d/vt
VTDAEMON_START=0
6. /etc/rc.config.d/namesvrs 
NAMED=0
7.  /etc/rc.config.d/i4lmd
START_I4LMD=0
8. /etc/rc.config.d/xfs:
RUN_X_FONT_SERVER=0
9. /etc/rc.config.d/audio
AUDIO_SERVER=0
10. /etc/rc.config.d/slsd
SLSD_DAEMON=0
11. /etc/rc.config.d/samba
RUN_SAMBA=0
12. /etc/rc.config.d/cifsclient
RUN_CIFSCLIENT=0
13. etc/rc.config.d/nfsconf
NFS_SERVER=0 
14. /etc/rc.config.d/hpws_apacheconf 
HPWS_APACHE_START=0
15. /etc/rc.config.d/nfsconf
NFS_CORE=0 
</t>
  </si>
  <si>
    <t>SC-13</t>
  </si>
  <si>
    <t>Cryptographic Protection</t>
  </si>
  <si>
    <t xml:space="preserve">1. #cd  /var/spool/cron/
2. Verify crontabs and all files within it are owned by root and group owned by root or sys.  </t>
  </si>
  <si>
    <t>2. root:sys or root:root</t>
  </si>
  <si>
    <t>AC-3</t>
  </si>
  <si>
    <t>Access Enforcement</t>
  </si>
  <si>
    <t>AC-7</t>
  </si>
  <si>
    <t xml:space="preserve">No .netrc, .rhosts, or .shosts files exist.  If any do, this is a finding.  </t>
  </si>
  <si>
    <t>AC-8</t>
  </si>
  <si>
    <t>System Use Notification</t>
  </si>
  <si>
    <t>Test ID</t>
  </si>
  <si>
    <t>Criticality</t>
  </si>
  <si>
    <t>Risk Rating (Do Not Edit)</t>
  </si>
  <si>
    <t>Interview
Examine</t>
  </si>
  <si>
    <t>AU-6</t>
  </si>
  <si>
    <t>Audit Review, Analysis, and Reporting</t>
  </si>
  <si>
    <t>Verify that audit trails are reviewed at a minimum weekly for anomalies (i.e. standard operations, unauthorized access attempts, etc.).
Exceptions and violations are properly analyzed and appropriate actions are taken.</t>
  </si>
  <si>
    <t>AC-5</t>
  </si>
  <si>
    <t>Separation of Duties</t>
  </si>
  <si>
    <t>Interview</t>
  </si>
  <si>
    <t>Verify that the system enforces a separation of duties for sensitive administrator roles.
There is an effective segregation of duties between the administration functions and the auditing functions of the system.</t>
  </si>
  <si>
    <t>AU-9</t>
  </si>
  <si>
    <t>Protection of Audit Information</t>
  </si>
  <si>
    <t>Audit trails cannot be read or modified by non-administrator users.</t>
  </si>
  <si>
    <t>1.  Log files have appropriate permissions assigned and permissions are not excessive.</t>
  </si>
  <si>
    <t xml:space="preserve">Unneeded functionality is disabled. 
</t>
  </si>
  <si>
    <t>1. Any functions installed by default that are not required by the application are disabled.
2. Services or software which are not needed are not present or disabled on the server.</t>
  </si>
  <si>
    <t xml:space="preserve">Verify that audit data is archived and maintained.
IRS practice has been to retain archived audit logs/trails for the remainder of the year they were made plus six years.  Logs must be retained for a total of 7 years.  </t>
  </si>
  <si>
    <t>1. Audit data is captured, backed up, and maintained. IRS requires agencies to retain archived audit logs/trails for the remainder of the year they were made plus six years.</t>
  </si>
  <si>
    <t>HP-UX-GEN-01</t>
  </si>
  <si>
    <t>HP-UX-GEN-02</t>
  </si>
  <si>
    <t>HP-UX-GEN-03</t>
  </si>
  <si>
    <t>HP-UX-GEN-04</t>
  </si>
  <si>
    <t>HP-UX-GEN-05</t>
  </si>
  <si>
    <t>HP-UX-GEN-06</t>
  </si>
  <si>
    <t>HP-UX-GEN-07</t>
  </si>
  <si>
    <t>Verify the operating system is supported by the vendor.</t>
  </si>
  <si>
    <t>1. The operating system is running at version 11.31 or higher.</t>
  </si>
  <si>
    <t xml:space="preserve">Verify the agency has implemented an account management process for the HP-UX Server
</t>
  </si>
  <si>
    <t xml:space="preserve">1. The system administrator can demonstrate that documented operating procedures exist.
</t>
  </si>
  <si>
    <t xml:space="preserve">1. Interview the system administrator to verify documented operating procedures exist for user and system account creation, termination, and expiration.
</t>
  </si>
  <si>
    <t xml:space="preserve">1. Interview the system administrator and ask for the system documentation that states how often audit logs are reviewed. Also, determine when the last audit logs were reviewed.  
2. Examine reports that demonstrate monitoring of security violations, such as unauthorized user access. </t>
  </si>
  <si>
    <t xml:space="preserve">1. The system administrator can provide system documentation identifying how often the auditing logs are reviewed.  
2. The audit trail is reviewed weekly or more frequently at the discretion of the information system owner for indications of unusual activity related to potential unauthorized FTI access.
</t>
  </si>
  <si>
    <t xml:space="preserve">1. Interview the system administrator to determine the application audit log location.  Examine the permission settings of the log files.  
</t>
  </si>
  <si>
    <t xml:space="preserve">1. Interview the system administrator to determine what functionality is installed and enabled by default for the application.
2. Determine what software is installed on the servers.  Determine which services are needed by examining the system documentation and interviewing the Application Administrator.
</t>
  </si>
  <si>
    <t>1. Interview the system administrator to determine if audit data is captured, backed up, and maintained. IRS practice has been to retain archived audit logs/trails for the remainder of the year they were made plus six years.</t>
  </si>
  <si>
    <t xml:space="preserve">Perform the following:
#ch_rc -a -p NFS_SERVER=0 /etc/rc.config.d/nfsconf 
</t>
  </si>
  <si>
    <t xml:space="preserve">Perform the following:
#ch_rc -a -p NFS_CLIENT=0 /etc/rc.config.d/nfsconf 
</t>
  </si>
  <si>
    <t>Verify the following:
1. #cat /etc/rc.config.d/nfsconf
NFS_SERVER=0</t>
  </si>
  <si>
    <t xml:space="preserve">The NFS_SERVER parameter =0.  </t>
  </si>
  <si>
    <t xml:space="preserve">Perform the following for 11.31 and later:
#ch_rc -a -p NFS_CORE=0 /etc/rc.config.d/nfsconf  
</t>
  </si>
  <si>
    <t>The NFS_CORE parameter =0</t>
  </si>
  <si>
    <t>The NFS_CLIENT parameter =0</t>
  </si>
  <si>
    <t xml:space="preserve">Disable the web server unless it is absolutely necessary </t>
  </si>
  <si>
    <t xml:space="preserve">Verify the following parameters exist:
1. #cat /etc/rc.config.d/ns-ftrack 
NS_FTRACK=0
2. #cat /etc/rc.config.d/apacheconf 
APACHE_START=0
3. #cat /etc/rc.config.d/hpws_apache32conf
HPWS_APACHE32_START
4. #cat /etc/rc.config.d/hpws_tomcatconf
HPWS_TOMCAT_START=0
5. #cat /etc/rc.config.d/ns-ftrack
NS_FTRACK=0
6. #cat /etc/rc.config.d/hpws_webminconf
HPWS_WEBMIN_START=0
</t>
  </si>
  <si>
    <t xml:space="preserve">All parameters are displayed as follows:
1. #cat /etc/rc.config.d/ns-ftrack 
NS_FTRACK=0
2. #cat /etc/rc.config.d/apacheconf 
APACHE_START=0
3. #cat /etc/rc.config.d/hpws_apache32conf
HPWS_APACHE32_START
4. #cat /etc/rc.config.d/hpws_tomcatconf
HPWS_TOMCAT_START=0
5. #cat /etc/rc.config.d/ns-ftrack
NS_FTRACK=0
6. #cat /etc/rc.config.d/hpws_webminconf
HPWS_WEBMIN_START=0
</t>
  </si>
  <si>
    <t>AC-11</t>
  </si>
  <si>
    <t>AC-4</t>
  </si>
  <si>
    <t>Information Flow Enforcement</t>
  </si>
  <si>
    <t>IA-3</t>
  </si>
  <si>
    <t>Device Identification and Authentication</t>
  </si>
  <si>
    <t>Verify the following parameters exist:
#cat /etc/rc.config.d/nfsconf
NFS_CLIENT=0</t>
  </si>
  <si>
    <t>Verify the following parameters exist:
#cat /etc/rc.config.d/nfsconf
NFS_CORE=0</t>
  </si>
  <si>
    <t xml:space="preserve">Verify the NIS / NIS+ processes are disabled:
1. cat /etc/rc.config.d/namesvrs
2. Verify the following:
NIS_MASTER_SERVER=0
NIS_SLAVE_SERVER=0 
NIS_CLIENT=0
NISPLUS_SERVER=0
NISPLUS_CLIENT=0  </t>
  </si>
  <si>
    <t>Verify the print services are disabled:
1. #cat /etc/rc.config.d/lp
2. Verify the lp parameter is set to 0
3. #cat /etc/rc.config.d/tps
4. Verify the string is empty</t>
  </si>
  <si>
    <t>Verify the unsecure home directory files have been removed:
1. #cd /home
2. #find . -name .netrc
3. #find . -name .rhosts
4. #find . -name .shosts</t>
  </si>
  <si>
    <t xml:space="preserve">Al user .files are not world writable.  </t>
  </si>
  <si>
    <t xml:space="preserve">Verify user dot files (.i.e. /home/.profile) are not world writable.  </t>
  </si>
  <si>
    <t>Verify the files are owned by root:sys.</t>
  </si>
  <si>
    <t>The /etc/rc.config.d RUN SAMBA parameter =0</t>
  </si>
  <si>
    <t>Verify the following:
1. #cat /etc/rc.config.d/cifsclient
RUN_CIFSCLIENT=0</t>
  </si>
  <si>
    <t>Passwords are not hashed and stored in trusted system files lke /etc/shadow.</t>
  </si>
  <si>
    <t>Verify the following parameter exists:
1. #cat /etc/rc.config.d/namesvrs_dns
NAMED=1</t>
  </si>
  <si>
    <t>HAC14
HAC38</t>
  </si>
  <si>
    <t>HAC14: Warning banner is insufficient
HAC38: Warning banner does not exist</t>
  </si>
  <si>
    <t>HPW21: Passwords are allowed to be stored unencrypted in config files</t>
  </si>
  <si>
    <t>HAC13: Operating system configuration files have incorrect permissions</t>
  </si>
  <si>
    <t>HAc13: Operating system configuration files have incorrect permissions</t>
  </si>
  <si>
    <t>HAC15: User accounts not locked out after 3 unsuccessful login attempts</t>
  </si>
  <si>
    <t xml:space="preserve">Perform the following to set strong password enforcement policies:
1. Change the following parameters in the /etc/default/security file to establish default password policies for new users:
a. MIN_PASSORD_LENGTH=8
b. PASSWORD_HISTORY_DEPTH=24
c. PASSWORD_MIN_UPPER_CASE_CHARS=1
d. PASSWORD_MIN_DIGIT_CHARS=1
e. PASSWORD_MIN_SPECIAL_CHARS=1
f. PASSWORD_MIN_LOWER_CASE_CHARS=1
2. If using a trusted system, issue the following modprdef commands  to disallow null or trivial passwords:
modprdef -m nullpw=NO
modprdef -m rstrpw=YES
The following script will perform the procedure above:
ch_rc –a -p MIN_PASSORD_LENGTH=8 /etc/default/security
ch_rc –a -p PASSWORD_HISTORY_DEPTH=24 \
 /etc/default/security
ch_rc –a –p PASSWORD_MIN_UPPER_CASE_CHARS=1 \
/etc/default/security
ch_rc –a –p PASSWORD_MIN_DIGIT_CHARS=1 \
/etc/default/security
ch_rc –a –p PASSWORD_MIN_SPECIAL_CHARS=1 \
/etc/default/security
ch_rc –a –p PASSWORD_MIN_LOWER_CASE_CHARS=1 \
/etc/default/security
</t>
  </si>
  <si>
    <t>HCM10: System has unneeded functionality installed</t>
  </si>
  <si>
    <t>1. #cat /etc/ftpd/ftpusers</t>
  </si>
  <si>
    <t>1. #cat /etc/dt/config/Xconfig</t>
  </si>
  <si>
    <t xml:space="preserve">1. The file exists and the Dtlogin.requestPort:0 entry within the file exists.  </t>
  </si>
  <si>
    <t xml:space="preserve">Perform the following to set a default screensaver timeout for all environments:
1. For every sys.resources file in each directory in /usr/dt/config/ create a corresponding /etc/dt/config/*/sys.resources file if it does not already exist.
2. Append the following lines to each /etc/dt/config/*/sys.resources file:
dtsession*saverTimeout: 15
dtsession*lockTimeout: 15
The following script will perform the procedure above:
for file in /usr/dt/config/*/sys.resources; do
  dir="$(dirname "$file" | sed 's|^/usr/|/etc/|')"
  mkdir -p "$dir"
  echo 'dtsession*saverTimeout: 10' &gt;&gt;"$dir/sys.resources"
  echo 'dtsession*lockTimeout: 10' &gt;&gt;"$dir/sys.resources"
done
</t>
  </si>
  <si>
    <t xml:space="preserve">Perform the following to set a default screensaver timeout for all environments after 15 minutes:
1. For every sys.resources file in each directory in /usr/dt/config/ verify a corresponding /etc/dt/config/*/sys.resources file exists.
2. Verify the following lines to each /etc/dt/config/*/sys.resources file:
dtsession*saverTimeout: 15
dtsession*lockTimeout: 15
</t>
  </si>
  <si>
    <t>The default timeout is between 10 and 30 minutes of keyboard/mouse inactivity before a password-protected screen saver is invoked by the CDE session manager depending on the OS release and the locale.  Uniformly reduce this default timeout value to 15 minutes (this setting can still be overridden by individual users in their own environment.)</t>
  </si>
  <si>
    <t>1. #cat /etc/rc.config.d/nddconf and verify the following parameters are set:
tcp_syn_rcvd_max=4096
arp_cleanup_interval=60000
ip_forward_src_routed=0
ip_forward_directed_broadcasts=0
ip_respond_to_timestamp=0
ip_respond_to_timestamp_broadcast=0
ip_respond_to_address_mask_broadcast=0
ip_respond_to_echo_broadcast=0</t>
  </si>
  <si>
    <t>1. tcp_syn_rcvd_max=4096
arp_cleanup_interval=60000
ip_forward_src_routed=0
ip_forward_directed_broadcasts=0
ip_respond_to_timestamp=0
ip_respond_to_timestamp_broadcast=0
ip_respond_to_address_mask_broadcast=0
ip_respond_to_echo_broadcast=0</t>
  </si>
  <si>
    <t>1. Change directory to /etc
2. Verify the line  umask 077 is present in the following files for all users:
a. profile
b. csh.login
c. d.profile
d. d.login
3. Verify the UMASK parameter is set to 077 in the file /etc/default/security</t>
  </si>
  <si>
    <t>1. Change directory to /etc
2. Verify the line  mesg n exists the following files for all users:
a. profile
b. csh.login
c. d.profile
d. d.login</t>
  </si>
  <si>
    <t>2. umask 077 is present in the following files for all users:
a. profile
b. csh.login
c. d.profile
d. d.login
3. The umask parameter is set to 077 in the file /etc/default/security</t>
  </si>
  <si>
    <t>2. The line  mesg n exists the following files for all users:
a. profile
b. csh.login
c. d.profile
d. d.login2</t>
  </si>
  <si>
    <t>The Warning Banner must contain the following 4 elements:
-  the system contains US government information
-  users actions are monitored and audited
-  unauthorized use of the system is prohibited 
-  unauthorized use of the system is subject to criminal and civil penalties.</t>
  </si>
  <si>
    <t xml:space="preserve">1. #cat /etc/motd
</t>
  </si>
  <si>
    <t>Utilize the KC (kernel tuning) utility to determine the value of the executable_stack setting. Ensure the setting executable_stack = 0</t>
  </si>
  <si>
    <t xml:space="preserve">The executable_stack setting should be set to 0. </t>
  </si>
  <si>
    <t xml:space="preserve">1. Ensure ipfilter is enabled: ipfilter –e
2. Open  /etc/opt/ipf/ipf.conf and ensure the block in all stanza is included and pass in from is included for allowed networks or hosts.
</t>
  </si>
  <si>
    <t>Within /etc/opt/ipf/ipf.conf :
block in all
pass in from &lt;allowed net&gt;/&lt;mask&gt;
pass in from &lt;allowed net&gt;/&lt;mask&gt;
Ensure block in all is the first entry with subsequent pass in from entries for allowed subnets or hosts.</t>
  </si>
  <si>
    <t>1. Open the /etc/rc.config.d/namesvrs configuration file and browse for the KEYSERV_OPTIONS variable.</t>
  </si>
  <si>
    <t>To preserve audit settings across reboots, edit the /etc/rc.config.d/auditing file and review the AUDITING flag. 
Review and discuss with the Administrator the audevent flags within /etc/audit/audit.conf. 
Review which flags are enabled for auditing. For discussion, the HP-UX 11i v2 and 11i v3 Security
Configuring and Managing the Auditing System
Technical white paper can be used (http://h20565.www2.hpe.com/hpsc/doc/public/display?sp4ts.oid=4164828&amp;docId=emr_na-c02899022&amp;docLocale=en_US)</t>
  </si>
  <si>
    <t xml:space="preserve">The /etc/rc.config.d/auditing file has AUDITING=1 flag set.
Review and discuss with the Administrator the audevent flags within /etc/audit/audit.conf. Ensure audit aware events are being captured. </t>
  </si>
  <si>
    <t xml:space="preserve">Open the /etc/rc.config.d/netdaemons and browe for the INETD_ARGS flag. </t>
  </si>
  <si>
    <t>INETD_ARGS=-l is set within /etc/rc.config.d/netdaemons</t>
  </si>
  <si>
    <t xml:space="preserve">Open the /etc/inetd.conf file and locate the ftpd configuration entry line.
</t>
  </si>
  <si>
    <t>Ensure a line for ftpd exists and contains the -L and -l flags.</t>
  </si>
  <si>
    <t>Run the following command: logins -p</t>
  </si>
  <si>
    <t>No results are returned.</t>
  </si>
  <si>
    <t xml:space="preserve">Execute the following commands: 
echo $PATH | egrep '(^|:)(\.|:|$)'
find `echo $PATH | tr ':' ' '` -type d \( -perm -002 -o -perm -020 \) -ls
</t>
  </si>
  <si>
    <t xml:space="preserve">Review the users home directories permissions issuing the ls -l command. 
Ensure each user owns their directory and permissions are 740 or less. </t>
  </si>
  <si>
    <t>Each user owns their own home directory. Users home directories have permissions of 740 or less.</t>
  </si>
  <si>
    <t>The file /etc/ftpd/ftpaccess contains the statement: banner /etc/issue 
The file /etc/ftpd/ftpaccess has permissions of 600, is owned by root and group owned by sys.</t>
  </si>
  <si>
    <t xml:space="preserve">Run Bastille to create an assessment report as shown:
/opt/sec_mgmt/bastille/bin/bastille --assessnobrowser
</t>
  </si>
  <si>
    <t>The following parameter exists:
1. #cat /etc/rc.config.d/namesvrs_dns
NAMED=1</t>
  </si>
  <si>
    <t>sys.resources file exists and the following entries are in each file:
/etc/dt/config/*/sys.resources file:
dtsession*saverTimeout: 15
dtsession*lockTimeout: 15</t>
  </si>
  <si>
    <t xml:space="preserve">1.  Ensure active accounts require password changes after 90 days for standard users and 60 days for regular users.
#cat /etc/default/security:
a. PASSWORD_MAXDAYS=90
b. PASSWORD_MINDAYS=1
c. PASSWORD_WARNDAYS=7-14
</t>
  </si>
  <si>
    <t xml:space="preserve">Account expiration settings are as follows:
a. PASSWORD_MAXDAYS=90
b. PASSWORD_MINDAYS=1
c. PASSWORD_WARNDAYS=7-14
</t>
  </si>
  <si>
    <t xml:space="preserve">Turn on additional logging for FTP daemon   </t>
  </si>
  <si>
    <t>Default umask for all users is not set to 077.</t>
  </si>
  <si>
    <t>HAC7: Account management procedures are not in place</t>
  </si>
  <si>
    <t>HAU3: Audit logs are not being reviewed</t>
  </si>
  <si>
    <t>HAC12: Separation of duties is not in place</t>
  </si>
  <si>
    <t>HAU10: Audit logs are not properly protected</t>
  </si>
  <si>
    <t>HCM9: Systems are not deployed using the concept of least privilege</t>
  </si>
  <si>
    <t>HAU7: Audit records are not retained per Pub 1075</t>
  </si>
  <si>
    <t>HSA7
HSA8
HSA9</t>
  </si>
  <si>
    <t>HSA7: The external facing system is no longer supported by the vendor
HSA8: The internally hosted operating system's major release is no longer supported by the vendor
HSA9: The internally hosted operating system's minor release is no longer supported by the vendor</t>
  </si>
  <si>
    <t>HPUX11i-005</t>
  </si>
  <si>
    <t>HPUX11i-006</t>
  </si>
  <si>
    <t>HPUX11i-007</t>
  </si>
  <si>
    <t>HPUX11i-008</t>
  </si>
  <si>
    <t>HPUX11i-009</t>
  </si>
  <si>
    <t>HPUX11i-010</t>
  </si>
  <si>
    <t>HPUX11i-011</t>
  </si>
  <si>
    <t>HPUX11i-012</t>
  </si>
  <si>
    <t>HPUX11i-013</t>
  </si>
  <si>
    <t>CIS Recommendation #</t>
  </si>
  <si>
    <t>CIS Section #</t>
  </si>
  <si>
    <t xml:space="preserve">1. Personnel who review and clear audit logs are separate from personnel that perform non-audit administration.
</t>
  </si>
  <si>
    <t>1. Interview the system administrator  to identify the following:
- Personnel that review and clear audit logs.
- Personnel that perform non-audit administration such as create, modify, and delete access control rules; system user access management.</t>
  </si>
  <si>
    <t xml:space="preserve">1. Open the file /sbin/rc2.d/S999tcpisn
Look for the following line:  ndd –set /dev/tcp tcp_isn_passprase
2. Run the ls -l command on /sbin/rc2.d/S999tcpisn and ensure the owner of the file is root and bin is the group owner.
</t>
  </si>
  <si>
    <t xml:space="preserve">1. Ensure the following line is present: ndd –set /dev/tcp tcp_isn_passprase=&lt;random string&gt;
replacing &lt;random string&gt; with a string of random characters.
2. Run the ls -l command on /sbin/rc2.d/S999tcpisn and ensure the owner of the file is root and bin is the group owner. Ensure the permissions are set to 755 or less.
</t>
  </si>
  <si>
    <t xml:space="preserve">1. Open the /etc/rc.config.d/nddconf file and ensure the ip_forwarding and ip_send_redirects values are defined as mentioned in the expected results. </t>
  </si>
  <si>
    <t xml:space="preserve">1. Review the following parameters and ensure they are set correctly.
TRANSPORT_NAME[X]=ip
NDD_NAME[X]=ip_forwarding
NDD_VALUE[X]=0
TRANSPORT_NAME[Y]=ip
NDD_NAME[Y]=ip_send_redirects
NDD_VALUE[Y]=0
Where X and Y are unique numeric values.
</t>
  </si>
  <si>
    <t>1. No values are returned.</t>
  </si>
  <si>
    <t>1. Locate all local files that are owned by users or groups not listed in the system configuration files.
find / \( -nouser –o -nogroup \)
Note: The Bastille assessment tool can also run this assessment check.</t>
  </si>
  <si>
    <t xml:space="preserve">1. /etc/shadow file exists and is in use.  
2. Clear passwords are not stored in /etc/passwd.  </t>
  </si>
  <si>
    <t>Use the following commands to review password security within the system.
1. #cat /etc/passwd
2. #cat /etc/shadow</t>
  </si>
  <si>
    <t>1. Owner and group owner are bin:bin</t>
  </si>
  <si>
    <t>1. SYSLOGD_OPTS = -N ______
2. Where ____ are other Syslogd options. These can be allowed.</t>
  </si>
  <si>
    <t>1. The AUTH_MAXTRIES parameter = 3.</t>
  </si>
  <si>
    <t>1. Perform the following command: 
#cat /etc/default/security. 
Verify AUTH_MAXTRIES=3</t>
  </si>
  <si>
    <t>SA-22</t>
  </si>
  <si>
    <t>Unsupported System Components</t>
  </si>
  <si>
    <t>Test (Manual)</t>
  </si>
  <si>
    <t>Test (Automated)</t>
  </si>
  <si>
    <t>SI-16</t>
  </si>
  <si>
    <t>Memory Protection</t>
  </si>
  <si>
    <t>HSI33</t>
  </si>
  <si>
    <t>HSI33: Memory protection mechanisms are not sufficient</t>
  </si>
  <si>
    <t>HCM48: Low-risk operating system settings are not configured securely</t>
  </si>
  <si>
    <t>HAC2: User sessions do not lock after the Publication 1075 required timeframe</t>
  </si>
  <si>
    <t>HAC59: The guest account has improper access to data and/or resources</t>
  </si>
  <si>
    <t>HAU17: Audit logs do not capture sufficient auditable events</t>
  </si>
  <si>
    <t>HAC27: Default accounts have not been disabled or renamed</t>
  </si>
  <si>
    <t>HCM45: System configuration provides additional attack surface</t>
  </si>
  <si>
    <t>HAC14
HAC38
HAC13</t>
  </si>
  <si>
    <t>HAC14: Warning banner is insufficient
HAC38: Warning banner does not exist
HAC13: Operating system files have incorrect permissions</t>
  </si>
  <si>
    <t>HCM1
HCM27
HCM36</t>
  </si>
  <si>
    <t>HCM1: Information system baseline is insufficient
HCM27: Information system baseline does not exist
HCM36: The required benchmark has not been applied</t>
  </si>
  <si>
    <t>Memory protection mechanisms are not sufficient</t>
  </si>
  <si>
    <t>HSC36:  System is configured to accept unwanted network connections</t>
  </si>
  <si>
    <t>HPW19: More than one Publication 1075 requirement is not met</t>
  </si>
  <si>
    <t>HSI33:  Memory protection mechanisms are not sufficient</t>
  </si>
  <si>
    <t>HAC13:  Operating system configuration files have incorrect permissions</t>
  </si>
  <si>
    <t>Digital Signatures or PKI certificates are expired or revoked</t>
  </si>
  <si>
    <t>VLAN configurations do not utilize networking best practices</t>
  </si>
  <si>
    <t>The system's automatic update feature is not configured appropriately</t>
  </si>
  <si>
    <t>A file integrity checking mechanism does not exist</t>
  </si>
  <si>
    <t>HSI34</t>
  </si>
  <si>
    <r>
      <t xml:space="preserve">Issue Code Description (Select </t>
    </r>
    <r>
      <rPr>
        <b/>
        <u/>
        <sz val="10"/>
        <rFont val="Arial"/>
        <family val="2"/>
      </rPr>
      <t>one</t>
    </r>
    <r>
      <rPr>
        <b/>
        <sz val="10"/>
        <rFont val="Arial"/>
        <family val="2"/>
      </rPr>
      <t xml:space="preserve"> to enter in column L)</t>
    </r>
  </si>
  <si>
    <r>
      <t xml:space="preserve">Issue Code Description (Select </t>
    </r>
    <r>
      <rPr>
        <b/>
        <u/>
        <sz val="10"/>
        <rFont val="Arial"/>
        <family val="2"/>
      </rPr>
      <t>one</t>
    </r>
    <r>
      <rPr>
        <b/>
        <sz val="10"/>
        <rFont val="Arial"/>
        <family val="2"/>
      </rPr>
      <t xml:space="preserve"> to enter in column N)</t>
    </r>
  </si>
  <si>
    <t>HSI2
HSI27</t>
  </si>
  <si>
    <t>HAC61</t>
  </si>
  <si>
    <t>User rights and permissions are not adequately configured</t>
  </si>
  <si>
    <t>HAC62</t>
  </si>
  <si>
    <t>Host-based firewall is not configured according to industry standard best practice</t>
  </si>
  <si>
    <t>HTC1</t>
  </si>
  <si>
    <t>The Windows 2000 server is unsupported</t>
  </si>
  <si>
    <t>HTC10</t>
  </si>
  <si>
    <t>The ASA firewall is not configured securely</t>
  </si>
  <si>
    <t>HTC100</t>
  </si>
  <si>
    <t>HTC11</t>
  </si>
  <si>
    <t>The RACF Mainframe is not configured securely</t>
  </si>
  <si>
    <t>HTC12</t>
  </si>
  <si>
    <t>The ACF2 Mainframe is not configured securely</t>
  </si>
  <si>
    <t>HTC13</t>
  </si>
  <si>
    <t>The Top Secret Mainframe is not configured securely</t>
  </si>
  <si>
    <t>HTC14</t>
  </si>
  <si>
    <t>The Unisys Mainframe is not configured securely</t>
  </si>
  <si>
    <t>HTC15</t>
  </si>
  <si>
    <t>The i5OS Mainframe is not configured securely</t>
  </si>
  <si>
    <t>HTC16</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</si>
  <si>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</si>
  <si>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</si>
  <si>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</si>
  <si>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</si>
  <si>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</si>
  <si>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</si>
  <si>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</si>
  <si>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</si>
  <si>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</si>
  <si>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</si>
  <si>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</si>
  <si>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</si>
  <si>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</si>
  <si>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</si>
  <si>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</si>
  <si>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</si>
  <si>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</si>
  <si>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</si>
  <si>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</si>
  <si>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</si>
  <si>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</si>
  <si>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</si>
  <si>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</si>
  <si>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</si>
  <si>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</si>
  <si>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</si>
  <si>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</si>
  <si>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</si>
  <si>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</si>
  <si>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</si>
  <si>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</si>
  <si>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</si>
  <si>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</si>
  <si>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</si>
  <si>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</si>
  <si>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</si>
  <si>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</si>
  <si>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</si>
  <si>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</si>
  <si>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</si>
  <si>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</si>
  <si>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</si>
  <si>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</si>
  <si>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</si>
  <si>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</si>
  <si>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</si>
  <si>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</si>
  <si>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</si>
  <si>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</si>
  <si>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</si>
  <si>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</si>
  <si>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</si>
  <si>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</si>
  <si>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</si>
  <si>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</si>
  <si>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</si>
  <si>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</si>
  <si>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</si>
  <si>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</si>
  <si>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</si>
  <si>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</si>
  <si>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</si>
  <si>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</si>
  <si>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</si>
  <si>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</si>
  <si>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</si>
  <si>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</si>
  <si>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</si>
  <si>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</si>
  <si>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</si>
  <si>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</si>
  <si>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</si>
  <si>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</si>
  <si>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</si>
  <si>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</si>
  <si>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</si>
  <si>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</si>
  <si>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</si>
  <si>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</si>
  <si>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</si>
  <si>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</si>
  <si>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</si>
  <si>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</si>
  <si>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</si>
  <si>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</si>
  <si>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</si>
  <si>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</si>
  <si>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</si>
  <si>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</si>
  <si>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</si>
  <si>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Examine</t>
  </si>
  <si>
    <t>Verify that system patch levels are up-to-date to address new vulnerabilities.</t>
  </si>
  <si>
    <t>1. The latest security patches are installed.</t>
  </si>
  <si>
    <t xml:space="preserve">HSI2: System patch level is insufficient
HSI27: Critical security patches have not been applied </t>
  </si>
  <si>
    <t>HP-UX-GEN-08</t>
  </si>
  <si>
    <t>Modified issue codes and removed redundant test cases</t>
  </si>
  <si>
    <t>The agency's SSR does not address the current FTI environment</t>
  </si>
  <si>
    <t>Low-risk operating system settings are not configured securely</t>
  </si>
  <si>
    <t>The VPN concentrator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</si>
  <si>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</si>
  <si>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</si>
  <si>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</si>
  <si>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</si>
  <si>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</si>
  <si>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</si>
  <si>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</si>
  <si>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</si>
  <si>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</si>
  <si>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</si>
  <si>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 xml:space="preserve">1. Ensure system is a trusted system.
2. Use the /usr/lbin/modprpw command to set the maximum retry limit to 3 for all current unlocked users except root.
3. Use the /usr/lbin/modprdef command to set the default max retry limit to 3
4. Append the line AUTH_MAXTRIES=3 to /etc/default/security to set the default max retry limit to 3
The following script will perform the procedure above:
logins -ox \
| awk -F: '($8 != "LK" &amp;&amp; $1 != "root") { print $1 }' \
| while read logname; do
  /usr/lbin/modprpw -m umaxlntr=10 "$logname"
done
modprdef -m umaxlntr=3
echo AUTH_MAXTRIES=3 &gt;&gt; /etc/default/security
</t>
  </si>
  <si>
    <t>All SCSEM Test Results</t>
  </si>
  <si>
    <t>This table calculates all tests in the Generic and HP-UX Tests Cases tabs.</t>
  </si>
  <si>
    <t>Input of test results starting with this row require corresponding Test IDs in Column A. Insert new rows above here.</t>
  </si>
  <si>
    <t>The system does not exclusively negotiate SSH version 2 connections.</t>
  </si>
  <si>
    <t>Bastille or a similar configuration management tool is not used to securely configure the HP-UX system.</t>
  </si>
  <si>
    <t>Unnecessary and unsecure network services within inetd have not been disabled.</t>
  </si>
  <si>
    <t>Login prompts on serial ports are not disabled.</t>
  </si>
  <si>
    <t>NIS and / or NIS + services have not been disabled.</t>
  </si>
  <si>
    <t>Print services have not been disabled on the system.</t>
  </si>
  <si>
    <t>The CDE GUI has not been disabled.</t>
  </si>
  <si>
    <t>The sendmail service has not been disabled.</t>
  </si>
  <si>
    <t>Rarely used standard boot services are not disabled.</t>
  </si>
  <si>
    <t>Samba services are enabled without a valid business justification.</t>
  </si>
  <si>
    <t>The HP CIFS client service has not been disabled.</t>
  </si>
  <si>
    <t>The NFS file service has not been disabled.</t>
  </si>
  <si>
    <t>The NFS Client service has not been disabled.</t>
  </si>
  <si>
    <t>RPC based services have not beed disabled.</t>
  </si>
  <si>
    <t>An unneeded web server is installed and enabled on the system.</t>
  </si>
  <si>
    <t>The BIND DNS service has not been disabled.</t>
  </si>
  <si>
    <t>Stack protection has not been enabled in a manner to prevent certain class or buffer overflow attacks.</t>
  </si>
  <si>
    <t>The network parameter boot configuration is not configured in accordance with industry standard best practice.</t>
  </si>
  <si>
    <t>TCP sequence numbers are not randomized.</t>
  </si>
  <si>
    <t>The system is not set up to disallow the forwarding of TCP/IP packets to other networks.</t>
  </si>
  <si>
    <t>Sticky bits are not set on all exposed world writable directories.</t>
  </si>
  <si>
    <t>Unowned files exist.</t>
  </si>
  <si>
    <t>FTP has a valid business requirement but is not configured securely.</t>
  </si>
  <si>
    <t>The syslogd daemon is not rejecting messages from the network.</t>
  </si>
  <si>
    <t>The XDMCP port is not disabled.</t>
  </si>
  <si>
    <t>Sessions do not lock after 15 minutes of inactivity.</t>
  </si>
  <si>
    <t>The cron.allow and at.allow files are not owned by root:sys.</t>
  </si>
  <si>
    <t>Crontab file permissions are not restricted to privileged users.</t>
  </si>
  <si>
    <t>Root logins are allowed from the console.</t>
  </si>
  <si>
    <t>The account password consecutive retry limit is not set to 3 or less.</t>
  </si>
  <si>
    <t>Nobody access is not disabled for secure RPC.</t>
  </si>
  <si>
    <t>Kernel-level auditing is not enabled.</t>
  </si>
  <si>
    <t>inetd logging is not enabled.</t>
  </si>
  <si>
    <t>The FTP dameon is not logging all activity.</t>
  </si>
  <si>
    <t>Unused system accounts are not disabled.</t>
  </si>
  <si>
    <t>There are accounts with empty password fields.</t>
  </si>
  <si>
    <t>Account expirations parameters do not meet IRS requirements.</t>
  </si>
  <si>
    <t>Legacy entries exist within the /etc/passwd and or the /etc/group files.</t>
  </si>
  <si>
    <t>World writable directories exist within root environment path.</t>
  </si>
  <si>
    <t>User home directory file permissions are not set to 740 or less.</t>
  </si>
  <si>
    <t>User .files within the /home directory are world writable.</t>
  </si>
  <si>
    <t>Unsecure /home directory files exist.</t>
  </si>
  <si>
    <t>The warning banner is not IRS compliant.</t>
  </si>
  <si>
    <t>An IRS compliant warning banner does not exist.</t>
  </si>
  <si>
    <t>"mesg n" has not been set as a default for all users.</t>
  </si>
  <si>
    <t xml:space="preserve">Network device allows telnet connections </t>
  </si>
  <si>
    <t>HMT19</t>
  </si>
  <si>
    <t>Management Operational and Technical controls are not implemented properly</t>
  </si>
  <si>
    <t>Publicly available systems contain FTI</t>
  </si>
  <si>
    <t>The Windows 2008 Standard Server is not configured securely</t>
  </si>
  <si>
    <t>The Windows 2012 Standard Server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</si>
  <si>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</si>
  <si>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</si>
  <si>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</si>
  <si>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</si>
  <si>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</si>
  <si>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</si>
  <si>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</si>
  <si>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</si>
  <si>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</si>
  <si>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</si>
  <si>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</si>
  <si>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</si>
  <si>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</si>
  <si>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</si>
  <si>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</si>
  <si>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</si>
  <si>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</si>
  <si>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</si>
  <si>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</si>
  <si>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</si>
  <si>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</si>
  <si>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</si>
  <si>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</si>
  <si>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</si>
  <si>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</si>
  <si>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</si>
  <si>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</si>
  <si>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</si>
  <si>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</si>
  <si>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</si>
  <si>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</si>
  <si>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</si>
  <si>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</si>
  <si>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</si>
  <si>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</si>
  <si>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</si>
  <si>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</si>
  <si>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</si>
  <si>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</si>
  <si>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</si>
  <si>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</si>
  <si>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</si>
  <si>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</si>
  <si>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</si>
  <si>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</si>
  <si>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</si>
  <si>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</si>
  <si>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</si>
  <si>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</si>
  <si>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</si>
  <si>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</si>
  <si>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</si>
  <si>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</si>
  <si>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</si>
  <si>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</si>
  <si>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</si>
  <si>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</si>
  <si>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</si>
  <si>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Updated issue code table</t>
  </si>
  <si>
    <t>Minor content updates.</t>
  </si>
  <si>
    <t>Internal Updates</t>
  </si>
  <si>
    <t>HAC63</t>
  </si>
  <si>
    <t>Security profiles have not been established</t>
  </si>
  <si>
    <t>HSC38</t>
  </si>
  <si>
    <t>SSL inspection has not been implemented</t>
  </si>
  <si>
    <t>HSC39</t>
  </si>
  <si>
    <t xml:space="preserve">The communications protocol is not NIST 800-52 compliant </t>
  </si>
  <si>
    <t>HSI35</t>
  </si>
  <si>
    <t>Failover is not properly configured</t>
  </si>
  <si>
    <t>HSI36</t>
  </si>
  <si>
    <t>Malware analysis is not being performed</t>
  </si>
  <si>
    <t xml:space="preserve">Ensure Secure Shell is installed.  HP-UX Secure Shell is HP's pre-compiled and supported version of OpenSSH. OpenSSH is a popular free distribution of the standards-track SSH protocols which allows secure encrypted network logins and file transfers.  </t>
  </si>
  <si>
    <t xml:space="preserve">Perform the following to disable standard inetd-based services:
1. Change to the /etc directory
2. Open inetd.conf
3. Disable the following services by adding a comment character (#) to the beginning of its definition: 
a. echo
b. discard
c. daytime
d. chargen
e. dtspc
f. exec
g. ntalk
h. finger
i. uucp
j. ident
k. auth
l. instl_boots
m. registrar
n. recserv
o. rpc.rstatd
p. rpc.rusersd q. rpc.rwalld
r. rpc.sprayd
s. rpc.cmsd
t. kcms_server
u. printer
v. shell
w. login
x. telnet
y. ftp
z. tftp
aa. bootps
bb. kshell
cc. klogin
dd. rpc.rquotad
ee. rpc.ttdbserver
4. Save inetd.conf. 
5. Set root as the owner of inetd.conf.
6. Set sys as the group owner of inetd.conf.
7. Restrict write access to inetd.conf to the file owner.
8. Remove the executable and sticky bit from inetd.conf.
9. Invoke inetd to reread it's config file: inetd -c
The following script will perform the above procedure:
cd /etc
for svc in echo discard daytime chargen dtspc \
     exec ntalk finger uucp ident auth \
     instl_boots registrar recserv; do
  awk "(\$1 == \"$svc\") { \$1 = \"#\" \$1 }; {print}" \
    inetd.conf &gt; inetd.conf.new
  cp inetd.conf.new inetd.conf
  done
for svc in rpc.rstatd rpc.rusersd rpc.rwalld \
     rpc.sprayd rpc.cmsd kcms_server; do
  awk "/\\/$svc/ { \$1 = \"#\" \$1 }; { print }" \
    inetd.conf &gt; inetd.conf.new
  cp inetd.conf.new inetd.conf
done
for svc in printer shell login telnet ftp tftp \
     bootps kshell klogin; do
  awk "(\$1 == \"$svc\") { \$1 = \"#\" \$1 }; {print}" \
    inetd.conf &gt; inetd.conf.new
  cp inetd.conf.new inetd.conf
  done
for svc in rpc.rquotad rpc.ttdbserver; do
  awk "/^$svc\\// { \$1 = \"#\" \$1 }; { print }" \
    /etc/inetd.conf &gt; /etc/inetd.conf.new
  cp inetd.conf.new inetd.conf
done
chown root:sys inetd.conf
chmod go-w,a-xs inetd.conf
rm -f /etc/inetd.conf.new
inetd -c
</t>
  </si>
  <si>
    <t xml:space="preserve">Perform the following to disable the login: prompt on the system serial devices:
1. Open /etc/inittab.
2. Disable each getty instance associated with a tty device by adding a comment character (#) to the beginning of the line.
3. Save /etc/inittab.*
The following script will perform the above procedure:
cp -p /etc/inittab /etc/inittab.tmp
sed 's/^[^#].*getty.*tty.*$/#&amp;/' \
  /etc/inittab.tmp  &gt; /etc/inittab
rm -f /etc/inittab.tmp
Note that this action may safely be performed even if console access to the system is provided via the serial ports, as the line in the /etc/inittab file that corresponds to the console does not match the supplied pattern (i.e., it doesn't contain the string 'tty').
</t>
  </si>
  <si>
    <t xml:space="preserve">Perform the following to update the default network parameter values:
1. Change to the /etc/rc.config.d directory
2. Open nddconf and review the comment lines on how to use the configuration file
3. Set each of the following network parameters to the recommended value.  If a parameter does not have an entry in nddconf then add a new entry to the end of the file while properly incrementing the parameter index: 
 a.
b.
c.
d.
e.
f.
g.
h. TRANSPORT_NAME
tcp
arp
ip
ip
ip
ip
ip
ip
 NDD_NAME
tcp_syn_rcvd_max arp_cleanup_interval
ip_forward_src_routed
ip_forward_directed_broadcasts
ip_respond_to_timestamp
ip_respond_to_timestamp_broadcast
ip_respond_to_address_mask_broadcast
ip_respond_to_echo_broadcast NDD_VALUE
4096
60000
0
0
0
0
0
0
4. Save nddconf.
If creating this file for the first time:
1. Set root as the owner of nddconf.
2. Set sys as the group owner of nddconf.
3. Restrict write access to nddconf to the file owner.
4. Remove the executable and sticky bit from nddconf.
If the existing nddconf file contains no entries, then the following script will perform the above procedure:
cd /etc/rc.config.d
cat &lt;&lt;EOF &gt; nddconf
# Increase size of half-open connection queue
TRANSPORT_NAME[0]=tcp
NDD_NAME[0]=tcp_syn_rcvd_max
NDD_VALUE[0]=4096
# Reduce timeouts on ARP cache
TRANSPORT_NAME[1]=arp
NDD_NAME[1]=arp_cleanup_interval
NDD_VALUE[1]=60000
# Drop source-routed packets
TRANSPORT_NAME[2]=ip
NDD_NAME[2]=ip_forward_src_routed
NDD_VALUE[2]=0
# Don't forward directed broadcasts
TRANSPORT_NAME[3]=ip
NDD_NAME[3]=ip_forward_directed_broadcasts
NDD_VALUE[3]=0
# Don't respond to unicast ICMP timestamp requests
TRANSPORT_NAME[4]=ip
NDD_NAME[4]=ip_respond_to_timestamp
NDD_VALUE[4]=0
# Don't respond to broadcast ICMP tstamp reqs
TRANSPORT_NAME[5]=ip
NDD_NAME[5]=ip_respond_to_timestamp_broadcast
NDD_VALUE[5]=0
# Don't respond to ICMP address mask requests
TRANSPORT_NAME[6]=ip
NDD_NAME[6]=ip_respond_to_address_mask_broadcast
NDD_VALUE[6]=0
# Don't respond to broadcast echo requests
TRANSPORT_NAME[7]=ip
NDD_NAME[7]=ip_respond_to_echo_broadcast
NDD_VALUE[7]=0
EOF
chown root:sys nddconf
chmod go-w,ug-s nddconf
</t>
  </si>
  <si>
    <t xml:space="preserve">Perform the following to disable forwarding TCP/IP packets between networks:
1. Change to the /etc/rc.config.d directory
2. Open nddconf and review the comment lines on how to use the configuration file
3. Set each of the following network parameters to the recommended value.  If a parameter does not have an entry in nddconf then add a new entry to the end of the file while properly incrementing the parameter index: 
 a.
b.
 TRANSPORT_NAME
ip
ip
 NDD_NAME
ip_forwarding 
ip_send_redirects NDD_VALUE
0
0
4. Save nddconf.
If creating this file for the first time:
5. Set root as the owner of nddconf.
6. Set sys as the group owner of nddconf.
7. Restrict write access to nddconf to the file owner.
8. Remove the executable and sticky bit from nddconf.
The following script will perform the above procedure properly if used as a follow-on from the script in item 1.4.2 :
cat &lt;&lt;EOF &gt;&gt; /etc/rc.config.d/nddconf
# Don't act as a router
TRANSPORT_NAME[8]=ip
NDD_NAME[8]=ip_forwarding
NDD_VALUE[8]=0
TRANSPORT_NAME[9]=ip
NDD_NAME[9]=ip_send_redirects
NDD_VALUE[9]=0
EOF
</t>
  </si>
  <si>
    <t>Without hidden passwords, an intruder could use any user's account to obtain hashed passwords and use crack or similar utilities to find easily guessed passwords.  Password aging (covered in item 1.8.3) ensures that users change their passwords on a regular basis and helps stop the use of stolen passwords.</t>
  </si>
  <si>
    <t>If the FTP daemon is left on, it is recommended that the command logging (-L) and connection logging (-l) flags also be enabled to track FTP activity on the system, allowing the administrator (or software) to scan the logs for unusual activity. This is especially powerful when combined with the access control capabilities accessible through inetd's /var/adm/inetd.sec configuration file.
Note - this test is N/A if FTP is not in use.</t>
  </si>
  <si>
    <t>1. Display legacy '+' entries:
  grep '^+:' /etc/passwd /etc/group</t>
  </si>
  <si>
    <t xml:space="preserve">Legacy '+' entries are no longer required on HP-UX systems, and may provide an avenue for attackers to gain privileged access on the system.  </t>
  </si>
  <si>
    <t xml:space="preserve">Perform the following to remove any legacy '+' entries in passwd and group files:
1. Display legacy '+' entries:
  grep '^+:' /etc/passwd /etc/group
2. Remove any entries found from the passwd and group files.
</t>
  </si>
  <si>
    <t xml:space="preserve">Perform the following:
1. Identify all user accounts excluding root that are not locked, and for each of these user home directories:
2. Remove group/other write permissions (go-w) from any files beginning with '.'
The following script performs the procedure above:
logins -ox \
| awk -F: '($8 == "PS") { print $6 }' \
| while read dir
do  ls -d "$dir/".[!.]* |
    while read file
    do  if [ ! -h "$file" -a -f "$file" ]
        then    chmod go-w "$file"
        fi
    done
done
</t>
  </si>
  <si>
    <t>Restricting access to files and directories created by a user from any other user on the system reduces the possibility of an unauthorized account accessing that user's files.  The user creating the file has the discretion of making their files and directories readable by others via the chmod command.  Users who wish to allow their files and directories to be readable by others by default may choose a different default umask by inserting the umask command into the standard shell configuration files (.profile, .cshrc, etc.) in their home directories.</t>
  </si>
  <si>
    <t xml:space="preserve">The standard graphical login program for HP-UX requires the user to enter their username in one dialog box and their password in a second separate dialog.  The commands below set the warning message on both to be the same message, but the site has the option of using different messages on each screen.  The Dtlogin*greeting.labelString is the message for the first dialog where the user is prompted for their username, and .perslabelString is the message on the second dialog box. 
Note that system administrators may wish to consult with their site's legal council about the specifics of any warning banners. 
</t>
  </si>
  <si>
    <t xml:space="preserve">Perform the following to identify world writable files and SUID/SGID executables:
1. Execute the checkperms utility to generate a list of all world writable files and  unlisted SUID/SGID files.
2. For each listed world-writable file remove write access for "other" users:
chmod o-w &lt;filename&gt;
3. Review each listed SUID/SGID file and remove if unauthorized.
Note: generally removing write access for the "other" category is advisable, but always consult relevant vendor documentation in order to avoid breaking any application dependencies on a given file.
</t>
  </si>
  <si>
    <t xml:space="preserve">Resolve "unowned" files and directories </t>
  </si>
  <si>
    <t>Sometimes when administrators delete users from the system they neglect to remove all files owned by those users from the system. A new user who is assigned the deleted user's user ID or group ID may then end up "owning" these files, and thus have more access on the system than was intended.   It is a good idea to locate files that are owned by users or groups not listed in the system configuration files, and make sure to reset the ownership of these files to some active user on the system (in this example, "bin") as appropriate</t>
  </si>
  <si>
    <t xml:space="preserve">Perform the following to identify "unowned" files and directories,  and consider resetting ownership to a default owner and restricting access permissions:
1. Locate all local files that are owned by users or groups not listed in the system configuration files.
find / \( -nouser –o -nogroup \)
2. Consider resetting user and group ownership of these files to a default active user (e.g. bin)
chown bin:bin  &lt;filename&gt;
3. Consider restricting world-write permissions, and removing any SUID/SGID bits on these files.
chmod ug-s,o-w &lt;filename&gt;
Note: there is no reason for an application to require an unowned file, so these changes should be application-safe.
</t>
  </si>
  <si>
    <t xml:space="preserve">Configure FTP to prevent certain users from accessing the system via FTP.
The file ftpusers contains a list of users who are not allowed to access the system via FTP.  Generally, only normal users should ever access the system via FTP - there should be no reason for "system" type accounts to be transferring information via this mechanism.  Certainly, the root account should never be allowed to transfer files directly via FTP.
Note: more fine-grained FTP access controls can be placed in /etc/ftpd/ftpaccess.
</t>
  </si>
  <si>
    <t>Privileged users such as root and other "system" type accounts should never be transferring information via such an insecure service as FTP.</t>
  </si>
  <si>
    <t xml:space="preserve">Prevent syslogd from accepting messages from the network.
By default the system logging daemon, syslogd, listens for log messages from other systems on network port 514/udp. Unfortunately, the protocol used to transfer these messages does not include any form of authentication, so a malicious outsider could simply barrage the local system's Syslog port with spurious traffic—either as a denial-of-service attack on the system, or to fill up the local system's logging file systems so that subsequent attacks will not be logged.
Note:  Do not perform this action if this machine is a log server, or needs to receive Syslog messages via the network from other systems.
Note: It is considered good practice to setup one or more machines as central "log servers" to aggregate log traffic from all machines at a site. However, unless a system is set up to be one of these "log server" systems, it should not be listening on 514/udp for incoming log messages.
</t>
  </si>
  <si>
    <t xml:space="preserve">1. Open the syslogd startup configuration file /etc/rc.config.d/syslogd
2. Ensure the parameter "-N" is set after the SYSLOGD_OPTS= line.
</t>
  </si>
  <si>
    <t xml:space="preserve">Disable the syslog network option by doing the following:
1. Open the syslogd startup configuration file /etc/rc.config.d/syslogd
2. Add the parameter "-N" to the SYSLOGD_OPTS= line if it is not already present
3. Save and close the file.
The following script will perform the procedure above:
SYSLOGD_OPTS="`sh -c '. /etc/rc.config.d/syslogd ; \
  echo "$SYSLOGD_OPTS"'`"
if [[ "$SYSLOGD_OPTS" = *-N* ]]; then
  ch_rc -a -p SYSLOGD_OPTS="-N $SYSLOGD_OPTS" \
    /etc/rc.config.d/syslogd
fi
</t>
  </si>
  <si>
    <t xml:space="preserve">HP-UX IPFilter (B9901AA) is a stateful system firewall that controls IP packet flow in or out of a machine.  It is installed by default on HP-UX 11iv2 (11.23) and later.  On older systems, IPFilter can be obtained from http://www.hp.com/go/ipfilter.
The rules below will work in an otherwise-empty ipf.conf file, or, if there are rules already present, it will block all that were not passed earlier in the ruleset.  This is less likely to break things, but will allow more traffic through.  Alternatively, you can instead take the pass lines below  (not using the block rule), and change them into "block in quick" rules, and place those at the top of the file.  This will error on the side of blocking traffic.  See ipf(5) for detail.  Your ruleset can be tested using ipftest(1).
Bastille note: if using to change and monitor the IPFilter firewall, ensure that rules are added to /etc/opt/sec_mgmt/bastille/ipf.customrules, and that Bastille is rerun with the last config file, so they will not be overwritten in a subsequent lockdown.
</t>
  </si>
  <si>
    <t xml:space="preserve">The commands below set the number of failed login attempts a user is allowed before their account is disabled. Setting this number to a reasonably low value helps discourage brute force password guessing attacks.  Note that use of this setting may lead to a "Denial of Service" situation in the event of a widespread password guessing attack, possibly caused by a network security audit. However, choosing not to implement this setting raises the risk of such an attack being successful unless passwords are made harder to guess such as by increasing the minimum password length or diversity requirements on the system as indicated in item 1.8.4.  Note that some other standards suggest fewer retries, in the range from three to five.  You may choose to weigh the helpdesk load versus brute-force-attack defense in your own environment, favoring smaller values when password complexity requirements are not implemented, and there are a large number of user accounts on the server, in an LDAP/NIS-enabled environment, for example.  In all cases, CIS recommends no greater than 10 attempts for the Level 1 benchmark. 
Note that the /etc/default/security setting below is only valid for certain patch-levels.  Also, use of modprpw assumes the use of "trusted mode."  If trusted mode is not used, use of userdbset is recommended… see userdbset man page for more detail.
Bastille Note: sets the retry limit to ten (10) only when converting a system to trusted mode.
</t>
  </si>
  <si>
    <t>Ensure the "-d" option to the  KEYSERV_OPTIONS parameter in the system startup configuration file /etc/rc.config.d/namesvrs
KEYSERV_OPTIONS=-d _____
Where ___ are other KEYSERV options. These are allowed.</t>
  </si>
  <si>
    <t>The default "nobody" user should not be accessing information via secure RPC.</t>
  </si>
  <si>
    <t xml:space="preserve">Perform the following to disable nobody access for secure RPC:
1. Add the "-d" option to the  KEYSERV_OPTIONS parameter in the system startup configuration file /etc/rc.config.d/namesvrs
The following script will perform the procedure above:
KEYSERV_OPTIONS="`sh -c '. /etc/rc.config.d/namesvrs ;
  echo "$KEYSERV_OPTIONS"'`"
ch_rc -a -p KEYSERV_OPTIONS="-d $KEYSERV_OPTIONS " \
  /etc/rc.config.d/namesvrs
</t>
  </si>
  <si>
    <t xml:space="preserve">If inetd is running, it is a good idea to make use of the "logging" (-l) feature of the HP-UX inetd that logs information about the source of any network connections seen by the daemon, allowing the administrator (or software) to scan the logs for unusual activity. This is especially powerful when combined with the access control capabilities accessible through inetd's /var/adm/inetd.sec configuration file.
This information is logged via Syslog and by default HP-UX systems deposit this logging information in var/adm/syslog/syslog.log with other system log messages. Should the administrator wish to capture this information in a separate file, simply modify /etc/syslog.conf to log daemon.notice to some other log file destination.
IPFilter, which comes with HP-UX, can log inetd and other connections or attempted connections with its "ipmon" daemon as either a compliment or alternative to inetd logging.
</t>
  </si>
  <si>
    <t xml:space="preserve">Perform the following to enable logging for the FTP daemon:
1. Change directory to /etc.
2. Open the inetd.conf file and locate the ftpd configuration entry line.
3. Add the "-L" and "-l" flags to the ftpd entry if not already present.
4. Save and close file.
The following script will perform the procedure above:
cd /etc
awk '/^ftpd/ &amp;&amp; !/-L/ { $NF = $NF " -L" }
  /^ftpd/ &amp;&amp; !/-l/ { $NF = $NF " -l" }
  { print }' inetd.conf &gt; inetd.conf.tmp
cp inetd.conf.tmp inetd.conf
rm –f inetd.conf.tmp
</t>
  </si>
  <si>
    <t>Remove the current working directory ('.') or other world-writable directories from the root user's execution path.  To execute a file in the current directory when '.' is not in the $PATH, use the format "./filename".</t>
  </si>
  <si>
    <t>.netrc files may contain unencrypted passwords that may be used to attack other systems, while .rhosts  and .shosts files used in conjunction with the BSD-style "r-commands" (rlogin, remsh, rcp) or SSH implement a weak form of authentication based on the network address or host name of the remote computer (which can be spoofed by a potential attacker to exploit the local system).</t>
  </si>
  <si>
    <t xml:space="preserve">ting to target specific attacks at a system.
Remediation:
Perform the following to install a default warning banner for the FTP daemon:
1. Ensure that an appropriate warning message exists in the /etc/issue file .
2. Append the line "banner /etc/issue" to the file /etc/ftpd/ftpaccess
3. Change file permissions to 600 for /etc/ftpd/ftpaccess
4. Change owner to root and group owner to sys for both /etc/ftpd and /etc/ftpd/ftpaccess
The following script performs the procedure above:
if [ -d /etc/ftpd ]; then
 echo "banner /etc/issue" &gt;&gt;/etc/ftpd/ftpaccess
 chmod 600 /etc/ftpd/ftpaccess
 chown root:sys /etc/ftpd /etc/ftpd/ftpaccess
fi
</t>
  </si>
  <si>
    <t xml:space="preserve">#/opt/sec_mgmt/bastille/bin/bastille --assessnobrowser
Note:  This test case is N/A if the agency is using a central management configuration tool to harden the system.  </t>
  </si>
  <si>
    <t xml:space="preserve"> 1. #cat /usr/dt/config/*/Xresources
Note - this is N/A if GUI logins do not exist.</t>
  </si>
  <si>
    <t>1. Execute the checkperms utility to generate a report of world writable directories without a sticky bit. Alternatively, the find command can be used as follows:
find /webroot -xdev -type d \( -perm -0002 -a ! -perm -1000 \) -print</t>
  </si>
  <si>
    <t>1. Execute the checkperms script will flag unexpected world writable files and unauthorized SUID/SGID executables.</t>
  </si>
  <si>
    <t>Open the file /etc/ftpd/ftpaccess and ensure it contains the statement: banner /etc/issue 
Run the ls -l command on  /etc/ftpd/ftpaccess and ensure it has permissions of 600, is owned by root and group owned by sys.
Note - this is N/A if FTP is not in use.</t>
  </si>
  <si>
    <t>HAC40</t>
  </si>
  <si>
    <t>Use of emergency userIDs is not properly controlled</t>
  </si>
  <si>
    <t>Audit records are not timestamped</t>
  </si>
  <si>
    <t>Non local maintenance is not implemented securely</t>
  </si>
  <si>
    <t>HSA14</t>
  </si>
  <si>
    <t>Datawarehouse has insecure connections</t>
  </si>
  <si>
    <t>HSI15</t>
  </si>
  <si>
    <t>Alerts are not acknowledged and/or logged</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</si>
  <si>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</si>
  <si>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</si>
  <si>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</si>
  <si>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</si>
  <si>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</si>
  <si>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</si>
  <si>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</si>
  <si>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</si>
  <si>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</si>
  <si>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</si>
  <si>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</si>
  <si>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</si>
  <si>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</si>
  <si>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</si>
  <si>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</si>
  <si>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</si>
  <si>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</si>
  <si>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</si>
  <si>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HTC89</t>
  </si>
  <si>
    <t>The Apache 2.2 web server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</si>
  <si>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</si>
  <si>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</si>
  <si>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</si>
  <si>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</si>
  <si>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</si>
  <si>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</si>
  <si>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</si>
  <si>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</si>
  <si>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</si>
  <si>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</si>
  <si>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</si>
  <si>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</si>
  <si>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</si>
  <si>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</si>
  <si>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</si>
  <si>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</si>
  <si>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</si>
  <si>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</si>
  <si>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Updated issue code table.</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</si>
  <si>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</si>
  <si>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</si>
  <si>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</si>
  <si>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</si>
  <si>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</si>
  <si>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</si>
  <si>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Multi-factor authentication is not required for external or remote access</t>
  </si>
  <si>
    <t>Multi-factor authentication is not required to access FTI via personal devices</t>
  </si>
  <si>
    <t>HRM20</t>
  </si>
  <si>
    <t>Multi-factor authentication is not properly configured for external or remote access</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</si>
  <si>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</si>
  <si>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</si>
  <si>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</si>
  <si>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</si>
  <si>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</si>
  <si>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</si>
  <si>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</si>
  <si>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</si>
  <si>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</si>
  <si>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</si>
  <si>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 xml:space="preserve">Perform the following to install and securely configure Secure Shell (SSH)
1. Download and install HP-UX Secure Shell if not already installed on the system. 
2. Perform the following post-installation actions to secure the SSH service:
a. Change to the /opt/ssh/etc directory
b. Open sshd_config
c. Set the Protocol token to 2.  If it is absent, add and set it.
d. Set the X11Forwarding token to yes.  If it is absent, add and set it.
e. Set the IgnoreRhosts token to yes.  If it is absent, add and set it.
f. Set the RhostsAuthentication token to no.  If it is absent, add and set it.
g. Set the RhostsRSAAuthentication token to no. If it is absent, add and set it.
h. Set the PermitRootLogin token to no. If it is absent, add and set it.
i. Set the PermitEmptyPasswords token to no. If it is absent, add and set it.
j. Set the Banner token to /etc/issue. If it is absent, add and set it.
k. Set root as the owner of sshd_config and ssh_config.
l. Set sys as the group owner of sshd_config and ssh_config.
m. Restrict write access to sshd_config and ssh_config to the file owner.
The following script will perform the above procedure:
cd /opt/ssh/etc
cp -p sshd_config sshd_config.tmp
awk '
  /^Protocol/                { $2 = "2" };
  /^IgnoreRhosts/            { $2 = "yes" };
  /^RhostsAuthentication/    { $2 = "no" };
  /^RhostsRSAAuthentication/ { $2 = "no" };
  /(^#|^)PermitRootLogin/    {
        $1 = "PermitRootLogin";
        $2 = "no" };
  /^PermitEmptyPasswords/    { $2 = "no" };
  /^#Banner/                 {
        $1 = "Banner";
        $2 = "/etc/issue" }
  { print }' sshd_config.tmp &gt; sshd_config
rm -f sshd_config.tmp
chown root:sys ssh_config sshd_config
chmod go-w ssh_config sshd_config
</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</si>
  <si>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</si>
  <si>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</si>
  <si>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</si>
  <si>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</si>
  <si>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</si>
  <si>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</si>
  <si>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</si>
  <si>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</si>
  <si>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</si>
  <si>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</si>
  <si>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HTC120</t>
  </si>
  <si>
    <t>The IBM z/OS version 2.4.x is not configured securely</t>
  </si>
  <si>
    <t>HTC121</t>
  </si>
  <si>
    <t>The Palo Alto 9 firewall is not configured securely</t>
  </si>
  <si>
    <t>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t>
  </si>
  <si>
    <t>Internal Updates and updated issue code table</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</si>
  <si>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</si>
  <si>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</si>
  <si>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</si>
  <si>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</si>
  <si>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</si>
  <si>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</si>
  <si>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</si>
  <si>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</si>
  <si>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</si>
  <si>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</si>
  <si>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</si>
  <si>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</si>
  <si>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</si>
  <si>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</si>
  <si>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Test Procedures</t>
  </si>
  <si>
    <t>NIST Control Name</t>
  </si>
  <si>
    <t xml:space="preserve">1. Run the following #uname -r
2.  Interview the SA (System Administrator) to determine if maintenance is readily available for the server's operating system version.   Vendor support must include security updates or hot fixes that address any new security vulnerabilities.  
Compare results with the vendors support website to verify that support has not expired.  </t>
  </si>
  <si>
    <t xml:space="preserve">1. Refer to the vendors support website and cross reference the latest security patch update with the systems current patch level.   Check to ensure that known vulnerabilities (i.e., Heartbleed) vulnerabilities have been remediated.  
Note: This test requires the tester to research the current vendor supplied patch level from a site such as https://nvd.nist.gov/..  All critical patches must be applied..  This can be upgraded from a significant to a critical finding if there are critical risks associated with the agency's current patch level.  </t>
  </si>
  <si>
    <t xml:space="preserve">1. #cat /etc/inet.d
2.  Ensure the following services do not exist or are commented out: 
a. echo
b. discard
c. daytime
d. chargen
e. dtspc
f. exec
g. ntalk
h. finger
i. uucp
j. ident
k. auth
l. instl_boots
m. registrar
n. recserv
o. rpc.rstatd
p. rpc.rusersd q. rpc.rwalld
r. rpc.sprayd
s. rpc.cmsd
t. kcms_server
u. printer
v. shell
w. login
x. telnet
y. ftp
z. tftp
aa. bootps
bb. kshell
cc. klogin
dd. rpc.rquotad
ee. rpc.ttdbserver
Note:  This can also be tested by reviewing the  Bastille report generated in test case HPUX11i-003.  The following settings should exist:
SecureInetd.inetd_general SecureInetd.deactivate_builtin SecureInetd.deactivate_finger
SecureInetd.deactivate_ident
SecureInetd.deactivate_ntalk
SecureInetd.deactivate_recserv
SecureInetd.deactivate_time
SecureInetd.deactivate_uucp
SecureInetd.deactivate_dttools
SecureInetd.deactivate_printer
SecureInetd.deactivate_telnet
SecureInetd.deactivate_ftp
SecureInetd.deactivate_rtools
SecureInetd.deactivate_tftp
SecureInetd.deactivate_printer
SecureInetd.deactivate_ktools
SecureInetd.deactivate_bootp
SecureInetd.deactivate_rquotad
</t>
  </si>
  <si>
    <t xml:space="preserve">CDE stands for "Common Desktop Environment," and is an environment for logging on to and interacting with your system via an X-windows type GUI interface from the console. Intended for use with workstation or desktop systems, this service is not commonly used with the server-class systems or in large enterprise environments.
The X Windows-based CDE GUI services were developed with a different set of security expectations from those expected in many enterprise deployments, and have had a history of security issues.  Unless there is a mission-critical need for a CDE GUI login to the system, this service should not be run to further reduce opportunities for security attacks.
</t>
  </si>
  <si>
    <t xml:space="preserve">
1. Verify the SENDMAIL_SERVER parameter under  /etc/rc.config.d/mailservs is set to zero in the system configuration file.
2. Ensure a cron job to run sendmail at regular intervals (e.g. every hour) in order to process queued, outgoing mail does not exist or is commended out.
</t>
  </si>
  <si>
    <t xml:space="preserve">1. #cd /sbin/rc2.d and verify S570SnmpFddi has been changed to .NOS570SnmpFddi
2. Verify /etc/rc.config.d/SnmpHpunix SNMP_HPUNIX_START=0
3. Verify /etc/rc.config.d/SnmpMaster SNMP_MASTER_START=0 
4. Verify  /etc/rc.config.d/SnmpMib2 SNMP_MIB2_START=0
5. Verify /etc/rc.config.d/SnmpTrpDst SNMP_TRAPDEST_START=0 
6. Verify /etc/rc.config.d/netdaemons OSPFMIB=0
7. Verify /etc/rc.config.d/opcagt OPCAGT=0 
</t>
  </si>
  <si>
    <t xml:space="preserve">1. #cd /sbin/rc2.d and verify S570SnmpFddi has been changed to .NOS570SnmpFddi
2. Verify /etc/rc.config.d/SnmpHpunix SNMP_HPUNIX_START=0
3. Verify /etc/rc.config.d/SnmpMaster SNMP_MASTER_START=0 
4. Verify  /etc/rc.config.d/SnmpMib2 SNMP_MIB2_START=0
5. Verify /etc/rc.config.d/SnmpTrpDst SNMP_TRAPDEST_START=0 
6. Verify /etc/rc.config.d/netdaemons OSPFMIB=0
7. /etc/rc.config.d/opcagt OPCAGT=0 
</t>
  </si>
  <si>
    <t xml:space="preserve">Perform the following:
1. cat /etc/rc.config.d/snaplus2 and verify the following parameters are set:
START_SNAPLUS=0 
START_SNANODE=0
START_SNAINETD=0
2. cat /etc/rc.config.d/netdaemons and verify the following parameters are set:
MROUTED=0
RWHOD=0
DDFA=0
START_RBOOTD=0
3. cat /etc/rc.config.d/netconf and verify the following parameters are set:
RARPD=0
RDPD=0
4. cat /etc/rc.config.d/ptydaemon and verify the following parameter is set:
PTYDAEMON_START=0  
5. cat /etc/rc.config.d/vt and verify the following parameter is set:
VTDAEMON_START=0
6. cat /etc/rc.config.d/namesvrs and verify the following parameter is set:
NAMED=0
7. cat /etc/rc.config.d/i4lmd and verify the following parameter is set:
START_I4LMD=0
8. cat /etc/rc.config.d/xfs and verify the following parameter is set:
RUN_X_FONT_SERVER=0
9. cat /etc/rc.config.d/audio and verify the following parameter is set:
AUDIO_SERVER=0
10. cat /etc/rc.config.d/slsd and verify the following parameter is set:
SLSD_DAEMON=0
11. cat /etc/rc.config.d/samba and verify the following parameter is set:
RUN_SAMBA=0
12. cat /etc/rc.config.d/cifsclient and verify the following parameter is set:
RUN_CIFSCLIENT=0
13. cat /etc/rc.config.d/nfsconf and verify the following parameter is set:
NFS_SERVER=0 
14. cat /etc/rc.config.d/hpws_apacheconf and verify the following parameter is set:
HPWS_APACHE_START=0
15. cat /etc/rc.config.d/nfsconf and verify the following parameter is set:
NFS_CORE=0 
</t>
  </si>
  <si>
    <t xml:space="preserve">The RUN_CIFSCLIENT parameter =0.  </t>
  </si>
  <si>
    <t>SUID/SGID on world writable executables are not configured appropriately.</t>
  </si>
  <si>
    <t xml:space="preserve">Perform the following to restrict default privileged users from access to FTP:
1. Add the users root daemon bin sys adm lp uucp nuucp nobody hpdb useradm to the file /etc/ftpd/ftpusers (each user on a single line).
2. Set the file owner and group owner to the user bin.
3. Set the file permissions so that only the file owner has read or write perms and no user has execute permission (600).
The following script will create and populate the ftpusers file as described above:
for name in root daemon bin sys adm lp \
      uucp nuucp nobody hpdb useradm
do
 echo $name
done &gt;&gt; $ftpusers
sort –u $ftpusers &gt; $ftpusers.tmp
cp $ftpusers.tmp $ftpusers
rm –f $ftpusers.tmp
chown bin:bin $ftpusers
chmod 600 $ftpusers
</t>
  </si>
  <si>
    <t>IP Filter is not enabled to set to only allow select communication.</t>
  </si>
  <si>
    <t>Unsuccessful Logon Attempts</t>
  </si>
  <si>
    <t xml:space="preserve">For the following accounts: www sys smbnull iwww owww sshd hpsmh named uucp nuucp
adm daemon bin lp nobody noaccess hpdb useradm
1. Ensure the above accounts are locked: 
passwd –l &lt;user&gt;
2. Ensure the login shell to an invalid program: 
cat /etc/passwd and ensure the shell is /bin/false.
3. If a trusted system, ensure the administrator lock is set: 
/usr/lbin/modprpw –m alock=YES &lt;user&gt;
</t>
  </si>
  <si>
    <t xml:space="preserve">For the following accounts: www sys smbnull iwww owww sshd hpsmh named uucp nuucp
adm daemon bin lp nobody noaccess hpdb useradm
1. Lock the account: 
passwd –l &lt;user&gt;
2. Set the login shell to an invalid program: 
/usr/sbin/usermod -s /bin/false &lt;user&gt;
3. If a trusted system, set the administrator lock: 
/usr/lbin/modprpw –m alock=YES &lt;user&gt;
</t>
  </si>
  <si>
    <t xml:space="preserve">Perform the following to properly lock the following known system users:
www sys smbnull iwww owww sshd hpsmh named uucp nuucp
adm daemon bin lp nobody noaccess hpdb useradm
1. Lock the account: 
passwd –l &lt;user&gt;
2. Set the login shell to an invalid program: 
/usr/sbin/usermod -s /bin/false &lt;user&gt;
3. If a trusted system, set the administrator lock: 
/usr/lbin/modprpw –m alock=YES &lt;user&gt;
The following script will perform the procedure above:
for user in www sys smbnull iwww owww sshd \
hpsmh named uucp nuucp adm daemon bin lp \
nobody noaccess hpdb useradm; do
    passwd –l "$user"
    /usr/sbin/usermod -s /bin/false "$user"
    if [[ -f /tcb ]]; then
        /usr/lbin/modprpw –m alock=YES "$user"
    fi
done
</t>
  </si>
  <si>
    <t>HPW1: No password is required to access an FTI system</t>
  </si>
  <si>
    <t>Password enforcement and complexity parameters do not meet IRS requirements.</t>
  </si>
  <si>
    <t xml:space="preserve">Remove the following path components if they exist in the root user's $PATH:
1. current working directory ('.') 
2. empty directories ('::')
3. a trailing path separator at the end of the $PATH (':') 
4. any directory with world or group -write permissions set
</t>
  </si>
  <si>
    <t xml:space="preserve"> ▪ SCSEM Release Date: September 30, 2021</t>
  </si>
  <si>
    <t>HTC129</t>
  </si>
  <si>
    <t>The MacOS 11.0 operating system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</si>
  <si>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</si>
  <si>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</si>
  <si>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</si>
  <si>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</si>
  <si>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</si>
  <si>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</si>
  <si>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</si>
  <si>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</si>
  <si>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</si>
  <si>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</si>
  <si>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</si>
  <si>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</si>
  <si>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</si>
  <si>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</si>
  <si>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</si>
  <si>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</si>
  <si>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</si>
  <si>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</si>
  <si>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</si>
  <si>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Password enforcement parameters are as follows:
a. MIN_PASSORD_LENGTH=14
b. PASSWORD_HISTORY_DEPTH=24
c. PASSWORD_MIN_UPPER_CASE_CHARS=1
d. PASSWORD_MIN_DIGIT_CHARS=1
e. PASSWORD_MIN_SPECIAL_CHARS=1
f. PASSWORD_MIN_LOWER_CASE_CHARS=1</t>
  </si>
  <si>
    <t xml:space="preserve">1. Ensure the following parameters are set in the /etc/default/security file:
a. MIN_PASSORD_LENGTH=14
b. PASSWORD_HISTORY_DEPTH=24
c. PASSWORD_MIN_UPPER_CASE_CHARS=1
d. PASSWORD_MIN_DIGIT_CHARS=1
e. PASSWORD_MIN_SPECIAL_CHARS=1
f. PASSWORD_MIN_LOWER_CASE_CHARS=1
2. If using a trusted system, ensure the following modprdef commands are set to disallow null or trivial passwords:
modprdef -m nullpw=NO
modprdef -m rstrpw=YES
</t>
  </si>
  <si>
    <t xml:space="preserve">The policies set here are designed to force users to make better password choices when changing their passwords. 
Sites often have differing opinions on the optimal value of the MIN_PASSWORD_LENGTH and PASSWORD_HISTORY_DEPTH parameters. A minimum password length of seven is in line with industry standards, especially the Payment Card Industry (PCI) Security Standard; however, a longer value may be warranted if account locks are not enabled (item 1.6.10). A password history depth of ten combined with passwords that expire four times per year (item 1.14.3) means users will typically not re-use the same password in any given year.  
Requiring an upper/lowercase and special character password will dramatically increase the password search space and lower the chances for brute-force attack significantly.  
Note: these settings are known to exist for HP-UX 11iv2, 0512 and later.  The man page for security(5) will indicate if these exist on your particular system.
Be sure to consult you local security standards before adopting the values given above.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</si>
  <si>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</si>
  <si>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</si>
  <si>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</si>
  <si>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</si>
  <si>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</si>
  <si>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</si>
  <si>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</si>
  <si>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</si>
  <si>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</si>
  <si>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</si>
  <si>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HSC40</t>
  </si>
  <si>
    <t>Unencrypted management sessions over the internal network</t>
  </si>
  <si>
    <t>HSC41</t>
  </si>
  <si>
    <t>Data at rest is not encrypted using the latest FIPS approved encryption</t>
  </si>
  <si>
    <t>HSC42</t>
  </si>
  <si>
    <t>Encryption capabilities do not meet the latest FIPS 140 requirements</t>
  </si>
  <si>
    <t>HSC43</t>
  </si>
  <si>
    <t>The version of TLS is not using the latest NIST 800-52 approved protocols</t>
  </si>
  <si>
    <t>Device Lock</t>
  </si>
  <si>
    <t>HSC42: Encryption capabilities do not meet the latest FIPS 140 requirements</t>
  </si>
  <si>
    <t>IA-2</t>
  </si>
  <si>
    <t>Identification and Authentication (Organizational Users)</t>
  </si>
  <si>
    <t>Protect the confidentiality and integrity of the FTI, and IT System-related information (e.g., configurations, rule sets);  at rest.</t>
  </si>
  <si>
    <t>Interview agency personnel to determine if the agency has implemented cryptographic mechanisms to prevent unauthorized disclosure and modification of FTI at rest on end user computing systems (i.e., desktop computers, laptop computers, mobile devices, portable and removable storage devices) in non-volatile storage.</t>
  </si>
  <si>
    <t>FTI is encrypted using the latest FIPS approved cryptography. Document the specific encryption specifications in the test results.
Validate the product used to encrypt FTI at rest using the NIST inventory</t>
  </si>
  <si>
    <t>HAC64: Multi-factor authentication is not required for internal privileged and non-privileged access
HAC65: Multi-factor authentication is not required for internal privileged access
HAC66: Multi-factor authentication is not required for internal non-privileged access</t>
  </si>
  <si>
    <t>SC-28</t>
  </si>
  <si>
    <t>Protection of Information at Rest</t>
  </si>
  <si>
    <t>HP-UX-GEN-09</t>
  </si>
  <si>
    <t>HP-UX-GEN-10</t>
  </si>
  <si>
    <t>The agency employs sufficient multi-factor authentication mechanisms for all local access to the network for all privileged and non-privileged users.</t>
  </si>
  <si>
    <t>1. Interview agency personnel to determine if the agency requires multi-factor authentication (MFA) for local access, unless the terminal is in a restricted area per Pub 1075 requirements.
2. Examine procedures to determine how multi-factor authentication is implemented for all local machine and network access. If a personal identification number (PIN) is used as an authenticator for MFA, ensure the following is enforced:
a,  Minimum length of 8 digits or maximum length allowable by the device
b. Enforce complex sequences (e.g., 73961548 – no repeating digits and no sequential digits);
c. Do not store with the Smartcard; and
d. Do not share.</t>
  </si>
  <si>
    <t>1. The agency requires multi-factor authentication for local access to the network and information systems that receive, process, store or transmit FTI.
2. The multi-factor authentication mechanism is sufficient and implemented for all local access to the network.
3. Minimum requirements are met as outlined in test case if a PIN is used.</t>
  </si>
  <si>
    <t>Updated based on IRS Publication 1075 (November 2021) Internal updates and Issue Code Table updates</t>
  </si>
  <si>
    <t>HAC64
HAC65
HAC66</t>
  </si>
  <si>
    <t>HIA6</t>
  </si>
  <si>
    <t>Identity proofing as not been implemented</t>
  </si>
  <si>
    <t>HIA7</t>
  </si>
  <si>
    <t>Identity proofing has not been properly implemented</t>
  </si>
  <si>
    <t>HCM49</t>
  </si>
  <si>
    <t>A tool is not used to block unauthorized software</t>
  </si>
  <si>
    <t>HSC44</t>
  </si>
  <si>
    <t>DNSSEC has not been implemented</t>
  </si>
  <si>
    <t>HSC45</t>
  </si>
  <si>
    <t>DNSSEC has not been configured securely</t>
  </si>
  <si>
    <t xml:space="preserve">This SCSEM is used by the IRS Office of Safeguards to evaluate compliance with IRS Publication 1075 for agencies that have implemented HP-UX 11i for systems that receive, store or process or transmit Federal Tax Information (FTI).
Agencies should use this SCSEM to prepare for an upcoming Safeguards review. It is also an effective tool for agency use as part of internal periodic security assessments or internal inspections to ensure continued compliance in the years when a Safeguards review is not scheduled.  The agency can also use the SCSEM to identify the types of policies and procedures required to ensure continued compliance with IRS Publication 1075.
HP-UX 11 - Selected set of security controls that satisfy the general security requirements of IRS Publication 1075.  Agencies must always assess the performance of these security controls to ensure that they are implemented correctly, operate correctly, and satisfy all minimum requirements of IRS Publication 1075 requirements.  Technology specific controls are specified in their respective tabs.       
This SCSEM was created for the IRS Office of Safeguards based on the following resources.
▪ IRS Publication 1075, Tax Information Security Guidelines for Federal, State and Local Agencies (Rev. 11-2021) ▪
▪ NIST SP 800-53 Rev. 5, Recommended Security Controls for Federal Information Systems and Organizations
▪ CIS HP-UX 11i Benchmark v1.5.0
</t>
  </si>
  <si>
    <t xml:space="preserve"> ▪ SCSEM Version: 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</si>
</sst>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lt;=9999999]###\-####;\(###\)\ ###\-####"/>
    <numFmt numFmtId="165" formatCode="m/d/yyyy;@"/>
    <numFmt numFmtId="166" formatCode="0.0"/>
  </numFmts>
  <fonts count="21" x14ac:knownFonts="1">
    <font>
      <sz val="11"/>
      <color indexed="8"/>
      <name val="Calibri"/>
    </font>
    <font>
      <sz val="11"/>
      <color theme="1"/>
      <name val="Calibri"/>
      <family val="2"/>
      <scheme val="minor"/>
    </font>
    <font>
      <sz val="11"/>
      <color indexed="8"/>
      <name val="Calibri"/>
      <family val="2"/>
    </font>
    <font>
      <sz val="10"/>
      <name val="Arial"/>
      <family val="2"/>
    </font>
    <font>
      <sz val="10"/>
      <color theme="1"/>
      <name val="Arial"/>
      <family val="2"/>
    </font>
    <font>
      <b/>
      <sz val="10"/>
      <name val="Arial"/>
      <family val="2"/>
    </font>
    <font>
      <sz val="12"/>
      <name val="Arial"/>
      <family val="2"/>
    </font>
    <font>
      <b/>
      <sz val="12"/>
      <name val="Arial"/>
      <family val="2"/>
    </font>
    <font>
      <sz val="11"/>
      <color indexed="8"/>
      <name val="Arial"/>
      <family val="2"/>
    </font>
    <font>
      <i/>
      <sz val="10"/>
      <name val="Arial"/>
      <family val="2"/>
    </font>
    <font>
      <i/>
      <sz val="9"/>
      <name val="Arial"/>
      <family val="2"/>
    </font>
    <font>
      <b/>
      <sz val="10"/>
      <color theme="1"/>
      <name val="Arial"/>
      <family val="2"/>
    </font>
    <font>
      <sz val="10"/>
      <color rgb="FFAC0000"/>
      <name val="Arial"/>
      <family val="2"/>
    </font>
    <font>
      <b/>
      <i/>
      <sz val="10"/>
      <name val="Arial"/>
      <family val="2"/>
    </font>
    <font>
      <sz val="10"/>
      <color theme="0"/>
      <name val="Arial"/>
      <family val="2"/>
    </font>
    <font>
      <b/>
      <sz val="10"/>
      <color rgb="FFFF0000"/>
      <name val="Arial"/>
      <family val="2"/>
    </font>
    <font>
      <sz val="10"/>
      <color indexed="8"/>
      <name val="Arial"/>
      <family val="2"/>
    </font>
    <font>
      <b/>
      <u/>
      <sz val="10"/>
      <name val="Arial"/>
      <family val="2"/>
    </font>
    <font>
      <sz val="12"/>
      <color theme="1"/>
      <name val="Calibri"/>
      <family val="2"/>
      <scheme val="minor"/>
    </font>
    <font>
      <b/>
      <sz val="11"/>
      <color theme="1"/>
      <name val="Calibri"/>
      <family val="2"/>
      <scheme val="minor"/>
    </font>
    <font>
      <sz val="8"/>
      <name val="Calibri"/>
      <family val="2"/>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AFD7FF"/>
        <bgColor indexed="64"/>
      </patternFill>
    </fill>
    <fill>
      <patternFill patternType="solid">
        <fgColor indexed="55"/>
        <bgColor indexed="64"/>
      </patternFill>
    </fill>
    <fill>
      <patternFill patternType="solid">
        <fgColor indexed="22"/>
        <bgColor indexed="64"/>
      </patternFill>
    </fill>
    <fill>
      <patternFill patternType="solid">
        <fgColor indexed="44"/>
        <bgColor indexed="64"/>
      </patternFill>
    </fill>
    <fill>
      <patternFill patternType="solid">
        <fgColor rgb="FFB2B2B2"/>
        <bgColor indexed="64"/>
      </patternFill>
    </fill>
    <fill>
      <patternFill patternType="solid">
        <fgColor rgb="FFFF0000"/>
        <bgColor indexed="64"/>
      </patternFill>
    </fill>
    <fill>
      <patternFill patternType="solid">
        <fgColor theme="2" tint="-9.9978637043366805E-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3"/>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4"/>
      </right>
      <top/>
      <bottom/>
      <diagonal/>
    </border>
    <border>
      <left style="thin">
        <color indexed="63"/>
      </left>
      <right style="thin">
        <color indexed="64"/>
      </right>
      <top style="thin">
        <color indexed="63"/>
      </top>
      <bottom style="thin">
        <color indexed="63"/>
      </bottom>
      <diagonal/>
    </border>
    <border>
      <left/>
      <right style="thin">
        <color indexed="63"/>
      </right>
      <top style="thin">
        <color indexed="63"/>
      </top>
      <bottom style="thin">
        <color indexed="63"/>
      </bottom>
      <diagonal/>
    </border>
    <border>
      <left/>
      <right style="thin">
        <color indexed="64"/>
      </right>
      <top/>
      <bottom style="thin">
        <color indexed="63"/>
      </bottom>
      <diagonal/>
    </border>
    <border>
      <left/>
      <right/>
      <top/>
      <bottom style="thin">
        <color indexed="63"/>
      </bottom>
      <diagonal/>
    </border>
    <border>
      <left style="thin">
        <color indexed="63"/>
      </left>
      <right/>
      <top/>
      <bottom style="thin">
        <color indexed="63"/>
      </bottom>
      <diagonal/>
    </border>
    <border>
      <left style="thin">
        <color indexed="63"/>
      </left>
      <right/>
      <top/>
      <bottom/>
      <diagonal/>
    </border>
    <border>
      <left/>
      <right style="thin">
        <color indexed="64"/>
      </right>
      <top style="thin">
        <color indexed="63"/>
      </top>
      <bottom/>
      <diagonal/>
    </border>
    <border>
      <left/>
      <right/>
      <top style="thin">
        <color indexed="63"/>
      </top>
      <bottom/>
      <diagonal/>
    </border>
    <border>
      <left style="thin">
        <color indexed="63"/>
      </left>
      <right/>
      <top style="thin">
        <color indexed="63"/>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3"/>
      </left>
      <right style="thin">
        <color indexed="64"/>
      </right>
      <top style="thin">
        <color indexed="63"/>
      </top>
      <bottom style="thin">
        <color indexed="64"/>
      </bottom>
      <diagonal/>
    </border>
    <border>
      <left style="thin">
        <color indexed="63"/>
      </left>
      <right style="thin">
        <color indexed="63"/>
      </right>
      <top style="thin">
        <color indexed="63"/>
      </top>
      <bottom style="thin">
        <color indexed="64"/>
      </bottom>
      <diagonal/>
    </border>
    <border>
      <left/>
      <right style="thin">
        <color indexed="63"/>
      </right>
      <top style="thin">
        <color indexed="63"/>
      </top>
      <bottom style="thin">
        <color indexed="64"/>
      </bottom>
      <diagonal/>
    </border>
    <border>
      <left style="thin">
        <color indexed="64"/>
      </left>
      <right/>
      <top style="thin">
        <color indexed="63"/>
      </top>
      <bottom style="thin">
        <color indexed="64"/>
      </bottom>
      <diagonal/>
    </border>
    <border>
      <left style="thin">
        <color indexed="63"/>
      </left>
      <right style="thin">
        <color indexed="63"/>
      </right>
      <top style="thin">
        <color indexed="63"/>
      </top>
      <bottom style="thin">
        <color indexed="63"/>
      </bottom>
      <diagonal/>
    </border>
    <border>
      <left style="thin">
        <color indexed="64"/>
      </left>
      <right/>
      <top style="thin">
        <color indexed="63"/>
      </top>
      <bottom style="thin">
        <color indexed="63"/>
      </bottom>
      <diagonal/>
    </border>
    <border>
      <left style="thin">
        <color indexed="63"/>
      </left>
      <right style="thin">
        <color indexed="64"/>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4"/>
      </left>
      <right style="thin">
        <color indexed="63"/>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3"/>
      </right>
      <top/>
      <bottom style="thin">
        <color indexed="63"/>
      </bottom>
      <diagonal/>
    </border>
    <border>
      <left/>
      <right style="thin">
        <color indexed="63"/>
      </right>
      <top/>
      <bottom/>
      <diagonal/>
    </border>
    <border>
      <left/>
      <right style="thin">
        <color indexed="63"/>
      </right>
      <top style="thin">
        <color indexed="63"/>
      </top>
      <bottom/>
      <diagonal/>
    </border>
    <border>
      <left style="thin">
        <color indexed="63"/>
      </left>
      <right/>
      <top style="thin">
        <color indexed="64"/>
      </top>
      <bottom style="thin">
        <color indexed="64"/>
      </bottom>
      <diagonal/>
    </border>
    <border>
      <left/>
      <right style="thin">
        <color indexed="63"/>
      </right>
      <top style="thin">
        <color indexed="64"/>
      </top>
      <bottom style="thin">
        <color indexed="64"/>
      </bottom>
      <diagonal/>
    </border>
    <border>
      <left style="thin">
        <color indexed="63"/>
      </left>
      <right style="thin">
        <color indexed="63"/>
      </right>
      <top style="thin">
        <color indexed="63"/>
      </top>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3"/>
      </left>
      <right style="thin">
        <color indexed="63"/>
      </right>
      <top/>
      <bottom style="thin">
        <color indexed="63"/>
      </bottom>
      <diagonal/>
    </border>
    <border>
      <left style="thin">
        <color indexed="64"/>
      </left>
      <right style="thin">
        <color indexed="64"/>
      </right>
      <top/>
      <bottom/>
      <diagonal/>
    </border>
    <border>
      <left style="thin">
        <color auto="1"/>
      </left>
      <right style="thin">
        <color auto="1"/>
      </right>
      <top style="thin">
        <color auto="1"/>
      </top>
      <bottom style="thin">
        <color auto="1"/>
      </bottom>
      <diagonal/>
    </border>
    <border>
      <left style="thin">
        <color theme="1" tint="0.24994659260841701"/>
      </left>
      <right/>
      <top style="thin">
        <color theme="1" tint="0.24994659260841701"/>
      </top>
      <bottom style="thin">
        <color theme="1" tint="0.24994659260841701"/>
      </bottom>
      <diagonal/>
    </border>
  </borders>
  <cellStyleXfs count="6">
    <xf numFmtId="0" fontId="0" fillId="0" borderId="0" applyFill="0" applyProtection="0"/>
    <xf numFmtId="0" fontId="3" fillId="0" borderId="0"/>
    <xf numFmtId="0" fontId="2" fillId="0" borderId="0" applyFill="0" applyProtection="0"/>
    <xf numFmtId="0" fontId="3" fillId="0" borderId="0"/>
    <xf numFmtId="0" fontId="3" fillId="0" borderId="0"/>
    <xf numFmtId="0" fontId="1" fillId="0" borderId="0"/>
  </cellStyleXfs>
  <cellXfs count="298">
    <xf numFmtId="0" fontId="0" fillId="0" borderId="0" xfId="0" applyFill="1" applyProtection="1"/>
    <xf numFmtId="0" fontId="2" fillId="3" borderId="0" xfId="2" applyFill="1" applyProtection="1"/>
    <xf numFmtId="0" fontId="3" fillId="3" borderId="0" xfId="2" applyFont="1" applyFill="1" applyAlignment="1">
      <alignment vertical="center"/>
    </xf>
    <xf numFmtId="0" fontId="4" fillId="3" borderId="7" xfId="2" applyFont="1" applyFill="1" applyBorder="1" applyAlignment="1" applyProtection="1">
      <alignment vertical="center" wrapText="1"/>
    </xf>
    <xf numFmtId="0" fontId="5" fillId="3" borderId="8" xfId="2" applyFont="1" applyFill="1" applyBorder="1" applyAlignment="1" applyProtection="1">
      <alignment vertical="center"/>
    </xf>
    <xf numFmtId="164" fontId="4" fillId="3" borderId="7" xfId="2" applyNumberFormat="1" applyFont="1" applyFill="1" applyBorder="1" applyAlignment="1" applyProtection="1">
      <alignment vertical="center" wrapText="1"/>
    </xf>
    <xf numFmtId="0" fontId="2" fillId="4" borderId="7" xfId="2" applyFill="1" applyBorder="1" applyAlignment="1" applyProtection="1">
      <alignment vertical="center"/>
    </xf>
    <xf numFmtId="0" fontId="2" fillId="4" borderId="9" xfId="2" applyFill="1" applyBorder="1" applyAlignment="1" applyProtection="1">
      <alignment vertical="center"/>
    </xf>
    <xf numFmtId="0" fontId="2" fillId="4" borderId="8" xfId="2" applyFill="1" applyBorder="1" applyAlignment="1" applyProtection="1">
      <alignment vertical="center"/>
    </xf>
    <xf numFmtId="0" fontId="5" fillId="5" borderId="7" xfId="2" applyFont="1" applyFill="1" applyBorder="1" applyAlignment="1" applyProtection="1">
      <alignment vertical="center"/>
    </xf>
    <xf numFmtId="0" fontId="5" fillId="5" borderId="9" xfId="2" applyFont="1" applyFill="1" applyBorder="1" applyAlignment="1" applyProtection="1">
      <alignment vertical="center"/>
    </xf>
    <xf numFmtId="0" fontId="5" fillId="5" borderId="8" xfId="2" applyFont="1" applyFill="1" applyBorder="1" applyAlignment="1" applyProtection="1">
      <alignment vertical="center"/>
    </xf>
    <xf numFmtId="0" fontId="2" fillId="3" borderId="10" xfId="2" applyFill="1" applyBorder="1" applyProtection="1"/>
    <xf numFmtId="0" fontId="5" fillId="3" borderId="12" xfId="2" applyFont="1" applyFill="1" applyBorder="1" applyAlignment="1" applyProtection="1">
      <alignment vertical="center"/>
    </xf>
    <xf numFmtId="0" fontId="2" fillId="6" borderId="13" xfId="2" applyFill="1" applyBorder="1" applyAlignment="1" applyProtection="1">
      <alignment vertical="top"/>
    </xf>
    <xf numFmtId="0" fontId="2" fillId="6" borderId="14" xfId="2" applyFill="1" applyBorder="1" applyAlignment="1" applyProtection="1">
      <alignment vertical="top"/>
    </xf>
    <xf numFmtId="0" fontId="2" fillId="6" borderId="15" xfId="2" applyFill="1" applyBorder="1" applyAlignment="1" applyProtection="1">
      <alignment vertical="top"/>
    </xf>
    <xf numFmtId="0" fontId="2" fillId="6" borderId="10" xfId="2" applyFill="1" applyBorder="1" applyAlignment="1" applyProtection="1">
      <alignment vertical="top"/>
    </xf>
    <xf numFmtId="0" fontId="2" fillId="6" borderId="0" xfId="2" applyFill="1" applyBorder="1" applyAlignment="1" applyProtection="1">
      <alignment vertical="top"/>
    </xf>
    <xf numFmtId="0" fontId="3" fillId="6" borderId="16" xfId="2" applyFont="1" applyFill="1" applyBorder="1" applyAlignment="1" applyProtection="1">
      <alignment vertical="top"/>
    </xf>
    <xf numFmtId="0" fontId="5" fillId="6" borderId="17" xfId="2" applyFont="1" applyFill="1" applyBorder="1" applyAlignment="1" applyProtection="1">
      <alignment vertical="center"/>
    </xf>
    <xf numFmtId="0" fontId="5" fillId="6" borderId="18" xfId="2" applyFont="1" applyFill="1" applyBorder="1" applyAlignment="1" applyProtection="1">
      <alignment vertical="center"/>
    </xf>
    <xf numFmtId="0" fontId="5" fillId="6" borderId="19" xfId="2" applyFont="1" applyFill="1" applyBorder="1" applyAlignment="1" applyProtection="1">
      <alignment vertical="center"/>
    </xf>
    <xf numFmtId="0" fontId="3" fillId="7" borderId="13" xfId="2" applyFont="1" applyFill="1" applyBorder="1" applyProtection="1"/>
    <xf numFmtId="0" fontId="3" fillId="7" borderId="14" xfId="2" applyFont="1" applyFill="1" applyBorder="1" applyProtection="1"/>
    <xf numFmtId="0" fontId="2" fillId="7" borderId="15" xfId="2" applyFill="1" applyBorder="1" applyProtection="1"/>
    <xf numFmtId="0" fontId="3" fillId="7" borderId="10" xfId="2" applyFont="1" applyFill="1" applyBorder="1" applyAlignment="1" applyProtection="1"/>
    <xf numFmtId="0" fontId="3" fillId="7" borderId="0" xfId="2" applyFont="1" applyFill="1" applyBorder="1" applyAlignment="1" applyProtection="1"/>
    <xf numFmtId="0" fontId="4" fillId="7" borderId="16" xfId="2" applyFont="1" applyFill="1" applyBorder="1" applyAlignment="1" applyProtection="1"/>
    <xf numFmtId="0" fontId="3" fillId="7" borderId="10" xfId="2" applyFont="1" applyFill="1" applyBorder="1" applyProtection="1"/>
    <xf numFmtId="0" fontId="3" fillId="7" borderId="0" xfId="2" applyFont="1" applyFill="1" applyBorder="1" applyProtection="1"/>
    <xf numFmtId="0" fontId="6" fillId="7" borderId="10" xfId="2" applyFont="1" applyFill="1" applyBorder="1" applyAlignment="1" applyProtection="1"/>
    <xf numFmtId="0" fontId="6" fillId="7" borderId="0" xfId="2" applyFont="1" applyFill="1" applyBorder="1" applyAlignment="1" applyProtection="1"/>
    <xf numFmtId="0" fontId="7" fillId="7" borderId="16" xfId="2" applyFont="1" applyFill="1" applyBorder="1" applyAlignment="1" applyProtection="1"/>
    <xf numFmtId="0" fontId="3" fillId="7" borderId="17" xfId="2" applyFont="1" applyFill="1" applyBorder="1" applyProtection="1"/>
    <xf numFmtId="0" fontId="3" fillId="7" borderId="18" xfId="2" applyFont="1" applyFill="1" applyBorder="1" applyProtection="1"/>
    <xf numFmtId="0" fontId="7" fillId="7" borderId="19" xfId="2" applyFont="1" applyFill="1" applyBorder="1" applyAlignment="1" applyProtection="1"/>
    <xf numFmtId="0" fontId="5" fillId="5" borderId="9" xfId="2" applyFont="1" applyFill="1" applyBorder="1" applyAlignment="1"/>
    <xf numFmtId="0" fontId="3" fillId="3" borderId="12" xfId="2" applyFont="1" applyFill="1" applyBorder="1" applyAlignment="1" applyProtection="1">
      <alignment vertical="top"/>
    </xf>
    <xf numFmtId="0" fontId="3" fillId="3" borderId="9" xfId="2" applyFont="1" applyFill="1" applyBorder="1" applyAlignment="1" applyProtection="1">
      <alignment vertical="top"/>
    </xf>
    <xf numFmtId="0" fontId="3" fillId="3" borderId="8" xfId="2" applyFont="1" applyFill="1" applyBorder="1" applyAlignment="1" applyProtection="1">
      <alignment vertical="top"/>
    </xf>
    <xf numFmtId="0" fontId="5" fillId="8" borderId="3" xfId="2" applyFont="1" applyFill="1" applyBorder="1" applyAlignment="1" applyProtection="1">
      <alignment vertical="top"/>
    </xf>
    <xf numFmtId="0" fontId="5" fillId="8" borderId="21" xfId="2" applyFont="1" applyFill="1" applyBorder="1" applyAlignment="1" applyProtection="1">
      <alignment vertical="top"/>
    </xf>
    <xf numFmtId="0" fontId="5" fillId="8" borderId="2" xfId="2" applyFont="1" applyFill="1" applyBorder="1" applyAlignment="1" applyProtection="1">
      <alignment vertical="top"/>
    </xf>
    <xf numFmtId="0" fontId="11" fillId="8" borderId="2" xfId="2" applyFont="1" applyFill="1" applyBorder="1" applyAlignment="1" applyProtection="1">
      <alignment vertical="top"/>
    </xf>
    <xf numFmtId="0" fontId="5" fillId="8" borderId="10" xfId="2" applyFont="1" applyFill="1" applyBorder="1" applyAlignment="1" applyProtection="1">
      <alignment vertical="top"/>
    </xf>
    <xf numFmtId="0" fontId="5" fillId="8" borderId="0" xfId="2" applyFont="1" applyFill="1" applyBorder="1" applyAlignment="1" applyProtection="1">
      <alignment vertical="top"/>
    </xf>
    <xf numFmtId="0" fontId="5" fillId="8" borderId="22" xfId="2" applyFont="1" applyFill="1" applyBorder="1" applyAlignment="1" applyProtection="1">
      <alignment vertical="top"/>
    </xf>
    <xf numFmtId="0" fontId="5" fillId="8" borderId="32" xfId="2" applyFont="1" applyFill="1" applyBorder="1" applyAlignment="1" applyProtection="1">
      <alignment vertical="top"/>
    </xf>
    <xf numFmtId="0" fontId="5" fillId="8" borderId="33" xfId="2" applyFont="1" applyFill="1" applyBorder="1" applyAlignment="1" applyProtection="1">
      <alignment vertical="top"/>
    </xf>
    <xf numFmtId="0" fontId="11" fillId="8" borderId="34" xfId="2" applyFont="1" applyFill="1" applyBorder="1" applyAlignment="1" applyProtection="1">
      <alignment vertical="top"/>
    </xf>
    <xf numFmtId="0" fontId="3" fillId="3" borderId="35" xfId="2" applyFont="1" applyFill="1" applyBorder="1" applyAlignment="1" applyProtection="1">
      <alignment vertical="top"/>
    </xf>
    <xf numFmtId="0" fontId="3" fillId="3" borderId="14" xfId="2" applyFont="1" applyFill="1" applyBorder="1" applyAlignment="1" applyProtection="1">
      <alignment vertical="top"/>
    </xf>
    <xf numFmtId="0" fontId="3" fillId="3" borderId="15" xfId="2" applyFont="1" applyFill="1" applyBorder="1" applyAlignment="1" applyProtection="1">
      <alignment vertical="top"/>
    </xf>
    <xf numFmtId="0" fontId="5" fillId="8" borderId="35" xfId="2" applyFont="1" applyFill="1" applyBorder="1" applyAlignment="1" applyProtection="1">
      <alignment vertical="top"/>
    </xf>
    <xf numFmtId="0" fontId="5" fillId="8" borderId="14" xfId="2" applyFont="1" applyFill="1" applyBorder="1" applyAlignment="1" applyProtection="1">
      <alignment vertical="top"/>
    </xf>
    <xf numFmtId="0" fontId="5" fillId="8" borderId="15" xfId="2" applyFont="1" applyFill="1" applyBorder="1" applyAlignment="1" applyProtection="1">
      <alignment vertical="top"/>
    </xf>
    <xf numFmtId="0" fontId="3" fillId="3" borderId="37" xfId="2" applyFont="1" applyFill="1" applyBorder="1" applyAlignment="1" applyProtection="1">
      <alignment vertical="top"/>
    </xf>
    <xf numFmtId="0" fontId="3" fillId="3" borderId="18" xfId="2" applyFont="1" applyFill="1" applyBorder="1" applyAlignment="1" applyProtection="1">
      <alignment vertical="top"/>
    </xf>
    <xf numFmtId="0" fontId="3" fillId="3" borderId="19" xfId="2" applyFont="1" applyFill="1" applyBorder="1" applyAlignment="1" applyProtection="1">
      <alignment vertical="top"/>
    </xf>
    <xf numFmtId="0" fontId="5" fillId="8" borderId="37" xfId="2" applyFont="1" applyFill="1" applyBorder="1" applyAlignment="1" applyProtection="1">
      <alignment vertical="top"/>
    </xf>
    <xf numFmtId="0" fontId="5" fillId="8" borderId="18" xfId="2" applyFont="1" applyFill="1" applyBorder="1" applyAlignment="1" applyProtection="1">
      <alignment vertical="top"/>
    </xf>
    <xf numFmtId="0" fontId="5" fillId="8" borderId="19" xfId="2" applyFont="1" applyFill="1" applyBorder="1" applyAlignment="1" applyProtection="1">
      <alignment vertical="top"/>
    </xf>
    <xf numFmtId="0" fontId="3" fillId="3" borderId="36" xfId="2" applyFont="1" applyFill="1" applyBorder="1" applyAlignment="1" applyProtection="1">
      <alignment vertical="top"/>
    </xf>
    <xf numFmtId="0" fontId="3" fillId="3" borderId="0" xfId="2" applyFont="1" applyFill="1" applyBorder="1" applyAlignment="1" applyProtection="1">
      <alignment vertical="top"/>
    </xf>
    <xf numFmtId="0" fontId="3" fillId="3" borderId="16" xfId="2" applyFont="1" applyFill="1" applyBorder="1" applyAlignment="1" applyProtection="1">
      <alignment vertical="top"/>
    </xf>
    <xf numFmtId="0" fontId="5" fillId="8" borderId="36" xfId="2" applyFont="1" applyFill="1" applyBorder="1" applyAlignment="1" applyProtection="1">
      <alignment vertical="top"/>
    </xf>
    <xf numFmtId="0" fontId="5" fillId="8" borderId="16" xfId="2" applyFont="1" applyFill="1" applyBorder="1" applyAlignment="1" applyProtection="1">
      <alignment vertical="top"/>
    </xf>
    <xf numFmtId="0" fontId="5" fillId="8" borderId="12" xfId="2" applyFont="1" applyFill="1" applyBorder="1" applyAlignment="1" applyProtection="1">
      <alignment vertical="top"/>
    </xf>
    <xf numFmtId="0" fontId="5" fillId="8" borderId="9" xfId="2" applyFont="1" applyFill="1" applyBorder="1" applyAlignment="1" applyProtection="1">
      <alignment vertical="top"/>
    </xf>
    <xf numFmtId="0" fontId="5" fillId="8" borderId="8" xfId="2" applyFont="1" applyFill="1" applyBorder="1" applyAlignment="1" applyProtection="1">
      <alignment vertical="top"/>
    </xf>
    <xf numFmtId="0" fontId="3" fillId="3" borderId="3" xfId="2" applyFont="1" applyFill="1" applyBorder="1" applyAlignment="1" applyProtection="1">
      <alignment horizontal="left" vertical="top"/>
    </xf>
    <xf numFmtId="0" fontId="3" fillId="3" borderId="21" xfId="2" applyFont="1" applyFill="1" applyBorder="1" applyAlignment="1" applyProtection="1">
      <alignment horizontal="left" vertical="top"/>
    </xf>
    <xf numFmtId="0" fontId="3" fillId="3" borderId="38" xfId="2" applyFont="1" applyFill="1" applyBorder="1" applyAlignment="1" applyProtection="1">
      <alignment horizontal="left" vertical="top"/>
    </xf>
    <xf numFmtId="0" fontId="5" fillId="8" borderId="39" xfId="2" applyFont="1" applyFill="1" applyBorder="1" applyAlignment="1" applyProtection="1">
      <alignment vertical="top"/>
    </xf>
    <xf numFmtId="0" fontId="5" fillId="4" borderId="12" xfId="2" applyFont="1" applyFill="1" applyBorder="1" applyAlignment="1" applyProtection="1">
      <alignment vertical="center"/>
    </xf>
    <xf numFmtId="0" fontId="5" fillId="4" borderId="9" xfId="2" applyFont="1" applyFill="1" applyBorder="1" applyAlignment="1" applyProtection="1">
      <alignment vertical="center"/>
    </xf>
    <xf numFmtId="0" fontId="5" fillId="4" borderId="8" xfId="2" applyFont="1" applyFill="1" applyBorder="1" applyAlignment="1" applyProtection="1">
      <alignment vertical="center"/>
    </xf>
    <xf numFmtId="0" fontId="3" fillId="3" borderId="14" xfId="2" applyFont="1" applyFill="1" applyBorder="1" applyAlignment="1" applyProtection="1">
      <alignment horizontal="center" vertical="top"/>
    </xf>
    <xf numFmtId="0" fontId="5" fillId="4" borderId="37" xfId="2" applyFont="1" applyFill="1" applyBorder="1" applyAlignment="1" applyProtection="1">
      <alignment vertical="center"/>
    </xf>
    <xf numFmtId="0" fontId="5" fillId="4" borderId="18" xfId="2" applyFont="1" applyFill="1" applyBorder="1" applyAlignment="1" applyProtection="1">
      <alignment vertical="center"/>
    </xf>
    <xf numFmtId="0" fontId="5" fillId="4" borderId="19" xfId="2" applyFont="1" applyFill="1" applyBorder="1" applyAlignment="1" applyProtection="1">
      <alignment vertical="center"/>
    </xf>
    <xf numFmtId="0" fontId="5" fillId="5" borderId="12" xfId="2" applyFont="1" applyFill="1" applyBorder="1" applyAlignment="1" applyProtection="1"/>
    <xf numFmtId="0" fontId="5" fillId="5" borderId="9" xfId="2" applyFont="1" applyFill="1" applyBorder="1" applyAlignment="1" applyProtection="1"/>
    <xf numFmtId="0" fontId="5" fillId="5" borderId="8" xfId="2" applyFont="1" applyFill="1" applyBorder="1" applyAlignment="1" applyProtection="1"/>
    <xf numFmtId="0" fontId="3" fillId="0" borderId="1" xfId="2" applyFont="1" applyBorder="1" applyAlignment="1">
      <alignment horizontal="left" vertical="top"/>
    </xf>
    <xf numFmtId="49" fontId="3" fillId="0" borderId="1" xfId="1" applyNumberFormat="1" applyBorder="1" applyAlignment="1">
      <alignment horizontal="left" vertical="top" wrapText="1"/>
    </xf>
    <xf numFmtId="14" fontId="3" fillId="0" borderId="1" xfId="1" applyNumberFormat="1" applyBorder="1" applyAlignment="1">
      <alignment horizontal="left" vertical="top" wrapText="1"/>
    </xf>
    <xf numFmtId="166" fontId="3" fillId="0" borderId="1" xfId="1" applyNumberFormat="1" applyBorder="1" applyAlignment="1">
      <alignment horizontal="left" vertical="top" wrapText="1"/>
    </xf>
    <xf numFmtId="0" fontId="5" fillId="4" borderId="40" xfId="2" applyFont="1" applyFill="1" applyBorder="1" applyAlignment="1">
      <alignment horizontal="left" vertical="center" wrapText="1"/>
    </xf>
    <xf numFmtId="49" fontId="5" fillId="4" borderId="40" xfId="2" applyNumberFormat="1" applyFont="1" applyFill="1" applyBorder="1" applyAlignment="1">
      <alignment horizontal="left" vertical="center" wrapText="1"/>
    </xf>
    <xf numFmtId="49" fontId="5" fillId="5" borderId="9" xfId="2" applyNumberFormat="1" applyFont="1" applyFill="1" applyBorder="1" applyAlignment="1"/>
    <xf numFmtId="0" fontId="5" fillId="5" borderId="8" xfId="2" applyFont="1" applyFill="1" applyBorder="1" applyAlignment="1"/>
    <xf numFmtId="0" fontId="0" fillId="0" borderId="0" xfId="0" applyProtection="1"/>
    <xf numFmtId="0" fontId="8" fillId="0" borderId="0" xfId="0" applyFont="1" applyFill="1" applyAlignment="1" applyProtection="1">
      <alignment horizontal="left" vertical="top" wrapText="1"/>
    </xf>
    <xf numFmtId="0" fontId="8" fillId="0" borderId="0" xfId="0" applyFont="1" applyFill="1" applyBorder="1" applyAlignment="1" applyProtection="1">
      <alignment vertical="top" wrapText="1"/>
    </xf>
    <xf numFmtId="0" fontId="5" fillId="0" borderId="8" xfId="0" applyFont="1" applyBorder="1" applyAlignment="1" applyProtection="1">
      <alignment vertical="center"/>
    </xf>
    <xf numFmtId="0" fontId="5" fillId="0" borderId="12" xfId="0" applyFont="1" applyBorder="1" applyAlignment="1" applyProtection="1">
      <alignment vertical="center"/>
    </xf>
    <xf numFmtId="0" fontId="2" fillId="3" borderId="0" xfId="0" applyFont="1" applyFill="1" applyProtection="1"/>
    <xf numFmtId="0" fontId="0" fillId="3" borderId="0" xfId="0" applyFill="1"/>
    <xf numFmtId="0" fontId="3" fillId="3" borderId="0" xfId="0" applyFont="1" applyFill="1" applyBorder="1" applyAlignment="1">
      <alignment vertical="top"/>
    </xf>
    <xf numFmtId="0" fontId="0" fillId="3" borderId="34" xfId="0" applyFill="1" applyBorder="1"/>
    <xf numFmtId="0" fontId="0" fillId="3" borderId="33" xfId="0" applyFill="1" applyBorder="1"/>
    <xf numFmtId="0" fontId="5" fillId="3" borderId="22" xfId="0" applyFont="1" applyFill="1" applyBorder="1" applyAlignment="1"/>
    <xf numFmtId="0" fontId="9" fillId="3" borderId="22" xfId="0" applyFont="1" applyFill="1" applyBorder="1" applyAlignment="1">
      <alignment vertical="top"/>
    </xf>
    <xf numFmtId="0" fontId="0" fillId="2" borderId="20" xfId="0" applyFill="1" applyBorder="1" applyAlignment="1">
      <alignment vertical="center"/>
    </xf>
    <xf numFmtId="0" fontId="5" fillId="6" borderId="20" xfId="0" applyFont="1" applyFill="1" applyBorder="1" applyAlignment="1">
      <alignment vertical="center"/>
    </xf>
    <xf numFmtId="0" fontId="0" fillId="2" borderId="6" xfId="0" applyFill="1" applyBorder="1" applyAlignment="1">
      <alignment vertical="center"/>
    </xf>
    <xf numFmtId="0" fontId="5" fillId="6" borderId="41" xfId="0" applyFont="1" applyFill="1" applyBorder="1" applyAlignment="1">
      <alignment vertical="center"/>
    </xf>
    <xf numFmtId="0" fontId="5" fillId="6" borderId="42" xfId="0" applyFont="1" applyFill="1" applyBorder="1" applyAlignment="1">
      <alignment vertical="center"/>
    </xf>
    <xf numFmtId="0" fontId="5" fillId="6" borderId="43" xfId="0" applyFont="1" applyFill="1" applyBorder="1" applyAlignment="1">
      <alignment vertical="center"/>
    </xf>
    <xf numFmtId="0" fontId="10" fillId="4" borderId="31" xfId="0" applyFont="1" applyFill="1" applyBorder="1" applyAlignment="1">
      <alignment horizontal="center" vertical="center" wrapText="1"/>
    </xf>
    <xf numFmtId="0" fontId="10" fillId="4" borderId="30"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3" fillId="4" borderId="28" xfId="0" applyFont="1" applyFill="1" applyBorder="1" applyAlignment="1">
      <alignment vertical="center"/>
    </xf>
    <xf numFmtId="0" fontId="0" fillId="4" borderId="12" xfId="0" applyFill="1" applyBorder="1" applyAlignment="1">
      <alignment vertical="center"/>
    </xf>
    <xf numFmtId="0" fontId="10" fillId="4" borderId="27" xfId="0" applyFont="1" applyFill="1" applyBorder="1" applyAlignment="1">
      <alignment horizontal="center" vertical="center"/>
    </xf>
    <xf numFmtId="0" fontId="10" fillId="4" borderId="11" xfId="0" applyFont="1" applyFill="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9" fontId="13" fillId="0" borderId="1" xfId="0" applyNumberFormat="1" applyFont="1" applyFill="1" applyBorder="1" applyAlignment="1">
      <alignment horizontal="center" vertical="center"/>
    </xf>
    <xf numFmtId="0" fontId="5" fillId="3" borderId="26" xfId="0" applyFont="1" applyFill="1" applyBorder="1" applyAlignment="1">
      <alignment vertical="center"/>
    </xf>
    <xf numFmtId="0" fontId="5" fillId="3" borderId="25" xfId="0" applyFont="1" applyFill="1" applyBorder="1" applyAlignment="1">
      <alignment vertical="center"/>
    </xf>
    <xf numFmtId="0" fontId="3" fillId="0" borderId="24" xfId="0" applyNumberFormat="1" applyFont="1" applyBorder="1" applyAlignment="1">
      <alignment horizontal="center" vertical="center"/>
    </xf>
    <xf numFmtId="0" fontId="3" fillId="0" borderId="23" xfId="0" applyNumberFormat="1" applyFont="1" applyBorder="1" applyAlignment="1">
      <alignment horizontal="center" vertical="center"/>
    </xf>
    <xf numFmtId="0" fontId="5" fillId="3" borderId="0" xfId="0" applyFont="1" applyFill="1" applyBorder="1"/>
    <xf numFmtId="0" fontId="0" fillId="3" borderId="0" xfId="0" applyFill="1" applyBorder="1"/>
    <xf numFmtId="0" fontId="9" fillId="3" borderId="0" xfId="0" applyFont="1" applyFill="1" applyBorder="1" applyAlignment="1">
      <alignment vertical="top"/>
    </xf>
    <xf numFmtId="0" fontId="5" fillId="6" borderId="2" xfId="0" applyFont="1" applyFill="1" applyBorder="1" applyAlignment="1">
      <alignment vertical="center"/>
    </xf>
    <xf numFmtId="0" fontId="5" fillId="6" borderId="21" xfId="0" applyFont="1" applyFill="1" applyBorder="1" applyAlignment="1">
      <alignment vertical="center"/>
    </xf>
    <xf numFmtId="0" fontId="5" fillId="6" borderId="3" xfId="0" applyFont="1" applyFill="1" applyBorder="1" applyAlignment="1">
      <alignment vertical="center"/>
    </xf>
    <xf numFmtId="0" fontId="0" fillId="3" borderId="22" xfId="0" applyFill="1" applyBorder="1"/>
    <xf numFmtId="0" fontId="10" fillId="4" borderId="4" xfId="0" applyFont="1" applyFill="1" applyBorder="1" applyAlignment="1">
      <alignment horizontal="center" vertical="center"/>
    </xf>
    <xf numFmtId="0" fontId="10" fillId="3" borderId="0" xfId="0" applyFont="1" applyFill="1" applyBorder="1" applyAlignment="1">
      <alignment horizontal="center" vertical="center"/>
    </xf>
    <xf numFmtId="0" fontId="9" fillId="3" borderId="0" xfId="0" applyFont="1" applyFill="1" applyBorder="1" applyAlignment="1">
      <alignment vertical="top" wrapText="1"/>
    </xf>
    <xf numFmtId="0" fontId="3" fillId="0" borderId="1" xfId="0" applyFont="1" applyBorder="1" applyAlignment="1">
      <alignment horizontal="center" vertical="center"/>
    </xf>
    <xf numFmtId="0" fontId="9" fillId="0" borderId="1" xfId="0" applyFont="1" applyFill="1" applyBorder="1" applyAlignment="1">
      <alignment horizontal="center" vertical="center" wrapText="1"/>
    </xf>
    <xf numFmtId="0" fontId="9" fillId="0" borderId="1" xfId="0" applyFont="1" applyBorder="1" applyAlignment="1">
      <alignment horizontal="center" vertical="center"/>
    </xf>
    <xf numFmtId="0" fontId="3" fillId="0" borderId="1" xfId="0" applyFont="1" applyBorder="1" applyAlignment="1">
      <alignment horizontal="center" vertical="center" wrapText="1"/>
    </xf>
    <xf numFmtId="0" fontId="0" fillId="0" borderId="0" xfId="0" applyBorder="1"/>
    <xf numFmtId="0" fontId="3" fillId="3" borderId="2" xfId="0" applyFont="1" applyFill="1" applyBorder="1" applyAlignment="1">
      <alignment vertical="center"/>
    </xf>
    <xf numFmtId="0" fontId="3" fillId="3" borderId="21" xfId="0" applyFont="1" applyFill="1" applyBorder="1" applyAlignment="1">
      <alignment vertical="center"/>
    </xf>
    <xf numFmtId="2" fontId="5" fillId="0" borderId="3" xfId="0" applyNumberFormat="1" applyFont="1" applyBorder="1" applyAlignment="1">
      <alignment horizontal="center" vertical="center"/>
    </xf>
    <xf numFmtId="0" fontId="11" fillId="8" borderId="34" xfId="0" applyFont="1" applyFill="1" applyBorder="1" applyAlignment="1" applyProtection="1">
      <alignment vertical="top"/>
    </xf>
    <xf numFmtId="0" fontId="5" fillId="8" borderId="33" xfId="0" applyFont="1" applyFill="1" applyBorder="1" applyAlignment="1" applyProtection="1">
      <alignment vertical="top"/>
    </xf>
    <xf numFmtId="0" fontId="5" fillId="8" borderId="32" xfId="0" applyFont="1" applyFill="1" applyBorder="1" applyAlignment="1" applyProtection="1">
      <alignment vertical="top"/>
    </xf>
    <xf numFmtId="0" fontId="5" fillId="8" borderId="5" xfId="0" applyFont="1" applyFill="1" applyBorder="1" applyAlignment="1" applyProtection="1">
      <alignment vertical="top"/>
    </xf>
    <xf numFmtId="0" fontId="5" fillId="8" borderId="20" xfId="0" applyFont="1" applyFill="1" applyBorder="1" applyAlignment="1" applyProtection="1">
      <alignment vertical="top"/>
    </xf>
    <xf numFmtId="0" fontId="5" fillId="8" borderId="6" xfId="0" applyFont="1" applyFill="1" applyBorder="1" applyAlignment="1" applyProtection="1">
      <alignment vertical="top"/>
    </xf>
    <xf numFmtId="0" fontId="5" fillId="5" borderId="9" xfId="0" applyFont="1" applyFill="1" applyBorder="1" applyAlignment="1" applyProtection="1"/>
    <xf numFmtId="0" fontId="5" fillId="5" borderId="0" xfId="0" applyFont="1" applyFill="1" applyBorder="1" applyAlignment="1" applyProtection="1">
      <protection locked="0"/>
    </xf>
    <xf numFmtId="0" fontId="5" fillId="0" borderId="0" xfId="0" applyFont="1" applyFill="1" applyBorder="1" applyAlignment="1" applyProtection="1">
      <protection locked="0"/>
    </xf>
    <xf numFmtId="0" fontId="0" fillId="0" borderId="0" xfId="0"/>
    <xf numFmtId="0" fontId="5" fillId="4" borderId="40" xfId="0" applyFont="1" applyFill="1" applyBorder="1" applyAlignment="1" applyProtection="1">
      <alignment vertical="top" wrapText="1"/>
    </xf>
    <xf numFmtId="0" fontId="5" fillId="4" borderId="27" xfId="0" applyFont="1" applyFill="1" applyBorder="1" applyAlignment="1" applyProtection="1">
      <alignment vertical="top" wrapText="1"/>
    </xf>
    <xf numFmtId="0" fontId="5" fillId="4" borderId="3" xfId="0" applyFont="1" applyFill="1" applyBorder="1" applyAlignment="1" applyProtection="1">
      <alignment vertical="top" wrapText="1"/>
      <protection locked="0"/>
    </xf>
    <xf numFmtId="0" fontId="5" fillId="4" borderId="1" xfId="0" applyFont="1" applyFill="1" applyBorder="1" applyAlignment="1" applyProtection="1">
      <alignment vertical="top" wrapText="1"/>
      <protection locked="0"/>
    </xf>
    <xf numFmtId="0" fontId="0" fillId="0" borderId="0" xfId="0" applyProtection="1">
      <protection locked="0"/>
    </xf>
    <xf numFmtId="0" fontId="16" fillId="0" borderId="1" xfId="0" applyFont="1" applyFill="1" applyBorder="1" applyAlignment="1" applyProtection="1">
      <alignment vertical="top" wrapText="1"/>
    </xf>
    <xf numFmtId="0" fontId="3" fillId="0" borderId="1" xfId="0" applyFont="1" applyFill="1" applyBorder="1" applyAlignment="1">
      <alignment horizontal="left" vertical="top" wrapText="1"/>
    </xf>
    <xf numFmtId="0" fontId="3" fillId="0" borderId="27" xfId="0" applyFont="1" applyFill="1" applyBorder="1" applyAlignment="1" applyProtection="1">
      <alignment vertical="top" wrapText="1"/>
      <protection locked="0"/>
    </xf>
    <xf numFmtId="0" fontId="3" fillId="0" borderId="12" xfId="0" applyFont="1" applyFill="1" applyBorder="1" applyAlignment="1" applyProtection="1">
      <alignment horizontal="left" vertical="top" wrapText="1"/>
      <protection locked="0"/>
    </xf>
    <xf numFmtId="0" fontId="3" fillId="0" borderId="44" xfId="0" applyFont="1" applyBorder="1" applyAlignment="1" applyProtection="1">
      <alignment horizontal="left" vertical="top" wrapText="1"/>
      <protection locked="0"/>
    </xf>
    <xf numFmtId="0" fontId="3" fillId="0" borderId="1" xfId="1" applyNumberFormat="1" applyBorder="1" applyAlignment="1" applyProtection="1">
      <alignment horizontal="center" vertical="top"/>
    </xf>
    <xf numFmtId="0" fontId="3" fillId="0" borderId="27" xfId="0" applyFont="1" applyBorder="1" applyAlignment="1" applyProtection="1">
      <alignment horizontal="left" vertical="top" wrapText="1"/>
      <protection locked="0"/>
    </xf>
    <xf numFmtId="0" fontId="3" fillId="0" borderId="1" xfId="0" quotePrefix="1" applyFont="1" applyFill="1" applyBorder="1" applyAlignment="1">
      <alignment horizontal="left" vertical="top" wrapText="1"/>
    </xf>
    <xf numFmtId="0" fontId="3" fillId="0" borderId="1" xfId="1" applyFont="1" applyFill="1" applyBorder="1" applyAlignment="1">
      <alignment horizontal="left" vertical="top" wrapText="1"/>
    </xf>
    <xf numFmtId="0" fontId="3" fillId="0" borderId="24" xfId="0" applyFont="1" applyBorder="1" applyAlignment="1" applyProtection="1">
      <alignment horizontal="left" vertical="top" wrapText="1"/>
      <protection locked="0"/>
    </xf>
    <xf numFmtId="0" fontId="0" fillId="0" borderId="0" xfId="0" applyFill="1" applyBorder="1" applyProtection="1"/>
    <xf numFmtId="0" fontId="16" fillId="6" borderId="0" xfId="0" applyFont="1" applyFill="1" applyBorder="1" applyProtection="1">
      <protection locked="0"/>
    </xf>
    <xf numFmtId="0" fontId="16" fillId="6" borderId="0" xfId="0" applyFont="1" applyFill="1" applyBorder="1" applyAlignment="1" applyProtection="1">
      <alignment vertical="top" wrapText="1"/>
      <protection locked="0"/>
    </xf>
    <xf numFmtId="0" fontId="16" fillId="0" borderId="0" xfId="0" applyFont="1" applyProtection="1"/>
    <xf numFmtId="0" fontId="0" fillId="0" borderId="0" xfId="0" applyFill="1" applyAlignment="1" applyProtection="1">
      <alignment vertical="top" wrapText="1"/>
    </xf>
    <xf numFmtId="0" fontId="16" fillId="0" borderId="0" xfId="0" applyFont="1" applyFill="1" applyBorder="1" applyProtection="1">
      <protection locked="0"/>
    </xf>
    <xf numFmtId="0" fontId="0" fillId="0" borderId="0" xfId="0" applyFill="1" applyProtection="1">
      <protection locked="0"/>
    </xf>
    <xf numFmtId="0" fontId="5" fillId="5" borderId="19" xfId="0" applyFont="1" applyFill="1" applyBorder="1" applyAlignment="1" applyProtection="1"/>
    <xf numFmtId="0" fontId="5" fillId="5" borderId="18" xfId="0" applyFont="1" applyFill="1" applyBorder="1" applyAlignment="1" applyProtection="1"/>
    <xf numFmtId="0" fontId="5" fillId="5" borderId="18" xfId="0" applyFont="1" applyFill="1" applyBorder="1" applyAlignment="1" applyProtection="1">
      <alignment vertical="top" wrapText="1"/>
    </xf>
    <xf numFmtId="0" fontId="5" fillId="5" borderId="32" xfId="0" applyFont="1" applyFill="1" applyBorder="1" applyAlignment="1" applyProtection="1">
      <protection locked="0"/>
    </xf>
    <xf numFmtId="0" fontId="3" fillId="0" borderId="1" xfId="0" applyFont="1" applyFill="1" applyBorder="1" applyAlignment="1" applyProtection="1">
      <alignment vertical="top" wrapText="1"/>
      <protection locked="0"/>
    </xf>
    <xf numFmtId="0" fontId="3" fillId="0" borderId="1" xfId="0" applyFont="1" applyBorder="1" applyAlignment="1" applyProtection="1">
      <alignment vertical="top" wrapText="1"/>
      <protection locked="0"/>
    </xf>
    <xf numFmtId="0" fontId="16" fillId="0" borderId="1" xfId="0" applyFont="1" applyFill="1" applyBorder="1" applyAlignment="1" applyProtection="1">
      <alignment horizontal="left" vertical="top" wrapText="1"/>
    </xf>
    <xf numFmtId="0" fontId="16" fillId="0" borderId="1" xfId="0" applyFont="1" applyBorder="1" applyAlignment="1">
      <alignment horizontal="left" vertical="top" wrapText="1"/>
    </xf>
    <xf numFmtId="0" fontId="8" fillId="0" borderId="0" xfId="0" applyFont="1" applyFill="1" applyAlignment="1" applyProtection="1">
      <alignment vertical="top" wrapText="1"/>
    </xf>
    <xf numFmtId="0" fontId="8" fillId="0" borderId="0" xfId="0" applyFont="1" applyAlignment="1" applyProtection="1">
      <alignment vertical="top" wrapText="1"/>
    </xf>
    <xf numFmtId="0" fontId="16" fillId="3" borderId="1" xfId="0" applyFont="1" applyFill="1" applyBorder="1" applyAlignment="1" applyProtection="1">
      <alignment vertical="top" wrapText="1"/>
    </xf>
    <xf numFmtId="0" fontId="5" fillId="4" borderId="2" xfId="0" applyFont="1" applyFill="1" applyBorder="1" applyAlignment="1" applyProtection="1">
      <alignment vertical="top" wrapText="1"/>
      <protection locked="0"/>
    </xf>
    <xf numFmtId="0" fontId="5" fillId="5" borderId="16" xfId="0" applyFont="1" applyFill="1" applyBorder="1" applyAlignment="1" applyProtection="1"/>
    <xf numFmtId="0" fontId="5" fillId="5" borderId="0" xfId="0" applyFont="1" applyFill="1" applyBorder="1" applyAlignment="1" applyProtection="1"/>
    <xf numFmtId="0" fontId="3" fillId="0" borderId="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2" xfId="0" applyFont="1" applyBorder="1" applyAlignment="1" applyProtection="1">
      <alignment vertical="top" wrapText="1"/>
      <protection locked="0"/>
    </xf>
    <xf numFmtId="0" fontId="16" fillId="0" borderId="2" xfId="0" applyFont="1" applyBorder="1" applyAlignment="1" applyProtection="1">
      <alignment vertical="top"/>
      <protection locked="0"/>
    </xf>
    <xf numFmtId="0" fontId="3" fillId="0" borderId="1" xfId="5" applyFont="1" applyBorder="1" applyAlignment="1">
      <alignment vertical="top" wrapText="1"/>
    </xf>
    <xf numFmtId="0" fontId="4" fillId="3" borderId="1" xfId="0" applyFont="1" applyFill="1" applyBorder="1" applyAlignment="1">
      <alignment vertical="top" wrapText="1"/>
    </xf>
    <xf numFmtId="0" fontId="4" fillId="3" borderId="1" xfId="0" applyFont="1" applyFill="1" applyBorder="1" applyAlignment="1">
      <alignment horizontal="left" vertical="top" wrapText="1"/>
    </xf>
    <xf numFmtId="0" fontId="3" fillId="3" borderId="1" xfId="0" applyFont="1" applyFill="1" applyBorder="1" applyAlignment="1">
      <alignment vertical="top" wrapText="1"/>
    </xf>
    <xf numFmtId="0" fontId="3" fillId="3" borderId="1" xfId="0" applyFont="1" applyFill="1" applyBorder="1" applyAlignment="1">
      <alignment horizontal="left" vertical="top" wrapText="1"/>
    </xf>
    <xf numFmtId="0" fontId="5" fillId="4" borderId="1" xfId="0" applyFont="1" applyFill="1" applyBorder="1" applyAlignment="1" applyProtection="1">
      <alignment horizontal="left" vertical="top" wrapText="1"/>
    </xf>
    <xf numFmtId="0" fontId="5" fillId="9" borderId="1" xfId="0" applyFont="1" applyFill="1" applyBorder="1" applyAlignment="1" applyProtection="1">
      <alignment horizontal="left" vertical="top" wrapText="1"/>
    </xf>
    <xf numFmtId="0" fontId="16" fillId="0" borderId="0" xfId="0" applyFont="1" applyFill="1" applyBorder="1" applyAlignment="1" applyProtection="1">
      <alignment horizontal="left" vertical="top" wrapText="1"/>
    </xf>
    <xf numFmtId="0" fontId="5" fillId="4" borderId="1" xfId="0" applyFont="1" applyFill="1" applyBorder="1" applyAlignment="1" applyProtection="1">
      <alignment horizontal="left" vertical="top" wrapText="1"/>
      <protection locked="0"/>
    </xf>
    <xf numFmtId="0" fontId="16" fillId="0" borderId="0" xfId="0" applyFont="1" applyAlignment="1" applyProtection="1">
      <alignment horizontal="center" vertical="top" wrapText="1"/>
    </xf>
    <xf numFmtId="0" fontId="4" fillId="0" borderId="1" xfId="0" applyFont="1" applyFill="1" applyBorder="1" applyAlignment="1">
      <alignment horizontal="left" vertical="top" wrapText="1"/>
    </xf>
    <xf numFmtId="0" fontId="16" fillId="0" borderId="1" xfId="0" applyFont="1" applyFill="1" applyBorder="1" applyAlignment="1">
      <alignment horizontal="left" vertical="top" wrapText="1"/>
    </xf>
    <xf numFmtId="0" fontId="16" fillId="0" borderId="0" xfId="0" applyFont="1" applyFill="1" applyProtection="1"/>
    <xf numFmtId="0" fontId="3" fillId="0" borderId="1" xfId="2" applyFont="1" applyFill="1" applyBorder="1" applyAlignment="1">
      <alignment horizontal="left" vertical="top" wrapText="1"/>
    </xf>
    <xf numFmtId="0" fontId="0" fillId="3" borderId="0" xfId="0" applyFill="1" applyProtection="1"/>
    <xf numFmtId="0" fontId="12" fillId="3" borderId="0" xfId="0" applyFont="1" applyFill="1" applyProtection="1"/>
    <xf numFmtId="0" fontId="5" fillId="3" borderId="34" xfId="0" applyFont="1" applyFill="1" applyBorder="1" applyAlignment="1">
      <alignment vertical="center"/>
    </xf>
    <xf numFmtId="0" fontId="5" fillId="3" borderId="33" xfId="0" applyFont="1" applyFill="1" applyBorder="1" applyAlignment="1">
      <alignment vertical="center"/>
    </xf>
    <xf numFmtId="0" fontId="0" fillId="3" borderId="32" xfId="0" applyFill="1" applyBorder="1"/>
    <xf numFmtId="0" fontId="3" fillId="3" borderId="22" xfId="0" applyFont="1" applyFill="1" applyBorder="1" applyAlignment="1">
      <alignment vertical="center"/>
    </xf>
    <xf numFmtId="0" fontId="0" fillId="3" borderId="10" xfId="0" applyFill="1" applyBorder="1"/>
    <xf numFmtId="0" fontId="3" fillId="3" borderId="5" xfId="0" applyFont="1" applyFill="1" applyBorder="1" applyAlignment="1">
      <alignment vertical="top"/>
    </xf>
    <xf numFmtId="0" fontId="3" fillId="3" borderId="20" xfId="0" applyFont="1" applyFill="1" applyBorder="1" applyAlignment="1">
      <alignment vertical="top"/>
    </xf>
    <xf numFmtId="0" fontId="0" fillId="3" borderId="6" xfId="0" applyFill="1" applyBorder="1"/>
    <xf numFmtId="0" fontId="5" fillId="6" borderId="5" xfId="0" applyFont="1" applyFill="1" applyBorder="1" applyAlignment="1"/>
    <xf numFmtId="0" fontId="5" fillId="4" borderId="2" xfId="0" applyFont="1" applyFill="1" applyBorder="1" applyAlignment="1"/>
    <xf numFmtId="0" fontId="5" fillId="4" borderId="21" xfId="0" applyFont="1" applyFill="1" applyBorder="1" applyAlignment="1">
      <alignment vertical="center"/>
    </xf>
    <xf numFmtId="0" fontId="5" fillId="4" borderId="3" xfId="0" applyFont="1" applyFill="1" applyBorder="1" applyAlignment="1">
      <alignment vertical="center"/>
    </xf>
    <xf numFmtId="0" fontId="8" fillId="3" borderId="0" xfId="0" applyFont="1" applyFill="1" applyBorder="1"/>
    <xf numFmtId="0" fontId="14" fillId="3" borderId="0" xfId="0" applyFont="1" applyFill="1" applyBorder="1"/>
    <xf numFmtId="0" fontId="15" fillId="3" borderId="0" xfId="0" applyFont="1" applyFill="1" applyBorder="1"/>
    <xf numFmtId="0" fontId="0" fillId="3" borderId="0" xfId="0" applyFill="1" applyBorder="1" applyAlignment="1">
      <alignment vertical="center"/>
    </xf>
    <xf numFmtId="0" fontId="0" fillId="3" borderId="5" xfId="0" applyFill="1" applyBorder="1"/>
    <xf numFmtId="0" fontId="0" fillId="3" borderId="20" xfId="0" applyFill="1" applyBorder="1"/>
    <xf numFmtId="0" fontId="5" fillId="5" borderId="2" xfId="0" applyFont="1" applyFill="1" applyBorder="1" applyAlignment="1">
      <alignment vertical="center"/>
    </xf>
    <xf numFmtId="0" fontId="5" fillId="5" borderId="21" xfId="0" applyFont="1" applyFill="1" applyBorder="1" applyAlignment="1"/>
    <xf numFmtId="0" fontId="5" fillId="5" borderId="3" xfId="0" applyFont="1" applyFill="1" applyBorder="1" applyAlignment="1"/>
    <xf numFmtId="0" fontId="2" fillId="3" borderId="0" xfId="2" applyFill="1" applyAlignment="1" applyProtection="1"/>
    <xf numFmtId="0" fontId="3" fillId="3" borderId="0" xfId="2" applyFont="1" applyFill="1" applyAlignment="1" applyProtection="1"/>
    <xf numFmtId="0" fontId="16" fillId="6" borderId="37" xfId="0" applyFont="1" applyFill="1" applyBorder="1" applyAlignment="1" applyProtection="1">
      <alignment vertical="center"/>
    </xf>
    <xf numFmtId="0" fontId="0" fillId="2" borderId="0" xfId="0" applyFill="1" applyProtection="1"/>
    <xf numFmtId="0" fontId="8" fillId="2" borderId="22" xfId="0" applyFont="1" applyFill="1" applyBorder="1" applyAlignment="1" applyProtection="1">
      <alignment vertical="top" wrapText="1"/>
    </xf>
    <xf numFmtId="0" fontId="8" fillId="2" borderId="0" xfId="0" applyFont="1" applyFill="1" applyBorder="1" applyAlignment="1" applyProtection="1">
      <alignment vertical="top" wrapText="1"/>
    </xf>
    <xf numFmtId="0" fontId="8" fillId="2" borderId="10" xfId="0" applyFont="1" applyFill="1" applyBorder="1" applyAlignment="1" applyProtection="1">
      <alignment vertical="top" wrapText="1"/>
    </xf>
    <xf numFmtId="0" fontId="2" fillId="3" borderId="0" xfId="2" applyFill="1"/>
    <xf numFmtId="49" fontId="2" fillId="3" borderId="0" xfId="2" applyNumberFormat="1" applyFill="1"/>
    <xf numFmtId="0" fontId="3" fillId="0" borderId="11" xfId="0" applyFont="1" applyBorder="1" applyAlignment="1" applyProtection="1">
      <alignment horizontal="left" vertical="top" wrapText="1"/>
      <protection locked="0"/>
    </xf>
    <xf numFmtId="14" fontId="3" fillId="0" borderId="11" xfId="0" quotePrefix="1" applyNumberFormat="1" applyFont="1" applyBorder="1" applyAlignment="1" applyProtection="1">
      <alignment horizontal="left" vertical="top" wrapText="1"/>
      <protection locked="0"/>
    </xf>
    <xf numFmtId="165" fontId="3" fillId="0" borderId="11" xfId="0" applyNumberFormat="1" applyFont="1" applyBorder="1" applyAlignment="1" applyProtection="1">
      <alignment horizontal="left" vertical="top" wrapText="1"/>
      <protection locked="0"/>
    </xf>
    <xf numFmtId="0" fontId="4" fillId="0" borderId="7" xfId="2" applyFont="1" applyBorder="1" applyAlignment="1" applyProtection="1">
      <alignment horizontal="left" vertical="top" wrapText="1"/>
      <protection locked="0"/>
    </xf>
    <xf numFmtId="164" fontId="4" fillId="0" borderId="7" xfId="2" applyNumberFormat="1" applyFont="1" applyBorder="1" applyAlignment="1" applyProtection="1">
      <alignment horizontal="left" vertical="top" wrapText="1"/>
      <protection locked="0"/>
    </xf>
    <xf numFmtId="0" fontId="3" fillId="0" borderId="1" xfId="0" applyFont="1" applyFill="1" applyBorder="1" applyAlignment="1" applyProtection="1">
      <alignment horizontal="left" vertical="top" wrapText="1"/>
    </xf>
    <xf numFmtId="0" fontId="3" fillId="0" borderId="1" xfId="0" quotePrefix="1" applyFont="1" applyFill="1" applyBorder="1" applyAlignment="1" applyProtection="1">
      <alignment horizontal="left" vertical="top" wrapText="1"/>
    </xf>
    <xf numFmtId="0" fontId="3" fillId="0" borderId="1" xfId="2" applyNumberFormat="1" applyFont="1" applyFill="1" applyBorder="1" applyAlignment="1" applyProtection="1">
      <alignment horizontal="left" vertical="top" wrapText="1"/>
      <protection locked="0"/>
    </xf>
    <xf numFmtId="0" fontId="3" fillId="0" borderId="1" xfId="1" applyNumberFormat="1" applyFont="1" applyFill="1" applyBorder="1" applyAlignment="1" applyProtection="1">
      <alignment horizontal="left" vertical="top" wrapText="1"/>
      <protection locked="0"/>
    </xf>
    <xf numFmtId="0" fontId="3" fillId="0" borderId="1" xfId="0" applyFont="1" applyBorder="1" applyAlignment="1">
      <alignment horizontal="left" vertical="top" wrapText="1"/>
    </xf>
    <xf numFmtId="0" fontId="3" fillId="0" borderId="1" xfId="1" applyFont="1" applyBorder="1" applyAlignment="1">
      <alignment horizontal="left" vertical="top"/>
    </xf>
    <xf numFmtId="0" fontId="5" fillId="2" borderId="40" xfId="0" applyFont="1" applyFill="1" applyBorder="1" applyAlignment="1" applyProtection="1">
      <alignment vertical="top" wrapText="1"/>
    </xf>
    <xf numFmtId="0" fontId="19" fillId="10" borderId="1" xfId="0" applyFont="1" applyFill="1" applyBorder="1" applyAlignment="1">
      <alignment wrapText="1"/>
    </xf>
    <xf numFmtId="14" fontId="0" fillId="0" borderId="0" xfId="0" applyNumberFormat="1"/>
    <xf numFmtId="0" fontId="18" fillId="3" borderId="1" xfId="0" applyFont="1" applyFill="1" applyBorder="1" applyAlignment="1">
      <alignment horizontal="left" vertical="center" wrapText="1"/>
    </xf>
    <xf numFmtId="0" fontId="18" fillId="3" borderId="1" xfId="0" applyFont="1" applyFill="1" applyBorder="1" applyAlignment="1">
      <alignment horizontal="center" wrapText="1"/>
    </xf>
    <xf numFmtId="0" fontId="16" fillId="0" borderId="1" xfId="0" applyFont="1" applyFill="1" applyBorder="1" applyProtection="1"/>
    <xf numFmtId="0" fontId="3" fillId="0" borderId="46" xfId="0" applyFont="1" applyBorder="1" applyAlignment="1">
      <alignment horizontal="left" vertical="top"/>
    </xf>
    <xf numFmtId="0" fontId="3" fillId="0" borderId="47" xfId="5" applyFont="1" applyBorder="1" applyAlignment="1">
      <alignment vertical="top" wrapText="1"/>
    </xf>
    <xf numFmtId="0" fontId="3" fillId="0" borderId="46" xfId="0" applyFont="1" applyBorder="1" applyAlignment="1">
      <alignment horizontal="left" vertical="top" wrapText="1"/>
    </xf>
    <xf numFmtId="0" fontId="3" fillId="0" borderId="46" xfId="0" applyFont="1" applyBorder="1" applyAlignment="1" applyProtection="1">
      <alignment horizontal="left" vertical="top" wrapText="1"/>
      <protection locked="0"/>
    </xf>
    <xf numFmtId="0" fontId="16" fillId="0" borderId="46" xfId="0" applyFont="1" applyFill="1" applyBorder="1" applyProtection="1"/>
    <xf numFmtId="0" fontId="9" fillId="3" borderId="45" xfId="0" applyFont="1" applyFill="1" applyBorder="1" applyAlignment="1">
      <alignment horizontal="left" vertical="top" wrapText="1"/>
    </xf>
    <xf numFmtId="0" fontId="3" fillId="0" borderId="34" xfId="0" applyFont="1" applyFill="1" applyBorder="1" applyAlignment="1" applyProtection="1">
      <alignment horizontal="left" vertical="top" wrapText="1"/>
    </xf>
    <xf numFmtId="0" fontId="3" fillId="0" borderId="33" xfId="0" applyFont="1" applyFill="1" applyBorder="1" applyAlignment="1" applyProtection="1">
      <alignment horizontal="left" vertical="top" wrapText="1"/>
    </xf>
    <xf numFmtId="0" fontId="3" fillId="0" borderId="32" xfId="0" applyFont="1" applyFill="1" applyBorder="1" applyAlignment="1" applyProtection="1">
      <alignment horizontal="left" vertical="top" wrapText="1"/>
    </xf>
    <xf numFmtId="0" fontId="3" fillId="0" borderId="5" xfId="0" applyFont="1" applyFill="1" applyBorder="1" applyAlignment="1" applyProtection="1">
      <alignment horizontal="left" vertical="top" wrapText="1"/>
    </xf>
    <xf numFmtId="0" fontId="3" fillId="0" borderId="20" xfId="0" applyFont="1" applyFill="1" applyBorder="1" applyAlignment="1" applyProtection="1">
      <alignment horizontal="left" vertical="top" wrapText="1"/>
    </xf>
    <xf numFmtId="0" fontId="3" fillId="0" borderId="6" xfId="0" applyFont="1" applyFill="1" applyBorder="1" applyAlignment="1" applyProtection="1">
      <alignment horizontal="left" vertical="top" wrapText="1"/>
    </xf>
    <xf numFmtId="0" fontId="5" fillId="8" borderId="34" xfId="2" applyFont="1" applyFill="1" applyBorder="1" applyAlignment="1" applyProtection="1">
      <alignment horizontal="left" vertical="top"/>
    </xf>
    <xf numFmtId="0" fontId="5" fillId="8" borderId="33" xfId="2" applyFont="1" applyFill="1" applyBorder="1" applyAlignment="1" applyProtection="1">
      <alignment horizontal="left" vertical="top"/>
    </xf>
    <xf numFmtId="0" fontId="5" fillId="8" borderId="32" xfId="2" applyFont="1" applyFill="1" applyBorder="1" applyAlignment="1" applyProtection="1">
      <alignment horizontal="left" vertical="top"/>
    </xf>
    <xf numFmtId="0" fontId="5" fillId="8" borderId="5" xfId="2" applyFont="1" applyFill="1" applyBorder="1" applyAlignment="1" applyProtection="1">
      <alignment horizontal="left" vertical="top"/>
    </xf>
    <xf numFmtId="0" fontId="5" fillId="8" borderId="20" xfId="2" applyFont="1" applyFill="1" applyBorder="1" applyAlignment="1" applyProtection="1">
      <alignment horizontal="left" vertical="top"/>
    </xf>
    <xf numFmtId="0" fontId="5" fillId="8" borderId="6" xfId="2" applyFont="1" applyFill="1" applyBorder="1" applyAlignment="1" applyProtection="1">
      <alignment horizontal="left" vertical="top"/>
    </xf>
    <xf numFmtId="0" fontId="3" fillId="3" borderId="34" xfId="2" applyFont="1" applyFill="1" applyBorder="1" applyAlignment="1" applyProtection="1">
      <alignment horizontal="left" vertical="top" wrapText="1"/>
    </xf>
    <xf numFmtId="0" fontId="3" fillId="3" borderId="33" xfId="2" applyFont="1" applyFill="1" applyBorder="1" applyAlignment="1" applyProtection="1">
      <alignment horizontal="left" vertical="top" wrapText="1"/>
    </xf>
    <xf numFmtId="0" fontId="3" fillId="3" borderId="32" xfId="2" applyFont="1" applyFill="1" applyBorder="1" applyAlignment="1" applyProtection="1">
      <alignment horizontal="left" vertical="top" wrapText="1"/>
    </xf>
    <xf numFmtId="0" fontId="3" fillId="3" borderId="5" xfId="2" applyFont="1" applyFill="1" applyBorder="1" applyAlignment="1" applyProtection="1">
      <alignment horizontal="left" vertical="top" wrapText="1"/>
    </xf>
    <xf numFmtId="0" fontId="3" fillId="3" borderId="20" xfId="2" applyFont="1" applyFill="1" applyBorder="1" applyAlignment="1" applyProtection="1">
      <alignment horizontal="left" vertical="top" wrapText="1"/>
    </xf>
    <xf numFmtId="0" fontId="3" fillId="3" borderId="6" xfId="2" applyFont="1" applyFill="1" applyBorder="1" applyAlignment="1" applyProtection="1">
      <alignment horizontal="left" vertical="top" wrapText="1"/>
    </xf>
    <xf numFmtId="0" fontId="3" fillId="0" borderId="34" xfId="2" applyFont="1" applyFill="1" applyBorder="1" applyAlignment="1" applyProtection="1">
      <alignment horizontal="left" vertical="top" wrapText="1"/>
    </xf>
    <xf numFmtId="0" fontId="3" fillId="0" borderId="33" xfId="2" applyFont="1" applyFill="1" applyBorder="1" applyAlignment="1" applyProtection="1">
      <alignment horizontal="left" vertical="top" wrapText="1"/>
    </xf>
    <xf numFmtId="0" fontId="3" fillId="0" borderId="32" xfId="2" applyFont="1" applyFill="1" applyBorder="1" applyAlignment="1" applyProtection="1">
      <alignment horizontal="left" vertical="top" wrapText="1"/>
    </xf>
    <xf numFmtId="0" fontId="3" fillId="0" borderId="22" xfId="2" applyFont="1" applyFill="1" applyBorder="1" applyAlignment="1" applyProtection="1">
      <alignment horizontal="left" vertical="top" wrapText="1"/>
    </xf>
    <xf numFmtId="0" fontId="3" fillId="0" borderId="0" xfId="2" applyFont="1" applyFill="1" applyBorder="1" applyAlignment="1" applyProtection="1">
      <alignment horizontal="left" vertical="top" wrapText="1"/>
    </xf>
    <xf numFmtId="0" fontId="3" fillId="0" borderId="10" xfId="2" applyFont="1" applyFill="1" applyBorder="1" applyAlignment="1" applyProtection="1">
      <alignment horizontal="left" vertical="top" wrapText="1"/>
    </xf>
    <xf numFmtId="0" fontId="3" fillId="0" borderId="5" xfId="2" applyFont="1" applyFill="1" applyBorder="1" applyAlignment="1" applyProtection="1">
      <alignment horizontal="left" vertical="top" wrapText="1"/>
    </xf>
    <xf numFmtId="0" fontId="3" fillId="0" borderId="20" xfId="2" applyFont="1" applyFill="1" applyBorder="1" applyAlignment="1" applyProtection="1">
      <alignment horizontal="left" vertical="top" wrapText="1"/>
    </xf>
    <xf numFmtId="0" fontId="3" fillId="0" borderId="6" xfId="2" applyFont="1" applyFill="1" applyBorder="1" applyAlignment="1" applyProtection="1">
      <alignment horizontal="left" vertical="top" wrapText="1"/>
    </xf>
    <xf numFmtId="0" fontId="3" fillId="3" borderId="19" xfId="2" applyFont="1" applyFill="1" applyBorder="1" applyAlignment="1" applyProtection="1">
      <alignment horizontal="left" vertical="top" wrapText="1"/>
    </xf>
    <xf numFmtId="0" fontId="3" fillId="3" borderId="18" xfId="2" applyFont="1" applyFill="1" applyBorder="1" applyAlignment="1" applyProtection="1">
      <alignment horizontal="left" vertical="top"/>
    </xf>
    <xf numFmtId="0" fontId="3" fillId="3" borderId="37" xfId="2" applyFont="1" applyFill="1" applyBorder="1" applyAlignment="1" applyProtection="1">
      <alignment horizontal="left" vertical="top"/>
    </xf>
    <xf numFmtId="0" fontId="3" fillId="3" borderId="16" xfId="2" applyFont="1" applyFill="1" applyBorder="1" applyAlignment="1" applyProtection="1">
      <alignment horizontal="left" vertical="top"/>
    </xf>
    <xf numFmtId="0" fontId="3" fillId="3" borderId="0" xfId="2" applyFont="1" applyFill="1" applyBorder="1" applyAlignment="1" applyProtection="1">
      <alignment horizontal="left" vertical="top"/>
    </xf>
    <xf numFmtId="0" fontId="3" fillId="3" borderId="36" xfId="2" applyFont="1" applyFill="1" applyBorder="1" applyAlignment="1" applyProtection="1">
      <alignment horizontal="left" vertical="top"/>
    </xf>
    <xf numFmtId="0" fontId="3" fillId="3" borderId="22" xfId="2" applyFont="1" applyFill="1" applyBorder="1" applyAlignment="1" applyProtection="1">
      <alignment horizontal="left" vertical="top" wrapText="1"/>
    </xf>
    <xf numFmtId="0" fontId="3" fillId="3" borderId="0" xfId="2" applyFont="1" applyFill="1" applyBorder="1" applyAlignment="1" applyProtection="1">
      <alignment horizontal="left" vertical="top" wrapText="1"/>
    </xf>
    <xf numFmtId="0" fontId="3" fillId="3" borderId="10" xfId="2" applyFont="1" applyFill="1" applyBorder="1" applyAlignment="1" applyProtection="1">
      <alignment horizontal="left" vertical="top" wrapText="1"/>
    </xf>
  </cellXfs>
  <cellStyles count="6">
    <cellStyle name="Normal" xfId="0" builtinId="0"/>
    <cellStyle name="Normal 2" xfId="1" xr:uid="{00000000-0005-0000-0000-000001000000}"/>
    <cellStyle name="Normal 2 2" xfId="4" xr:uid="{00000000-0005-0000-0000-000002000000}"/>
    <cellStyle name="Normal 257" xfId="5" xr:uid="{00000000-0005-0000-0000-000003000000}"/>
    <cellStyle name="Normal 3" xfId="2" xr:uid="{00000000-0005-0000-0000-000004000000}"/>
    <cellStyle name="Normal 4" xfId="3" xr:uid="{00000000-0005-0000-0000-000005000000}"/>
  </cellStyles>
  <dxfs count="16">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b/>
        <i val="0"/>
        <color rgb="FFFF0000"/>
      </font>
      <fill>
        <patternFill>
          <bgColor rgb="FFFFFF00"/>
        </patternFill>
      </fill>
    </dxf>
    <dxf>
      <font>
        <color theme="0"/>
      </font>
    </dxf>
    <dxf>
      <font>
        <color theme="0"/>
      </font>
    </dxf>
    <dxf>
      <font>
        <condense val="0"/>
        <extend val="0"/>
        <color indexed="10"/>
      </font>
      <fill>
        <patternFill>
          <bgColor indexed="43"/>
        </patternFill>
      </fill>
    </dxf>
    <dxf>
      <fill>
        <patternFill>
          <bgColor rgb="FFFFFF00"/>
        </patternFill>
      </fill>
    </dxf>
    <dxf>
      <fill>
        <patternFill>
          <bgColor rgb="FFFFFF00"/>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1E5FE"/>
      <rgbColor rgb="00A4BED4"/>
      <rgbColor rgb="00E3E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5857875</xdr:colOff>
      <xdr:row>0</xdr:row>
      <xdr:rowOff>76200</xdr:rowOff>
    </xdr:from>
    <xdr:ext cx="1187383" cy="1157288"/>
    <xdr:pic>
      <xdr:nvPicPr>
        <xdr:cNvPr id="2" name="Picture 1" descr="The official logo of the IRS" title="IRS Logo">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rcRect/>
        <a:stretch>
          <a:fillRect/>
        </a:stretch>
      </xdr:blipFill>
      <xdr:spPr bwMode="auto">
        <a:xfrm>
          <a:off x="2286000" y="76200"/>
          <a:ext cx="1187383" cy="1157288"/>
        </a:xfrm>
        <a:prstGeom prst="rect">
          <a:avLst/>
        </a:prstGeom>
        <a:noFill/>
        <a:ln>
          <a:noFill/>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49"/>
  <sheetViews>
    <sheetView tabSelected="1" zoomScale="80" zoomScaleNormal="80" workbookViewId="0">
      <selection activeCell="J26" sqref="J26"/>
    </sheetView>
  </sheetViews>
  <sheetFormatPr defaultColWidth="18.7265625" defaultRowHeight="12.75" customHeight="1" x14ac:dyDescent="0.35"/>
  <cols>
    <col min="1" max="2" width="11.453125" style="1" customWidth="1"/>
    <col min="3" max="3" width="108.26953125" style="1" customWidth="1"/>
    <col min="4" max="16384" width="18.7265625" style="1"/>
  </cols>
  <sheetData>
    <row r="1" spans="1:3" ht="15.5" x14ac:dyDescent="0.35">
      <c r="A1" s="36" t="s">
        <v>53</v>
      </c>
      <c r="B1" s="35"/>
      <c r="C1" s="34"/>
    </row>
    <row r="2" spans="1:3" ht="15.5" x14ac:dyDescent="0.35">
      <c r="A2" s="33" t="s">
        <v>52</v>
      </c>
      <c r="B2" s="32"/>
      <c r="C2" s="31"/>
    </row>
    <row r="3" spans="1:3" ht="14.5" x14ac:dyDescent="0.35">
      <c r="A3" s="28"/>
      <c r="B3" s="30"/>
      <c r="C3" s="29"/>
    </row>
    <row r="4" spans="1:3" ht="14.5" x14ac:dyDescent="0.35">
      <c r="A4" s="28" t="s">
        <v>876</v>
      </c>
      <c r="B4" s="27"/>
      <c r="C4" s="26"/>
    </row>
    <row r="5" spans="1:3" ht="14.5" x14ac:dyDescent="0.35">
      <c r="A5" s="28" t="s">
        <v>1782</v>
      </c>
      <c r="B5" s="27"/>
      <c r="C5" s="26"/>
    </row>
    <row r="6" spans="1:3" ht="14.5" x14ac:dyDescent="0.35">
      <c r="A6" s="28" t="s">
        <v>1711</v>
      </c>
      <c r="B6" s="27"/>
      <c r="C6" s="26"/>
    </row>
    <row r="7" spans="1:3" ht="14.5" x14ac:dyDescent="0.35">
      <c r="A7" s="25"/>
      <c r="B7" s="24"/>
      <c r="C7" s="23"/>
    </row>
    <row r="8" spans="1:3" ht="18" customHeight="1" x14ac:dyDescent="0.35">
      <c r="A8" s="22" t="s">
        <v>51</v>
      </c>
      <c r="B8" s="21"/>
      <c r="C8" s="20"/>
    </row>
    <row r="9" spans="1:3" ht="12.75" customHeight="1" x14ac:dyDescent="0.35">
      <c r="A9" s="19" t="s">
        <v>50</v>
      </c>
      <c r="B9" s="18"/>
      <c r="C9" s="17"/>
    </row>
    <row r="10" spans="1:3" ht="14.5" x14ac:dyDescent="0.35">
      <c r="A10" s="19" t="s">
        <v>49</v>
      </c>
      <c r="B10" s="18"/>
      <c r="C10" s="17"/>
    </row>
    <row r="11" spans="1:3" ht="14.5" x14ac:dyDescent="0.35">
      <c r="A11" s="19" t="s">
        <v>48</v>
      </c>
      <c r="B11" s="18"/>
      <c r="C11" s="17"/>
    </row>
    <row r="12" spans="1:3" ht="14.5" x14ac:dyDescent="0.35">
      <c r="A12" s="19" t="s">
        <v>47</v>
      </c>
      <c r="B12" s="18"/>
      <c r="C12" s="17"/>
    </row>
    <row r="13" spans="1:3" ht="14.5" x14ac:dyDescent="0.35">
      <c r="A13" s="19" t="s">
        <v>46</v>
      </c>
      <c r="B13" s="18"/>
      <c r="C13" s="17"/>
    </row>
    <row r="14" spans="1:3" ht="4.5" customHeight="1" x14ac:dyDescent="0.35">
      <c r="A14" s="16"/>
      <c r="B14" s="15"/>
      <c r="C14" s="14"/>
    </row>
    <row r="15" spans="1:3" ht="14.5" x14ac:dyDescent="0.35">
      <c r="C15" s="12"/>
    </row>
    <row r="16" spans="1:3" ht="14.5" x14ac:dyDescent="0.35">
      <c r="A16" s="11" t="s">
        <v>45</v>
      </c>
      <c r="B16" s="10"/>
      <c r="C16" s="9"/>
    </row>
    <row r="17" spans="1:3" ht="14.5" x14ac:dyDescent="0.35">
      <c r="A17" s="4" t="s">
        <v>44</v>
      </c>
      <c r="B17" s="13"/>
      <c r="C17" s="239"/>
    </row>
    <row r="18" spans="1:3" ht="14.5" x14ac:dyDescent="0.35">
      <c r="A18" s="4" t="s">
        <v>43</v>
      </c>
      <c r="B18" s="13"/>
      <c r="C18" s="239"/>
    </row>
    <row r="19" spans="1:3" ht="14.5" x14ac:dyDescent="0.35">
      <c r="A19" s="4" t="s">
        <v>42</v>
      </c>
      <c r="B19" s="13"/>
      <c r="C19" s="239"/>
    </row>
    <row r="20" spans="1:3" ht="14.5" x14ac:dyDescent="0.35">
      <c r="A20" s="4" t="s">
        <v>41</v>
      </c>
      <c r="B20" s="13"/>
      <c r="C20" s="240"/>
    </row>
    <row r="21" spans="1:3" ht="14.5" x14ac:dyDescent="0.35">
      <c r="A21" s="4" t="s">
        <v>40</v>
      </c>
      <c r="B21" s="13"/>
      <c r="C21" s="241"/>
    </row>
    <row r="22" spans="1:3" ht="14.5" x14ac:dyDescent="0.35">
      <c r="A22" s="4" t="s">
        <v>39</v>
      </c>
      <c r="B22" s="13"/>
      <c r="C22" s="239"/>
    </row>
    <row r="23" spans="1:3" ht="14.5" x14ac:dyDescent="0.35">
      <c r="A23" s="4" t="s">
        <v>38</v>
      </c>
      <c r="B23" s="13"/>
      <c r="C23" s="239"/>
    </row>
    <row r="24" spans="1:3" ht="14.5" x14ac:dyDescent="0.35">
      <c r="A24" s="4" t="s">
        <v>37</v>
      </c>
      <c r="B24" s="13"/>
      <c r="C24" s="239"/>
    </row>
    <row r="25" spans="1:3" ht="14.5" x14ac:dyDescent="0.35">
      <c r="A25" s="4" t="s">
        <v>36</v>
      </c>
      <c r="B25" s="13"/>
      <c r="C25" s="239"/>
    </row>
    <row r="26" spans="1:3" s="207" customFormat="1" ht="14.5" x14ac:dyDescent="0.35">
      <c r="A26" s="96" t="s">
        <v>156</v>
      </c>
      <c r="B26" s="97"/>
      <c r="C26" s="239"/>
    </row>
    <row r="27" spans="1:3" s="208" customFormat="1" ht="13" x14ac:dyDescent="0.25">
      <c r="A27" s="96" t="s">
        <v>157</v>
      </c>
      <c r="B27" s="97"/>
      <c r="C27" s="239"/>
    </row>
    <row r="28" spans="1:3" ht="14.5" x14ac:dyDescent="0.35">
      <c r="C28" s="12"/>
    </row>
    <row r="29" spans="1:3" ht="14.5" x14ac:dyDescent="0.35">
      <c r="A29" s="11" t="s">
        <v>35</v>
      </c>
      <c r="B29" s="10"/>
      <c r="C29" s="9"/>
    </row>
    <row r="30" spans="1:3" ht="14.5" x14ac:dyDescent="0.35">
      <c r="A30" s="8"/>
      <c r="B30" s="7"/>
      <c r="C30" s="6"/>
    </row>
    <row r="31" spans="1:3" ht="14.5" x14ac:dyDescent="0.35">
      <c r="A31" s="4" t="s">
        <v>34</v>
      </c>
      <c r="B31" s="3"/>
      <c r="C31" s="242"/>
    </row>
    <row r="32" spans="1:3" ht="14.5" x14ac:dyDescent="0.35">
      <c r="A32" s="4" t="s">
        <v>33</v>
      </c>
      <c r="B32" s="3"/>
      <c r="C32" s="242"/>
    </row>
    <row r="33" spans="1:3" ht="12.75" customHeight="1" x14ac:dyDescent="0.35">
      <c r="A33" s="4" t="s">
        <v>32</v>
      </c>
      <c r="B33" s="3"/>
      <c r="C33" s="242"/>
    </row>
    <row r="34" spans="1:3" ht="12.75" customHeight="1" x14ac:dyDescent="0.35">
      <c r="A34" s="4" t="s">
        <v>31</v>
      </c>
      <c r="B34" s="5"/>
      <c r="C34" s="243"/>
    </row>
    <row r="35" spans="1:3" ht="14.5" x14ac:dyDescent="0.35">
      <c r="A35" s="4" t="s">
        <v>30</v>
      </c>
      <c r="B35" s="3"/>
      <c r="C35" s="242"/>
    </row>
    <row r="36" spans="1:3" ht="14.5" x14ac:dyDescent="0.35">
      <c r="A36" s="8"/>
      <c r="B36" s="7"/>
      <c r="C36" s="6"/>
    </row>
    <row r="37" spans="1:3" ht="14.5" x14ac:dyDescent="0.35">
      <c r="A37" s="4" t="s">
        <v>34</v>
      </c>
      <c r="B37" s="3"/>
      <c r="C37" s="242"/>
    </row>
    <row r="38" spans="1:3" ht="14.5" x14ac:dyDescent="0.35">
      <c r="A38" s="4" t="s">
        <v>33</v>
      </c>
      <c r="B38" s="3"/>
      <c r="C38" s="242"/>
    </row>
    <row r="39" spans="1:3" ht="14.5" x14ac:dyDescent="0.35">
      <c r="A39" s="4" t="s">
        <v>32</v>
      </c>
      <c r="B39" s="3"/>
      <c r="C39" s="242"/>
    </row>
    <row r="40" spans="1:3" ht="14.5" x14ac:dyDescent="0.35">
      <c r="A40" s="4" t="s">
        <v>31</v>
      </c>
      <c r="B40" s="5"/>
      <c r="C40" s="243"/>
    </row>
    <row r="41" spans="1:3" ht="14.5" x14ac:dyDescent="0.35">
      <c r="A41" s="4" t="s">
        <v>30</v>
      </c>
      <c r="B41" s="3"/>
      <c r="C41" s="242"/>
    </row>
    <row r="42" spans="1:3" ht="14.5" x14ac:dyDescent="0.35"/>
    <row r="43" spans="1:3" ht="14.5" x14ac:dyDescent="0.35">
      <c r="A43" s="2" t="s">
        <v>29</v>
      </c>
    </row>
    <row r="44" spans="1:3" ht="14.5" x14ac:dyDescent="0.35">
      <c r="A44" s="2" t="s">
        <v>28</v>
      </c>
    </row>
    <row r="45" spans="1:3" ht="14.5" x14ac:dyDescent="0.35">
      <c r="A45" s="2" t="s">
        <v>27</v>
      </c>
    </row>
    <row r="46" spans="1:3" ht="14.5" x14ac:dyDescent="0.35"/>
    <row r="47" spans="1:3" ht="12.75" hidden="1" customHeight="1" x14ac:dyDescent="0.35">
      <c r="A47" s="98" t="s">
        <v>158</v>
      </c>
      <c r="B47" s="1" t="s">
        <v>26</v>
      </c>
    </row>
    <row r="48" spans="1:3" ht="12.75" hidden="1" customHeight="1" x14ac:dyDescent="0.35">
      <c r="A48" s="98" t="s">
        <v>159</v>
      </c>
      <c r="B48" s="1" t="s">
        <v>25</v>
      </c>
    </row>
    <row r="49" spans="1:2" ht="12.75" hidden="1" customHeight="1" x14ac:dyDescent="0.35">
      <c r="A49" s="98" t="s">
        <v>160</v>
      </c>
      <c r="B49" s="1" t="s">
        <v>24</v>
      </c>
    </row>
  </sheetData>
  <dataValidations count="11">
    <dataValidation allowBlank="1" showInputMessage="1" showErrorMessage="1" prompt="Insert tester name and organization" sqref="C23" xr:uid="{00000000-0002-0000-0000-000000000000}"/>
    <dataValidation type="list" allowBlank="1" showInputMessage="1" showErrorMessage="1" prompt="Select logical network location of device" sqref="C26" xr:uid="{00000000-0002-0000-0000-000001000000}">
      <formula1>$A$47:$A$49</formula1>
    </dataValidation>
    <dataValidation allowBlank="1" showInputMessage="1" showErrorMessage="1" prompt="Insert device function" sqref="C27" xr:uid="{00000000-0002-0000-0000-000002000000}"/>
    <dataValidation allowBlank="1" showInputMessage="1" showErrorMessage="1" prompt="Insert operating system version (major and minor release/version)" sqref="C25" xr:uid="{00000000-0002-0000-0000-000003000000}"/>
    <dataValidation allowBlank="1" showInputMessage="1" showErrorMessage="1" prompt="Insert device/host name" sqref="C24" xr:uid="{00000000-0002-0000-0000-000004000000}"/>
    <dataValidation allowBlank="1" showInputMessage="1" showErrorMessage="1" prompt="Insert agency code(s) for all shared agencies" sqref="C22" xr:uid="{00000000-0002-0000-0000-000005000000}"/>
    <dataValidation allowBlank="1" showInputMessage="1" showErrorMessage="1" prompt="Insert date of closing conference" sqref="C21" xr:uid="{00000000-0002-0000-0000-000006000000}"/>
    <dataValidation allowBlank="1" showInputMessage="1" showErrorMessage="1" prompt="Insert date testing occurred" sqref="C20" xr:uid="{00000000-0002-0000-0000-000007000000}"/>
    <dataValidation allowBlank="1" showInputMessage="1" showErrorMessage="1" prompt="Insert city, state and address or building number" sqref="C19" xr:uid="{00000000-0002-0000-0000-000008000000}"/>
    <dataValidation allowBlank="1" showInputMessage="1" showErrorMessage="1" prompt="Insert complete agency code" sqref="C18" xr:uid="{00000000-0002-0000-0000-000009000000}"/>
    <dataValidation allowBlank="1" showInputMessage="1" showErrorMessage="1" prompt="Insert complete agency name" sqref="C17" xr:uid="{00000000-0002-0000-0000-00000A000000}"/>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P29"/>
  <sheetViews>
    <sheetView zoomScale="90" zoomScaleNormal="90" workbookViewId="0"/>
  </sheetViews>
  <sheetFormatPr defaultColWidth="18.7265625" defaultRowHeight="12.75" customHeight="1" x14ac:dyDescent="0.35"/>
  <cols>
    <col min="1" max="1" width="19.54296875" style="99" customWidth="1"/>
    <col min="2" max="2" width="11.54296875" style="99" customWidth="1"/>
    <col min="3" max="3" width="10.7265625" style="99" customWidth="1"/>
    <col min="4" max="4" width="11.453125" style="99" customWidth="1"/>
    <col min="5" max="5" width="10.7265625" style="99" customWidth="1"/>
    <col min="6" max="6" width="13" style="99" customWidth="1"/>
    <col min="7" max="7" width="12.26953125" style="99" customWidth="1"/>
    <col min="8" max="9" width="11.453125" style="99" hidden="1" customWidth="1"/>
    <col min="10" max="11" width="11.453125" style="99" customWidth="1"/>
    <col min="12" max="12" width="5.453125" style="99" customWidth="1"/>
    <col min="13" max="13" width="9.7265625" style="99" customWidth="1"/>
    <col min="14" max="14" width="10.7265625" style="99" customWidth="1"/>
    <col min="15" max="15" width="11" style="99" customWidth="1"/>
    <col min="16" max="16" width="11.54296875" style="99" customWidth="1"/>
    <col min="17" max="16384" width="18.7265625" style="99"/>
  </cols>
  <sheetData>
    <row r="1" spans="1:16" ht="14.5" x14ac:dyDescent="0.35">
      <c r="A1" s="227" t="s">
        <v>78</v>
      </c>
      <c r="B1" s="228"/>
      <c r="C1" s="228"/>
      <c r="D1" s="228"/>
      <c r="E1" s="228"/>
      <c r="F1" s="228"/>
      <c r="G1" s="228"/>
      <c r="H1" s="228"/>
      <c r="I1" s="228"/>
      <c r="J1" s="228"/>
      <c r="K1" s="228"/>
      <c r="L1" s="228"/>
      <c r="M1" s="228"/>
      <c r="N1" s="228"/>
      <c r="O1" s="228"/>
      <c r="P1" s="229"/>
    </row>
    <row r="2" spans="1:16" ht="18" customHeight="1" x14ac:dyDescent="0.35">
      <c r="A2" s="209" t="s">
        <v>77</v>
      </c>
      <c r="B2" s="210"/>
      <c r="C2" s="210"/>
      <c r="D2" s="210"/>
      <c r="E2" s="210"/>
      <c r="F2" s="210"/>
      <c r="G2" s="210"/>
      <c r="H2" s="210"/>
      <c r="I2" s="210"/>
      <c r="J2" s="210"/>
      <c r="K2" s="210"/>
      <c r="L2" s="210"/>
      <c r="M2" s="210"/>
      <c r="N2" s="210"/>
      <c r="O2" s="210"/>
      <c r="P2" s="211"/>
    </row>
    <row r="3" spans="1:16" ht="12.75" customHeight="1" x14ac:dyDescent="0.35">
      <c r="A3" s="212" t="s">
        <v>823</v>
      </c>
      <c r="B3" s="100"/>
      <c r="C3" s="100"/>
      <c r="D3" s="100"/>
      <c r="E3" s="100"/>
      <c r="F3" s="100"/>
      <c r="G3" s="100"/>
      <c r="H3" s="100"/>
      <c r="I3" s="100"/>
      <c r="J3" s="100"/>
      <c r="K3" s="100"/>
      <c r="L3" s="100"/>
      <c r="M3" s="100"/>
      <c r="N3" s="100"/>
      <c r="O3" s="100"/>
      <c r="P3" s="213"/>
    </row>
    <row r="4" spans="1:16" ht="14.5" x14ac:dyDescent="0.35">
      <c r="A4" s="212"/>
      <c r="B4" s="100"/>
      <c r="C4" s="100"/>
      <c r="D4" s="100"/>
      <c r="E4" s="100"/>
      <c r="F4" s="100"/>
      <c r="G4" s="100"/>
      <c r="H4" s="100"/>
      <c r="I4" s="100"/>
      <c r="J4" s="100"/>
      <c r="K4" s="100"/>
      <c r="L4" s="100"/>
      <c r="M4" s="100"/>
      <c r="N4" s="100"/>
      <c r="O4" s="100"/>
      <c r="P4" s="213"/>
    </row>
    <row r="5" spans="1:16" ht="14.5" x14ac:dyDescent="0.35">
      <c r="A5" s="212" t="s">
        <v>76</v>
      </c>
      <c r="B5" s="100"/>
      <c r="C5" s="100"/>
      <c r="D5" s="100"/>
      <c r="E5" s="100"/>
      <c r="F5" s="100"/>
      <c r="G5" s="100"/>
      <c r="H5" s="100"/>
      <c r="I5" s="100"/>
      <c r="J5" s="100"/>
      <c r="K5" s="100"/>
      <c r="L5" s="100"/>
      <c r="M5" s="100"/>
      <c r="N5" s="100"/>
      <c r="O5" s="100"/>
      <c r="P5" s="213"/>
    </row>
    <row r="6" spans="1:16" ht="14.5" x14ac:dyDescent="0.35">
      <c r="A6" s="212" t="s">
        <v>75</v>
      </c>
      <c r="B6" s="100"/>
      <c r="C6" s="100"/>
      <c r="D6" s="100"/>
      <c r="E6" s="100"/>
      <c r="F6" s="100"/>
      <c r="G6" s="100"/>
      <c r="H6" s="100"/>
      <c r="I6" s="100"/>
      <c r="J6" s="100"/>
      <c r="K6" s="100"/>
      <c r="L6" s="100"/>
      <c r="M6" s="100"/>
      <c r="N6" s="100"/>
      <c r="O6" s="100"/>
      <c r="P6" s="213"/>
    </row>
    <row r="7" spans="1:16" ht="14.5" x14ac:dyDescent="0.35">
      <c r="A7" s="214"/>
      <c r="B7" s="215"/>
      <c r="C7" s="215"/>
      <c r="D7" s="215"/>
      <c r="E7" s="215"/>
      <c r="F7" s="215"/>
      <c r="G7" s="215"/>
      <c r="H7" s="215"/>
      <c r="I7" s="215"/>
      <c r="J7" s="215"/>
      <c r="K7" s="215"/>
      <c r="L7" s="215"/>
      <c r="M7" s="215"/>
      <c r="N7" s="215"/>
      <c r="O7" s="215"/>
      <c r="P7" s="216"/>
    </row>
    <row r="8" spans="1:16" ht="12.75" customHeight="1" x14ac:dyDescent="0.35">
      <c r="A8" s="101"/>
      <c r="B8" s="102"/>
      <c r="C8" s="102"/>
      <c r="D8" s="102"/>
      <c r="E8" s="102"/>
      <c r="F8" s="102"/>
      <c r="G8" s="102"/>
      <c r="H8" s="102"/>
      <c r="I8" s="102"/>
      <c r="J8" s="102"/>
      <c r="K8" s="102"/>
      <c r="L8" s="102"/>
      <c r="M8" s="102"/>
      <c r="N8" s="102"/>
      <c r="O8" s="102"/>
      <c r="P8" s="211"/>
    </row>
    <row r="9" spans="1:16" ht="14.5" x14ac:dyDescent="0.35">
      <c r="A9" s="103"/>
      <c r="B9" s="218" t="s">
        <v>1430</v>
      </c>
      <c r="C9" s="219"/>
      <c r="D9" s="219"/>
      <c r="E9" s="219"/>
      <c r="F9" s="219"/>
      <c r="G9" s="220"/>
      <c r="H9" s="126"/>
      <c r="I9" s="126"/>
      <c r="J9" s="126"/>
      <c r="K9" s="126"/>
      <c r="L9" s="126"/>
      <c r="M9" s="126"/>
      <c r="N9" s="126"/>
      <c r="O9" s="126"/>
      <c r="P9" s="213"/>
    </row>
    <row r="10" spans="1:16" ht="14.5" x14ac:dyDescent="0.35">
      <c r="A10" s="261" t="s">
        <v>1431</v>
      </c>
      <c r="B10" s="217" t="s">
        <v>161</v>
      </c>
      <c r="C10" s="105"/>
      <c r="D10" s="106"/>
      <c r="E10" s="106"/>
      <c r="F10" s="106"/>
      <c r="G10" s="107"/>
      <c r="H10" s="126"/>
      <c r="I10" s="126"/>
      <c r="J10" s="126"/>
      <c r="K10" s="108" t="s">
        <v>74</v>
      </c>
      <c r="L10" s="109"/>
      <c r="M10" s="109"/>
      <c r="N10" s="109"/>
      <c r="O10" s="110"/>
      <c r="P10" s="213"/>
    </row>
    <row r="11" spans="1:16" ht="38.25" customHeight="1" x14ac:dyDescent="0.35">
      <c r="A11" s="261"/>
      <c r="B11" s="111" t="s">
        <v>73</v>
      </c>
      <c r="C11" s="112" t="s">
        <v>72</v>
      </c>
      <c r="D11" s="112" t="s">
        <v>71</v>
      </c>
      <c r="E11" s="112" t="s">
        <v>58</v>
      </c>
      <c r="F11" s="112" t="s">
        <v>70</v>
      </c>
      <c r="G11" s="113" t="s">
        <v>69</v>
      </c>
      <c r="H11" s="126"/>
      <c r="I11" s="126"/>
      <c r="J11" s="126"/>
      <c r="K11" s="114" t="s">
        <v>68</v>
      </c>
      <c r="L11" s="115"/>
      <c r="M11" s="116" t="s">
        <v>67</v>
      </c>
      <c r="N11" s="116" t="s">
        <v>66</v>
      </c>
      <c r="O11" s="117" t="s">
        <v>65</v>
      </c>
      <c r="P11" s="213"/>
    </row>
    <row r="12" spans="1:16" ht="14.5" x14ac:dyDescent="0.35">
      <c r="A12" s="104"/>
      <c r="B12" s="118">
        <f>COUNTIF('HP-UX 11i Test Cases'!J3:J65,"Pass")+COUNTIF('Gen Test Cases'!I3:I23, "Pass")</f>
        <v>0</v>
      </c>
      <c r="C12" s="119">
        <f>COUNTIF('HP-UX 11i Test Cases'!J3:J65,"Fail")+COUNTIF('Gen Test Cases'!I3:I23, "Fail")</f>
        <v>0</v>
      </c>
      <c r="D12" s="118">
        <f>COUNTIF('HP-UX 11i Test Cases'!J3:J65,"Info")+COUNTIF('Gen Test Cases'!I3:I23, "Info")</f>
        <v>0</v>
      </c>
      <c r="E12" s="119">
        <f>COUNTIF('HP-UX 11i Test Cases'!J3:J65,"N/A")+COUNTIF('Gen Test Cases'!I3:I23, "N/A")</f>
        <v>0</v>
      </c>
      <c r="F12" s="118">
        <f>B12+C12</f>
        <v>0</v>
      </c>
      <c r="G12" s="120">
        <f>D24/100</f>
        <v>0</v>
      </c>
      <c r="H12" s="126"/>
      <c r="I12" s="126"/>
      <c r="J12" s="126"/>
      <c r="K12" s="121" t="s">
        <v>64</v>
      </c>
      <c r="L12" s="122"/>
      <c r="M12" s="123">
        <f>COUNTA('Gen Test Cases'!I3:I23)+COUNTA('HP-UX 11i Test Cases'!J3:J65)</f>
        <v>0</v>
      </c>
      <c r="N12" s="123">
        <f>O12-M12</f>
        <v>62</v>
      </c>
      <c r="O12" s="124">
        <f>COUNTA('Gen Test Cases'!A3:A23)+COUNTA('HP-UX 11i Test Cases'!A3:A65)</f>
        <v>62</v>
      </c>
      <c r="P12" s="213"/>
    </row>
    <row r="13" spans="1:16" ht="12.75" customHeight="1" x14ac:dyDescent="0.35">
      <c r="A13" s="104"/>
      <c r="B13" s="125"/>
      <c r="C13" s="126"/>
      <c r="D13" s="126"/>
      <c r="E13" s="126"/>
      <c r="F13" s="126"/>
      <c r="G13" s="126"/>
      <c r="H13" s="126"/>
      <c r="I13" s="126"/>
      <c r="J13" s="126"/>
      <c r="K13" s="127"/>
      <c r="L13" s="127"/>
      <c r="M13" s="127"/>
      <c r="N13" s="127"/>
      <c r="O13" s="127"/>
      <c r="P13" s="213"/>
    </row>
    <row r="14" spans="1:16" ht="14.5" x14ac:dyDescent="0.35">
      <c r="A14" s="104"/>
      <c r="B14" s="128" t="s">
        <v>63</v>
      </c>
      <c r="C14" s="129"/>
      <c r="D14" s="129"/>
      <c r="E14" s="129"/>
      <c r="F14" s="129"/>
      <c r="G14" s="130"/>
      <c r="H14" s="126"/>
      <c r="I14" s="126"/>
      <c r="J14" s="126"/>
      <c r="K14" s="127"/>
      <c r="L14" s="127"/>
      <c r="M14" s="127"/>
      <c r="N14" s="127"/>
      <c r="O14" s="127"/>
      <c r="P14" s="213"/>
    </row>
    <row r="15" spans="1:16" ht="15" customHeight="1" x14ac:dyDescent="0.35">
      <c r="A15" s="131"/>
      <c r="B15" s="132" t="s">
        <v>62</v>
      </c>
      <c r="C15" s="132" t="s">
        <v>61</v>
      </c>
      <c r="D15" s="132" t="s">
        <v>60</v>
      </c>
      <c r="E15" s="132" t="s">
        <v>59</v>
      </c>
      <c r="F15" s="132" t="s">
        <v>58</v>
      </c>
      <c r="G15" s="132" t="s">
        <v>57</v>
      </c>
      <c r="H15" s="133" t="s">
        <v>56</v>
      </c>
      <c r="I15" s="133" t="s">
        <v>55</v>
      </c>
      <c r="J15" s="126"/>
      <c r="K15" s="134"/>
      <c r="L15" s="134"/>
      <c r="M15" s="134"/>
      <c r="N15" s="134"/>
      <c r="O15" s="134"/>
      <c r="P15" s="213"/>
    </row>
    <row r="16" spans="1:16" ht="14.5" x14ac:dyDescent="0.35">
      <c r="A16" s="131"/>
      <c r="B16" s="135">
        <v>8</v>
      </c>
      <c r="C16" s="136">
        <f>COUNTIF('HP-UX 11i Test Cases'!AA:AA,$B16)+COUNTIF('Gen Test Cases'!AA:AA,$B16)</f>
        <v>0</v>
      </c>
      <c r="D16" s="137">
        <f>COUNTIFS('Gen Test Cases'!$AA:$AA,$B16,'Gen Test Cases'!$I:$I,D$15)+COUNTIFS('HP-UX 11i Test Cases'!$AA:$AA,$B16,'HP-UX 11i Test Cases'!$J:$J,D$15)</f>
        <v>0</v>
      </c>
      <c r="E16" s="137">
        <f>COUNTIFS('Gen Test Cases'!$AA:$AA,$B16,'Gen Test Cases'!$I:$I,E$15)+COUNTIFS('HP-UX 11i Test Cases'!$AA:$AA,$B16,'HP-UX 11i Test Cases'!$J:$J,E$15)</f>
        <v>0</v>
      </c>
      <c r="F16" s="137">
        <f>COUNTIFS('Gen Test Cases'!$AA:$AA,$B16,'Gen Test Cases'!$I:$I,F$15)+COUNTIFS('HP-UX 11i Test Cases'!$AA:$AA,$B16,'HP-UX 11i Test Cases'!$J:$J,F$15)</f>
        <v>0</v>
      </c>
      <c r="G16" s="138">
        <v>1500</v>
      </c>
      <c r="H16" s="221">
        <f t="shared" ref="H16:H21" si="0">(C16-F16)*(G16)</f>
        <v>0</v>
      </c>
      <c r="I16" s="221">
        <f t="shared" ref="I16:I21" si="1">D16*G16</f>
        <v>0</v>
      </c>
      <c r="L16" s="126"/>
      <c r="M16" s="126"/>
      <c r="N16" s="126"/>
      <c r="O16" s="126"/>
      <c r="P16" s="213"/>
    </row>
    <row r="17" spans="1:16" ht="14.5" x14ac:dyDescent="0.35">
      <c r="A17" s="131"/>
      <c r="B17" s="135">
        <v>7</v>
      </c>
      <c r="C17" s="136">
        <f>COUNTIF('HP-UX 11i Test Cases'!AA:AA,$B17)+COUNTIF('Gen Test Cases'!AA:AA,$B17)</f>
        <v>1</v>
      </c>
      <c r="D17" s="137">
        <f>COUNTIFS('Gen Test Cases'!$AA:$AA,$B17,'Gen Test Cases'!$I:$I,D$15)+COUNTIFS('HP-UX 11i Test Cases'!$AA:$AA,$B17,'HP-UX 11i Test Cases'!$J:$J,D$15)</f>
        <v>0</v>
      </c>
      <c r="E17" s="137">
        <f>COUNTIFS('Gen Test Cases'!$AA:$AA,$B17,'Gen Test Cases'!$I:$I,E$15)+COUNTIFS('HP-UX 11i Test Cases'!$AA:$AA,$B17,'HP-UX 11i Test Cases'!$J:$J,E$15)</f>
        <v>0</v>
      </c>
      <c r="F17" s="137">
        <f>COUNTIFS('Gen Test Cases'!$AA:$AA,$B17,'Gen Test Cases'!$I:$I,F$15)+COUNTIFS('HP-UX 11i Test Cases'!$AA:$AA,$B17,'HP-UX 11i Test Cases'!$J:$J,F$15)</f>
        <v>0</v>
      </c>
      <c r="G17" s="138">
        <v>750</v>
      </c>
      <c r="H17" s="221">
        <f t="shared" si="0"/>
        <v>750</v>
      </c>
      <c r="I17" s="221">
        <f t="shared" si="1"/>
        <v>0</v>
      </c>
      <c r="J17" s="126"/>
      <c r="K17" s="223"/>
      <c r="L17" s="126"/>
      <c r="M17" s="126"/>
      <c r="N17" s="126"/>
      <c r="O17" s="126"/>
      <c r="P17" s="213"/>
    </row>
    <row r="18" spans="1:16" ht="14.5" x14ac:dyDescent="0.35">
      <c r="A18" s="131"/>
      <c r="B18" s="135">
        <v>6</v>
      </c>
      <c r="C18" s="136">
        <f>COUNTIF('HP-UX 11i Test Cases'!AA:AA,$B18)+COUNTIF('Gen Test Cases'!AA:AA,$B18)</f>
        <v>9</v>
      </c>
      <c r="D18" s="137">
        <f>COUNTIFS('Gen Test Cases'!$AA:$AA,$B18,'Gen Test Cases'!$I:$I,D$15)+COUNTIFS('HP-UX 11i Test Cases'!$AA:$AA,$B18,'HP-UX 11i Test Cases'!$J:$J,D$15)</f>
        <v>0</v>
      </c>
      <c r="E18" s="137">
        <f>COUNTIFS('Gen Test Cases'!$AA:$AA,$B18,'Gen Test Cases'!$I:$I,E$15)+COUNTIFS('HP-UX 11i Test Cases'!$AA:$AA,$B18,'HP-UX 11i Test Cases'!$J:$J,E$15)</f>
        <v>0</v>
      </c>
      <c r="F18" s="137">
        <f>COUNTIFS('Gen Test Cases'!$AA:$AA,$B18,'Gen Test Cases'!$I:$I,F$15)+COUNTIFS('HP-UX 11i Test Cases'!$AA:$AA,$B18,'HP-UX 11i Test Cases'!$J:$J,F$15)</f>
        <v>0</v>
      </c>
      <c r="G18" s="138">
        <v>100</v>
      </c>
      <c r="H18" s="221">
        <f t="shared" si="0"/>
        <v>900</v>
      </c>
      <c r="I18" s="221">
        <f t="shared" si="1"/>
        <v>0</v>
      </c>
      <c r="J18" s="126"/>
      <c r="K18" s="126"/>
      <c r="L18" s="126"/>
      <c r="M18" s="126"/>
      <c r="N18" s="126"/>
      <c r="O18" s="126"/>
      <c r="P18" s="213"/>
    </row>
    <row r="19" spans="1:16" ht="14.5" x14ac:dyDescent="0.35">
      <c r="A19" s="131"/>
      <c r="B19" s="135">
        <v>5</v>
      </c>
      <c r="C19" s="136">
        <f>COUNTIF('HP-UX 11i Test Cases'!AA:AA,$B19)+COUNTIF('Gen Test Cases'!AA:AA,$B19)</f>
        <v>28</v>
      </c>
      <c r="D19" s="137">
        <f>COUNTIFS('Gen Test Cases'!$AA:$AA,$B19,'Gen Test Cases'!$I:$I,D$15)+COUNTIFS('HP-UX 11i Test Cases'!$AA:$AA,$B19,'HP-UX 11i Test Cases'!$J:$J,D$15)</f>
        <v>0</v>
      </c>
      <c r="E19" s="137">
        <f>COUNTIFS('Gen Test Cases'!$AA:$AA,$B19,'Gen Test Cases'!$I:$I,E$15)+COUNTIFS('HP-UX 11i Test Cases'!$AA:$AA,$B19,'HP-UX 11i Test Cases'!$J:$J,E$15)</f>
        <v>0</v>
      </c>
      <c r="F19" s="137">
        <f>COUNTIFS('Gen Test Cases'!$AA:$AA,$B19,'Gen Test Cases'!$I:$I,F$15)+COUNTIFS('HP-UX 11i Test Cases'!$AA:$AA,$B19,'HP-UX 11i Test Cases'!$J:$J,F$15)</f>
        <v>0</v>
      </c>
      <c r="G19" s="138">
        <v>50</v>
      </c>
      <c r="H19" s="221">
        <f t="shared" si="0"/>
        <v>1400</v>
      </c>
      <c r="I19" s="221">
        <f t="shared" si="1"/>
        <v>0</v>
      </c>
      <c r="J19" s="126"/>
      <c r="K19" s="126"/>
      <c r="L19" s="126"/>
      <c r="M19" s="126"/>
      <c r="N19" s="126"/>
      <c r="O19" s="126"/>
      <c r="P19" s="213"/>
    </row>
    <row r="20" spans="1:16" ht="14.5" x14ac:dyDescent="0.35">
      <c r="A20" s="131"/>
      <c r="B20" s="135">
        <v>4</v>
      </c>
      <c r="C20" s="136">
        <f>COUNTIF('HP-UX 11i Test Cases'!AA:AA,$B20)+COUNTIF('Gen Test Cases'!AA:AA,$B20)</f>
        <v>13</v>
      </c>
      <c r="D20" s="137">
        <f>COUNTIFS('Gen Test Cases'!$AA:$AA,$B20,'Gen Test Cases'!$I:$I,D$15)+COUNTIFS('HP-UX 11i Test Cases'!$AA:$AA,$B20,'HP-UX 11i Test Cases'!$J:$J,D$15)</f>
        <v>0</v>
      </c>
      <c r="E20" s="137">
        <f>COUNTIFS('Gen Test Cases'!$AA:$AA,$B20,'Gen Test Cases'!$I:$I,E$15)+COUNTIFS('HP-UX 11i Test Cases'!$AA:$AA,$B20,'HP-UX 11i Test Cases'!$J:$J,E$15)</f>
        <v>0</v>
      </c>
      <c r="F20" s="137">
        <f>COUNTIFS('Gen Test Cases'!$AA:$AA,$B20,'Gen Test Cases'!$I:$I,F$15)+COUNTIFS('HP-UX 11i Test Cases'!$AA:$AA,$B20,'HP-UX 11i Test Cases'!$J:$J,F$15)</f>
        <v>0</v>
      </c>
      <c r="G20" s="138">
        <v>10</v>
      </c>
      <c r="H20" s="221">
        <f t="shared" si="0"/>
        <v>130</v>
      </c>
      <c r="I20" s="221">
        <f t="shared" si="1"/>
        <v>0</v>
      </c>
      <c r="L20" s="126"/>
      <c r="M20" s="126"/>
      <c r="N20" s="126"/>
      <c r="O20" s="126"/>
      <c r="P20" s="213"/>
    </row>
    <row r="21" spans="1:16" ht="12.75" customHeight="1" x14ac:dyDescent="0.35">
      <c r="A21" s="131"/>
      <c r="B21" s="135">
        <v>3</v>
      </c>
      <c r="C21" s="136">
        <f>COUNTIF('HP-UX 11i Test Cases'!AA:AA,$B21)+COUNTIF('Gen Test Cases'!AA:AA,$B21)</f>
        <v>2</v>
      </c>
      <c r="D21" s="137">
        <f>COUNTIFS('Gen Test Cases'!$AA:$AA,$B21,'Gen Test Cases'!$I:$I,D$15)+COUNTIFS('HP-UX 11i Test Cases'!$AA:$AA,$B21,'HP-UX 11i Test Cases'!$J:$J,D$15)</f>
        <v>0</v>
      </c>
      <c r="E21" s="137">
        <f>COUNTIFS('Gen Test Cases'!$AA:$AA,$B21,'Gen Test Cases'!$I:$I,E$15)+COUNTIFS('HP-UX 11i Test Cases'!$AA:$AA,$B21,'HP-UX 11i Test Cases'!$J:$J,E$15)</f>
        <v>0</v>
      </c>
      <c r="F21" s="137">
        <f>COUNTIFS('Gen Test Cases'!$AA:$AA,$B21,'Gen Test Cases'!$I:$I,F$15)+COUNTIFS('HP-UX 11i Test Cases'!$AA:$AA,$B21,'HP-UX 11i Test Cases'!$J:$J,F$15)</f>
        <v>0</v>
      </c>
      <c r="G21" s="138">
        <v>5</v>
      </c>
      <c r="H21" s="221">
        <f t="shared" si="0"/>
        <v>10</v>
      </c>
      <c r="I21" s="221">
        <f t="shared" si="1"/>
        <v>0</v>
      </c>
      <c r="J21" s="139"/>
      <c r="K21" s="223"/>
      <c r="L21" s="126"/>
      <c r="M21" s="126"/>
      <c r="N21" s="126"/>
      <c r="O21" s="126"/>
      <c r="P21" s="213"/>
    </row>
    <row r="22" spans="1:16" ht="14.5" x14ac:dyDescent="0.35">
      <c r="A22" s="131"/>
      <c r="B22" s="135">
        <v>2</v>
      </c>
      <c r="C22" s="136">
        <f>COUNTIF('HP-UX 11i Test Cases'!AA:AA,$B22)+COUNTIF('Gen Test Cases'!AA:AA,$B22)</f>
        <v>2</v>
      </c>
      <c r="D22" s="137">
        <f>COUNTIFS('Gen Test Cases'!$AA:$AA,$B22,'Gen Test Cases'!$I:$I,D$15)+COUNTIFS('HP-UX 11i Test Cases'!$AA:$AA,$B22,'HP-UX 11i Test Cases'!$J:$J,D$15)</f>
        <v>0</v>
      </c>
      <c r="E22" s="137">
        <f>COUNTIFS('Gen Test Cases'!$AA:$AA,$B22,'Gen Test Cases'!$I:$I,E$15)+COUNTIFS('HP-UX 11i Test Cases'!$AA:$AA,$B22,'HP-UX 11i Test Cases'!$J:$J,E$15)</f>
        <v>0</v>
      </c>
      <c r="F22" s="137">
        <f>COUNTIFS('Gen Test Cases'!$AA:$AA,$B22,'Gen Test Cases'!$I:$I,F$15)+COUNTIFS('HP-UX 11i Test Cases'!$AA:$AA,$B22,'HP-UX 11i Test Cases'!$J:$J,F$15)</f>
        <v>0</v>
      </c>
      <c r="G22" s="138">
        <v>2</v>
      </c>
      <c r="H22" s="221">
        <f>(C22-F22)*(G22)</f>
        <v>4</v>
      </c>
      <c r="I22" s="221">
        <f>D22*G22</f>
        <v>0</v>
      </c>
      <c r="J22" s="126"/>
      <c r="K22" s="126"/>
      <c r="L22" s="126"/>
      <c r="M22" s="126"/>
      <c r="N22" s="126"/>
      <c r="O22" s="126"/>
      <c r="P22" s="213"/>
    </row>
    <row r="23" spans="1:16" ht="15" customHeight="1" x14ac:dyDescent="0.35">
      <c r="A23" s="131"/>
      <c r="B23" s="135">
        <v>1</v>
      </c>
      <c r="C23" s="136">
        <f>COUNTIF('HP-UX 11i Test Cases'!AA:AA,$B23)+COUNTIF('Gen Test Cases'!AA:AA,$B23)</f>
        <v>0</v>
      </c>
      <c r="D23" s="137">
        <f>COUNTIFS('Gen Test Cases'!$AA:$AA,$B23,'Gen Test Cases'!$I:$I,D$15)+COUNTIFS('HP-UX 11i Test Cases'!$AA:$AA,$B23,'HP-UX 11i Test Cases'!$J:$J,D$15)</f>
        <v>0</v>
      </c>
      <c r="E23" s="137">
        <f>COUNTIFS('Gen Test Cases'!$AA:$AA,$B23,'Gen Test Cases'!$I:$I,E$15)+COUNTIFS('HP-UX 11i Test Cases'!$AA:$AA,$B23,'HP-UX 11i Test Cases'!$J:$J,E$15)</f>
        <v>0</v>
      </c>
      <c r="F23" s="137">
        <f>COUNTIFS('Gen Test Cases'!$AA:$AA,$B23,'Gen Test Cases'!$I:$I,F$15)+COUNTIFS('HP-UX 11i Test Cases'!$AA:$AA,$B23,'HP-UX 11i Test Cases'!$J:$J,F$15)</f>
        <v>0</v>
      </c>
      <c r="G23" s="138">
        <v>1</v>
      </c>
      <c r="H23" s="221">
        <f>(C23-F23)*(G23)</f>
        <v>0</v>
      </c>
      <c r="I23" s="221">
        <f>D23*G23</f>
        <v>0</v>
      </c>
      <c r="J23" s="126"/>
      <c r="K23" s="126"/>
      <c r="L23" s="126"/>
      <c r="M23" s="126"/>
      <c r="N23" s="126"/>
      <c r="O23" s="126"/>
      <c r="P23" s="213"/>
    </row>
    <row r="24" spans="1:16" ht="14.5" hidden="1" x14ac:dyDescent="0.35">
      <c r="A24" s="131"/>
      <c r="B24" s="140" t="s">
        <v>54</v>
      </c>
      <c r="C24" s="141"/>
      <c r="D24" s="142">
        <f>SUM(I16:I23)/SUM(H16:H23)*100</f>
        <v>0</v>
      </c>
      <c r="E24" s="224"/>
      <c r="F24" s="224"/>
      <c r="G24" s="224"/>
      <c r="H24" s="126"/>
      <c r="I24" s="126"/>
      <c r="J24" s="126"/>
      <c r="K24" s="126"/>
      <c r="L24" s="126"/>
      <c r="M24" s="126"/>
      <c r="N24" s="126"/>
      <c r="O24" s="126"/>
      <c r="P24" s="213"/>
    </row>
    <row r="25" spans="1:16" ht="12.75" customHeight="1" x14ac:dyDescent="0.35">
      <c r="A25" s="225"/>
      <c r="B25" s="226"/>
      <c r="C25" s="226"/>
      <c r="D25" s="226"/>
      <c r="E25" s="226"/>
      <c r="F25" s="226"/>
      <c r="G25" s="226"/>
      <c r="H25" s="226"/>
      <c r="I25" s="226"/>
      <c r="J25" s="226"/>
      <c r="K25" s="226"/>
      <c r="L25" s="226"/>
      <c r="M25" s="226"/>
      <c r="N25" s="226"/>
      <c r="O25" s="226"/>
      <c r="P25" s="216"/>
    </row>
    <row r="27" spans="1:16" ht="12.75" customHeight="1" x14ac:dyDescent="0.35">
      <c r="A27" s="222">
        <f>D12+N12</f>
        <v>62</v>
      </c>
      <c r="B27" s="223" t="str">
        <f>"WARNING: THERE IS AT LEAST ONE TEST CASE WITH AN 'INFO' OR BLANK STATUS (SEE ABOVE)"</f>
        <v>WARNING: THERE IS AT LEAST ONE TEST CASE WITH AN 'INFO' OR BLANK STATUS (SEE ABOVE)</v>
      </c>
    </row>
    <row r="29" spans="1:16" ht="12.75" customHeight="1" x14ac:dyDescent="0.35">
      <c r="A29" s="222">
        <f>SUMPRODUCT(--ISERROR('Gen Test Cases'!AA3:AA12))+SUMPRODUCT(--ISERROR('HP-UX 11i Test Cases'!AA3:AA54))</f>
        <v>7</v>
      </c>
      <c r="B29" s="223" t="str">
        <f>"WARNING: THERE IS AT LEAST ONE TEST CASE WITH MULTIPLE OR INVALID ISSUE CODES (SEE TEST CASES TABS)"</f>
        <v>WARNING: THERE IS AT LEAST ONE TEST CASE WITH MULTIPLE OR INVALID ISSUE CODES (SEE TEST CASES TABS)</v>
      </c>
    </row>
  </sheetData>
  <sheetProtection sheet="1" objects="1" scenarios="1"/>
  <mergeCells count="1">
    <mergeCell ref="A10:A11"/>
  </mergeCells>
  <conditionalFormatting sqref="D12">
    <cfRule type="cellIs" dxfId="15" priority="10" stopIfTrue="1" operator="greaterThan">
      <formula>0</formula>
    </cfRule>
  </conditionalFormatting>
  <conditionalFormatting sqref="N12">
    <cfRule type="cellIs" dxfId="14" priority="8" stopIfTrue="1" operator="greaterThan">
      <formula>0</formula>
    </cfRule>
    <cfRule type="cellIs" dxfId="13" priority="9" stopIfTrue="1" operator="lessThan">
      <formula>0</formula>
    </cfRule>
  </conditionalFormatting>
  <conditionalFormatting sqref="K17 B27">
    <cfRule type="expression" dxfId="12" priority="23" stopIfTrue="1">
      <formula>$A$27=0</formula>
    </cfRule>
  </conditionalFormatting>
  <conditionalFormatting sqref="K21 B29">
    <cfRule type="expression" dxfId="11" priority="24" stopIfTrue="1">
      <formula>$A$29=0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N48"/>
  <sheetViews>
    <sheetView zoomScale="90" zoomScaleNormal="90" workbookViewId="0">
      <selection activeCell="A3" sqref="A3:N15"/>
    </sheetView>
  </sheetViews>
  <sheetFormatPr defaultColWidth="18.7265625" defaultRowHeight="12.75" customHeight="1" x14ac:dyDescent="0.35"/>
  <cols>
    <col min="1" max="13" width="11.453125" style="230" customWidth="1"/>
    <col min="14" max="14" width="9.26953125" style="230" customWidth="1"/>
    <col min="15" max="16384" width="18.7265625" style="230"/>
  </cols>
  <sheetData>
    <row r="1" spans="1:14" ht="14.5" x14ac:dyDescent="0.35">
      <c r="A1" s="84" t="s">
        <v>121</v>
      </c>
      <c r="B1" s="83"/>
      <c r="C1" s="83"/>
      <c r="D1" s="83"/>
      <c r="E1" s="83"/>
      <c r="F1" s="83"/>
      <c r="G1" s="83"/>
      <c r="H1" s="83"/>
      <c r="I1" s="83"/>
      <c r="J1" s="83"/>
      <c r="K1" s="83"/>
      <c r="L1" s="83"/>
      <c r="M1" s="83"/>
      <c r="N1" s="82"/>
    </row>
    <row r="2" spans="1:14" ht="12.75" customHeight="1" x14ac:dyDescent="0.35">
      <c r="A2" s="81" t="s">
        <v>120</v>
      </c>
      <c r="B2" s="80"/>
      <c r="C2" s="80"/>
      <c r="D2" s="80"/>
      <c r="E2" s="80"/>
      <c r="F2" s="80"/>
      <c r="G2" s="80"/>
      <c r="H2" s="80"/>
      <c r="I2" s="80"/>
      <c r="J2" s="80"/>
      <c r="K2" s="80"/>
      <c r="L2" s="80"/>
      <c r="M2" s="80"/>
      <c r="N2" s="79"/>
    </row>
    <row r="3" spans="1:14" s="231" customFormat="1" ht="12.75" customHeight="1" x14ac:dyDescent="0.25">
      <c r="A3" s="280" t="s">
        <v>1781</v>
      </c>
      <c r="B3" s="281"/>
      <c r="C3" s="281"/>
      <c r="D3" s="281"/>
      <c r="E3" s="281"/>
      <c r="F3" s="281"/>
      <c r="G3" s="281"/>
      <c r="H3" s="281"/>
      <c r="I3" s="281"/>
      <c r="J3" s="281"/>
      <c r="K3" s="281"/>
      <c r="L3" s="281"/>
      <c r="M3" s="281"/>
      <c r="N3" s="282"/>
    </row>
    <row r="4" spans="1:14" s="231" customFormat="1" ht="12.5" x14ac:dyDescent="0.25">
      <c r="A4" s="283"/>
      <c r="B4" s="284"/>
      <c r="C4" s="284"/>
      <c r="D4" s="284"/>
      <c r="E4" s="284"/>
      <c r="F4" s="284"/>
      <c r="G4" s="284"/>
      <c r="H4" s="284"/>
      <c r="I4" s="284"/>
      <c r="J4" s="284"/>
      <c r="K4" s="284"/>
      <c r="L4" s="284"/>
      <c r="M4" s="284"/>
      <c r="N4" s="285"/>
    </row>
    <row r="5" spans="1:14" s="231" customFormat="1" ht="12.5" x14ac:dyDescent="0.25">
      <c r="A5" s="283"/>
      <c r="B5" s="284"/>
      <c r="C5" s="284"/>
      <c r="D5" s="284"/>
      <c r="E5" s="284"/>
      <c r="F5" s="284"/>
      <c r="G5" s="284"/>
      <c r="H5" s="284"/>
      <c r="I5" s="284"/>
      <c r="J5" s="284"/>
      <c r="K5" s="284"/>
      <c r="L5" s="284"/>
      <c r="M5" s="284"/>
      <c r="N5" s="285"/>
    </row>
    <row r="6" spans="1:14" s="231" customFormat="1" ht="12.5" x14ac:dyDescent="0.25">
      <c r="A6" s="283"/>
      <c r="B6" s="284"/>
      <c r="C6" s="284"/>
      <c r="D6" s="284"/>
      <c r="E6" s="284"/>
      <c r="F6" s="284"/>
      <c r="G6" s="284"/>
      <c r="H6" s="284"/>
      <c r="I6" s="284"/>
      <c r="J6" s="284"/>
      <c r="K6" s="284"/>
      <c r="L6" s="284"/>
      <c r="M6" s="284"/>
      <c r="N6" s="285"/>
    </row>
    <row r="7" spans="1:14" s="231" customFormat="1" ht="12.5" x14ac:dyDescent="0.25">
      <c r="A7" s="283"/>
      <c r="B7" s="284"/>
      <c r="C7" s="284"/>
      <c r="D7" s="284"/>
      <c r="E7" s="284"/>
      <c r="F7" s="284"/>
      <c r="G7" s="284"/>
      <c r="H7" s="284"/>
      <c r="I7" s="284"/>
      <c r="J7" s="284"/>
      <c r="K7" s="284"/>
      <c r="L7" s="284"/>
      <c r="M7" s="284"/>
      <c r="N7" s="285"/>
    </row>
    <row r="8" spans="1:14" s="231" customFormat="1" ht="12.5" x14ac:dyDescent="0.25">
      <c r="A8" s="283"/>
      <c r="B8" s="284"/>
      <c r="C8" s="284"/>
      <c r="D8" s="284"/>
      <c r="E8" s="284"/>
      <c r="F8" s="284"/>
      <c r="G8" s="284"/>
      <c r="H8" s="284"/>
      <c r="I8" s="284"/>
      <c r="J8" s="284"/>
      <c r="K8" s="284"/>
      <c r="L8" s="284"/>
      <c r="M8" s="284"/>
      <c r="N8" s="285"/>
    </row>
    <row r="9" spans="1:14" s="231" customFormat="1" ht="12.5" x14ac:dyDescent="0.25">
      <c r="A9" s="283"/>
      <c r="B9" s="284"/>
      <c r="C9" s="284"/>
      <c r="D9" s="284"/>
      <c r="E9" s="284"/>
      <c r="F9" s="284"/>
      <c r="G9" s="284"/>
      <c r="H9" s="284"/>
      <c r="I9" s="284"/>
      <c r="J9" s="284"/>
      <c r="K9" s="284"/>
      <c r="L9" s="284"/>
      <c r="M9" s="284"/>
      <c r="N9" s="285"/>
    </row>
    <row r="10" spans="1:14" s="231" customFormat="1" ht="12.5" x14ac:dyDescent="0.25">
      <c r="A10" s="283"/>
      <c r="B10" s="284"/>
      <c r="C10" s="284"/>
      <c r="D10" s="284"/>
      <c r="E10" s="284"/>
      <c r="F10" s="284"/>
      <c r="G10" s="284"/>
      <c r="H10" s="284"/>
      <c r="I10" s="284"/>
      <c r="J10" s="284"/>
      <c r="K10" s="284"/>
      <c r="L10" s="284"/>
      <c r="M10" s="284"/>
      <c r="N10" s="285"/>
    </row>
    <row r="11" spans="1:14" s="231" customFormat="1" ht="12.5" x14ac:dyDescent="0.25">
      <c r="A11" s="283"/>
      <c r="B11" s="284"/>
      <c r="C11" s="284"/>
      <c r="D11" s="284"/>
      <c r="E11" s="284"/>
      <c r="F11" s="284"/>
      <c r="G11" s="284"/>
      <c r="H11" s="284"/>
      <c r="I11" s="284"/>
      <c r="J11" s="284"/>
      <c r="K11" s="284"/>
      <c r="L11" s="284"/>
      <c r="M11" s="284"/>
      <c r="N11" s="285"/>
    </row>
    <row r="12" spans="1:14" s="231" customFormat="1" ht="12.5" x14ac:dyDescent="0.25">
      <c r="A12" s="283"/>
      <c r="B12" s="284"/>
      <c r="C12" s="284"/>
      <c r="D12" s="284"/>
      <c r="E12" s="284"/>
      <c r="F12" s="284"/>
      <c r="G12" s="284"/>
      <c r="H12" s="284"/>
      <c r="I12" s="284"/>
      <c r="J12" s="284"/>
      <c r="K12" s="284"/>
      <c r="L12" s="284"/>
      <c r="M12" s="284"/>
      <c r="N12" s="285"/>
    </row>
    <row r="13" spans="1:14" s="231" customFormat="1" ht="12.5" x14ac:dyDescent="0.25">
      <c r="A13" s="283"/>
      <c r="B13" s="284"/>
      <c r="C13" s="284"/>
      <c r="D13" s="284"/>
      <c r="E13" s="284"/>
      <c r="F13" s="284"/>
      <c r="G13" s="284"/>
      <c r="H13" s="284"/>
      <c r="I13" s="284"/>
      <c r="J13" s="284"/>
      <c r="K13" s="284"/>
      <c r="L13" s="284"/>
      <c r="M13" s="284"/>
      <c r="N13" s="285"/>
    </row>
    <row r="14" spans="1:14" s="231" customFormat="1" ht="12.5" x14ac:dyDescent="0.25">
      <c r="A14" s="283"/>
      <c r="B14" s="284"/>
      <c r="C14" s="284"/>
      <c r="D14" s="284"/>
      <c r="E14" s="284"/>
      <c r="F14" s="284"/>
      <c r="G14" s="284"/>
      <c r="H14" s="284"/>
      <c r="I14" s="284"/>
      <c r="J14" s="284"/>
      <c r="K14" s="284"/>
      <c r="L14" s="284"/>
      <c r="M14" s="284"/>
      <c r="N14" s="285"/>
    </row>
    <row r="15" spans="1:14" s="231" customFormat="1" ht="45" customHeight="1" x14ac:dyDescent="0.25">
      <c r="A15" s="286"/>
      <c r="B15" s="287"/>
      <c r="C15" s="287"/>
      <c r="D15" s="287"/>
      <c r="E15" s="287"/>
      <c r="F15" s="287"/>
      <c r="G15" s="287"/>
      <c r="H15" s="287"/>
      <c r="I15" s="287"/>
      <c r="J15" s="287"/>
      <c r="K15" s="287"/>
      <c r="L15" s="287"/>
      <c r="M15" s="287"/>
      <c r="N15" s="288"/>
    </row>
    <row r="16" spans="1:14" s="231" customFormat="1" ht="12.5" x14ac:dyDescent="0.25">
      <c r="A16" s="78"/>
      <c r="B16" s="78"/>
      <c r="C16" s="78"/>
      <c r="D16" s="78"/>
      <c r="E16" s="78"/>
      <c r="F16" s="78"/>
      <c r="G16" s="78"/>
      <c r="H16" s="78"/>
      <c r="I16" s="78"/>
      <c r="J16" s="78"/>
      <c r="K16" s="78"/>
      <c r="L16" s="78"/>
      <c r="M16" s="78"/>
      <c r="N16" s="78"/>
    </row>
    <row r="17" spans="1:14" s="231" customFormat="1" ht="12.75" customHeight="1" x14ac:dyDescent="0.25">
      <c r="A17" s="77" t="s">
        <v>119</v>
      </c>
      <c r="B17" s="76"/>
      <c r="C17" s="76"/>
      <c r="D17" s="76"/>
      <c r="E17" s="76"/>
      <c r="F17" s="76"/>
      <c r="G17" s="76"/>
      <c r="H17" s="76"/>
      <c r="I17" s="76"/>
      <c r="J17" s="76"/>
      <c r="K17" s="76"/>
      <c r="L17" s="76"/>
      <c r="M17" s="76"/>
      <c r="N17" s="75"/>
    </row>
    <row r="18" spans="1:14" s="231" customFormat="1" ht="12.75" customHeight="1" x14ac:dyDescent="0.25">
      <c r="A18" s="62" t="s">
        <v>118</v>
      </c>
      <c r="B18" s="61"/>
      <c r="C18" s="60"/>
      <c r="D18" s="59" t="s">
        <v>117</v>
      </c>
      <c r="E18" s="58"/>
      <c r="F18" s="58"/>
      <c r="G18" s="58"/>
      <c r="H18" s="58"/>
      <c r="I18" s="58"/>
      <c r="J18" s="58"/>
      <c r="K18" s="58"/>
      <c r="L18" s="58"/>
      <c r="M18" s="58"/>
      <c r="N18" s="57"/>
    </row>
    <row r="19" spans="1:14" s="231" customFormat="1" ht="13" x14ac:dyDescent="0.25">
      <c r="A19" s="56"/>
      <c r="B19" s="55"/>
      <c r="C19" s="54"/>
      <c r="D19" s="53" t="s">
        <v>116</v>
      </c>
      <c r="E19" s="52"/>
      <c r="F19" s="52"/>
      <c r="G19" s="52"/>
      <c r="H19" s="52"/>
      <c r="I19" s="52"/>
      <c r="J19" s="52"/>
      <c r="K19" s="52"/>
      <c r="L19" s="52"/>
      <c r="M19" s="52"/>
      <c r="N19" s="51"/>
    </row>
    <row r="20" spans="1:14" s="231" customFormat="1" ht="12.75" customHeight="1" x14ac:dyDescent="0.25">
      <c r="A20" s="70" t="s">
        <v>115</v>
      </c>
      <c r="B20" s="69"/>
      <c r="C20" s="68"/>
      <c r="D20" s="40" t="s">
        <v>114</v>
      </c>
      <c r="E20" s="39"/>
      <c r="F20" s="39"/>
      <c r="G20" s="39"/>
      <c r="H20" s="39"/>
      <c r="I20" s="39"/>
      <c r="J20" s="39"/>
      <c r="K20" s="39"/>
      <c r="L20" s="39"/>
      <c r="M20" s="39"/>
      <c r="N20" s="38"/>
    </row>
    <row r="21" spans="1:14" ht="12.75" customHeight="1" x14ac:dyDescent="0.35">
      <c r="A21" s="62" t="s">
        <v>113</v>
      </c>
      <c r="B21" s="61"/>
      <c r="C21" s="60"/>
      <c r="D21" s="59" t="s">
        <v>112</v>
      </c>
      <c r="E21" s="58"/>
      <c r="F21" s="58"/>
      <c r="G21" s="58"/>
      <c r="H21" s="58"/>
      <c r="I21" s="58"/>
      <c r="J21" s="58"/>
      <c r="K21" s="58"/>
      <c r="L21" s="58"/>
      <c r="M21" s="58"/>
      <c r="N21" s="57"/>
    </row>
    <row r="22" spans="1:14" s="231" customFormat="1" ht="12.75" customHeight="1" x14ac:dyDescent="0.25">
      <c r="A22" s="62" t="s">
        <v>111</v>
      </c>
      <c r="B22" s="61"/>
      <c r="C22" s="60"/>
      <c r="D22" s="289" t="s">
        <v>110</v>
      </c>
      <c r="E22" s="290"/>
      <c r="F22" s="290"/>
      <c r="G22" s="290"/>
      <c r="H22" s="290"/>
      <c r="I22" s="290"/>
      <c r="J22" s="290"/>
      <c r="K22" s="290"/>
      <c r="L22" s="290"/>
      <c r="M22" s="290"/>
      <c r="N22" s="291"/>
    </row>
    <row r="23" spans="1:14" s="231" customFormat="1" ht="13" x14ac:dyDescent="0.25">
      <c r="A23" s="67"/>
      <c r="B23" s="46"/>
      <c r="C23" s="66"/>
      <c r="D23" s="292"/>
      <c r="E23" s="293"/>
      <c r="F23" s="293"/>
      <c r="G23" s="293"/>
      <c r="H23" s="293"/>
      <c r="I23" s="293"/>
      <c r="J23" s="293"/>
      <c r="K23" s="293"/>
      <c r="L23" s="293"/>
      <c r="M23" s="293"/>
      <c r="N23" s="294"/>
    </row>
    <row r="24" spans="1:14" s="231" customFormat="1" ht="12.75" customHeight="1" x14ac:dyDescent="0.25">
      <c r="A24" s="43" t="s">
        <v>109</v>
      </c>
      <c r="B24" s="42"/>
      <c r="C24" s="74"/>
      <c r="D24" s="73" t="s">
        <v>108</v>
      </c>
      <c r="E24" s="72"/>
      <c r="F24" s="72"/>
      <c r="G24" s="72"/>
      <c r="H24" s="72"/>
      <c r="I24" s="72"/>
      <c r="J24" s="72"/>
      <c r="K24" s="72"/>
      <c r="L24" s="72"/>
      <c r="M24" s="72"/>
      <c r="N24" s="71"/>
    </row>
    <row r="25" spans="1:14" ht="12.75" customHeight="1" x14ac:dyDescent="0.35">
      <c r="A25" s="67" t="s">
        <v>107</v>
      </c>
      <c r="B25" s="46"/>
      <c r="C25" s="66"/>
      <c r="D25" s="65" t="s">
        <v>106</v>
      </c>
      <c r="E25" s="64"/>
      <c r="F25" s="64"/>
      <c r="G25" s="64"/>
      <c r="H25" s="64"/>
      <c r="I25" s="64"/>
      <c r="J25" s="64"/>
      <c r="K25" s="64"/>
      <c r="L25" s="64"/>
      <c r="M25" s="64"/>
      <c r="N25" s="63"/>
    </row>
    <row r="26" spans="1:14" ht="14.5" x14ac:dyDescent="0.35">
      <c r="A26" s="56"/>
      <c r="B26" s="55"/>
      <c r="C26" s="54"/>
      <c r="D26" s="53" t="s">
        <v>105</v>
      </c>
      <c r="E26" s="52"/>
      <c r="F26" s="52"/>
      <c r="G26" s="52"/>
      <c r="H26" s="52"/>
      <c r="I26" s="52"/>
      <c r="J26" s="52"/>
      <c r="K26" s="52"/>
      <c r="L26" s="52"/>
      <c r="M26" s="52"/>
      <c r="N26" s="51"/>
    </row>
    <row r="27" spans="1:14" ht="12.75" customHeight="1" x14ac:dyDescent="0.35">
      <c r="A27" s="62" t="s">
        <v>104</v>
      </c>
      <c r="B27" s="61"/>
      <c r="C27" s="60"/>
      <c r="D27" s="59" t="s">
        <v>103</v>
      </c>
      <c r="E27" s="58"/>
      <c r="F27" s="58"/>
      <c r="G27" s="58"/>
      <c r="H27" s="58"/>
      <c r="I27" s="58"/>
      <c r="J27" s="58"/>
      <c r="K27" s="58"/>
      <c r="L27" s="58"/>
      <c r="M27" s="58"/>
      <c r="N27" s="57"/>
    </row>
    <row r="28" spans="1:14" ht="14.5" x14ac:dyDescent="0.35">
      <c r="A28" s="56"/>
      <c r="B28" s="55"/>
      <c r="C28" s="54"/>
      <c r="D28" s="53" t="s">
        <v>102</v>
      </c>
      <c r="E28" s="52"/>
      <c r="F28" s="52"/>
      <c r="G28" s="52"/>
      <c r="H28" s="52"/>
      <c r="I28" s="52"/>
      <c r="J28" s="52"/>
      <c r="K28" s="52"/>
      <c r="L28" s="52"/>
      <c r="M28" s="52"/>
      <c r="N28" s="51"/>
    </row>
    <row r="29" spans="1:14" ht="12.75" customHeight="1" x14ac:dyDescent="0.35">
      <c r="A29" s="70" t="s">
        <v>101</v>
      </c>
      <c r="B29" s="69"/>
      <c r="C29" s="68"/>
      <c r="D29" s="40" t="s">
        <v>100</v>
      </c>
      <c r="E29" s="39"/>
      <c r="F29" s="39"/>
      <c r="G29" s="39"/>
      <c r="H29" s="39"/>
      <c r="I29" s="39"/>
      <c r="J29" s="39"/>
      <c r="K29" s="39"/>
      <c r="L29" s="39"/>
      <c r="M29" s="39"/>
      <c r="N29" s="38"/>
    </row>
    <row r="30" spans="1:14" ht="12.75" customHeight="1" x14ac:dyDescent="0.35">
      <c r="A30" s="62" t="s">
        <v>99</v>
      </c>
      <c r="B30" s="61"/>
      <c r="C30" s="60"/>
      <c r="D30" s="59" t="s">
        <v>98</v>
      </c>
      <c r="E30" s="58"/>
      <c r="F30" s="58"/>
      <c r="G30" s="58"/>
      <c r="H30" s="58"/>
      <c r="I30" s="58"/>
      <c r="J30" s="58"/>
      <c r="K30" s="58"/>
      <c r="L30" s="58"/>
      <c r="M30" s="58"/>
      <c r="N30" s="57"/>
    </row>
    <row r="31" spans="1:14" ht="14.5" x14ac:dyDescent="0.35">
      <c r="A31" s="56"/>
      <c r="B31" s="55"/>
      <c r="C31" s="54"/>
      <c r="D31" s="53" t="s">
        <v>97</v>
      </c>
      <c r="E31" s="52"/>
      <c r="F31" s="52"/>
      <c r="G31" s="52"/>
      <c r="H31" s="52"/>
      <c r="I31" s="52"/>
      <c r="J31" s="52"/>
      <c r="K31" s="52"/>
      <c r="L31" s="52"/>
      <c r="M31" s="52"/>
      <c r="N31" s="51"/>
    </row>
    <row r="32" spans="1:14" ht="12.75" customHeight="1" x14ac:dyDescent="0.35">
      <c r="A32" s="62" t="s">
        <v>96</v>
      </c>
      <c r="B32" s="61"/>
      <c r="C32" s="60"/>
      <c r="D32" s="59" t="s">
        <v>95</v>
      </c>
      <c r="E32" s="58"/>
      <c r="F32" s="58"/>
      <c r="G32" s="58"/>
      <c r="H32" s="58"/>
      <c r="I32" s="58"/>
      <c r="J32" s="58"/>
      <c r="K32" s="58"/>
      <c r="L32" s="58"/>
      <c r="M32" s="58"/>
      <c r="N32" s="57"/>
    </row>
    <row r="33" spans="1:14" ht="14.5" x14ac:dyDescent="0.35">
      <c r="A33" s="67"/>
      <c r="B33" s="46"/>
      <c r="C33" s="66"/>
      <c r="D33" s="65" t="s">
        <v>94</v>
      </c>
      <c r="E33" s="64"/>
      <c r="F33" s="64"/>
      <c r="G33" s="64"/>
      <c r="H33" s="64"/>
      <c r="I33" s="64"/>
      <c r="J33" s="64"/>
      <c r="K33" s="64"/>
      <c r="L33" s="64"/>
      <c r="M33" s="64"/>
      <c r="N33" s="63"/>
    </row>
    <row r="34" spans="1:14" ht="14.5" x14ac:dyDescent="0.35">
      <c r="A34" s="67"/>
      <c r="B34" s="46"/>
      <c r="C34" s="66"/>
      <c r="D34" s="65" t="s">
        <v>93</v>
      </c>
      <c r="E34" s="64"/>
      <c r="F34" s="64"/>
      <c r="G34" s="64"/>
      <c r="H34" s="64"/>
      <c r="I34" s="64"/>
      <c r="J34" s="64"/>
      <c r="K34" s="64"/>
      <c r="L34" s="64"/>
      <c r="M34" s="64"/>
      <c r="N34" s="63"/>
    </row>
    <row r="35" spans="1:14" ht="14.5" x14ac:dyDescent="0.35">
      <c r="A35" s="67"/>
      <c r="B35" s="46"/>
      <c r="C35" s="66"/>
      <c r="D35" s="65" t="s">
        <v>92</v>
      </c>
      <c r="E35" s="64"/>
      <c r="F35" s="64"/>
      <c r="G35" s="64"/>
      <c r="H35" s="64"/>
      <c r="I35" s="64"/>
      <c r="J35" s="64"/>
      <c r="K35" s="64"/>
      <c r="L35" s="64"/>
      <c r="M35" s="64"/>
      <c r="N35" s="63"/>
    </row>
    <row r="36" spans="1:14" ht="14.5" x14ac:dyDescent="0.35">
      <c r="A36" s="56"/>
      <c r="B36" s="55"/>
      <c r="C36" s="54"/>
      <c r="D36" s="53" t="s">
        <v>91</v>
      </c>
      <c r="E36" s="52"/>
      <c r="F36" s="52"/>
      <c r="G36" s="52"/>
      <c r="H36" s="52"/>
      <c r="I36" s="52"/>
      <c r="J36" s="52"/>
      <c r="K36" s="52"/>
      <c r="L36" s="52"/>
      <c r="M36" s="52"/>
      <c r="N36" s="51"/>
    </row>
    <row r="37" spans="1:14" ht="12.75" customHeight="1" x14ac:dyDescent="0.35">
      <c r="A37" s="62" t="s">
        <v>90</v>
      </c>
      <c r="B37" s="61"/>
      <c r="C37" s="60"/>
      <c r="D37" s="59" t="s">
        <v>89</v>
      </c>
      <c r="E37" s="58"/>
      <c r="F37" s="58"/>
      <c r="G37" s="58"/>
      <c r="H37" s="58"/>
      <c r="I37" s="58"/>
      <c r="J37" s="58"/>
      <c r="K37" s="58"/>
      <c r="L37" s="58"/>
      <c r="M37" s="58"/>
      <c r="N37" s="57"/>
    </row>
    <row r="38" spans="1:14" ht="14.5" x14ac:dyDescent="0.35">
      <c r="A38" s="56"/>
      <c r="B38" s="55"/>
      <c r="C38" s="54"/>
      <c r="D38" s="53" t="s">
        <v>88</v>
      </c>
      <c r="E38" s="52"/>
      <c r="F38" s="52"/>
      <c r="G38" s="52"/>
      <c r="H38" s="52"/>
      <c r="I38" s="52"/>
      <c r="J38" s="52"/>
      <c r="K38" s="52"/>
      <c r="L38" s="52"/>
      <c r="M38" s="52"/>
      <c r="N38" s="51"/>
    </row>
    <row r="39" spans="1:14" ht="14.5" x14ac:dyDescent="0.35">
      <c r="A39" s="50" t="s">
        <v>87</v>
      </c>
      <c r="B39" s="49"/>
      <c r="C39" s="48"/>
      <c r="D39" s="274" t="s">
        <v>1674</v>
      </c>
      <c r="E39" s="275"/>
      <c r="F39" s="275"/>
      <c r="G39" s="275"/>
      <c r="H39" s="275"/>
      <c r="I39" s="275"/>
      <c r="J39" s="275"/>
      <c r="K39" s="275"/>
      <c r="L39" s="275"/>
      <c r="M39" s="275"/>
      <c r="N39" s="276"/>
    </row>
    <row r="40" spans="1:14" ht="23.25" customHeight="1" x14ac:dyDescent="0.35">
      <c r="A40" s="47"/>
      <c r="B40" s="46"/>
      <c r="C40" s="45"/>
      <c r="D40" s="295"/>
      <c r="E40" s="296"/>
      <c r="F40" s="296"/>
      <c r="G40" s="296"/>
      <c r="H40" s="296"/>
      <c r="I40" s="296"/>
      <c r="J40" s="296"/>
      <c r="K40" s="296"/>
      <c r="L40" s="296"/>
      <c r="M40" s="296"/>
      <c r="N40" s="297"/>
    </row>
    <row r="41" spans="1:14" ht="12.75" customHeight="1" x14ac:dyDescent="0.35">
      <c r="A41" s="44" t="s">
        <v>86</v>
      </c>
      <c r="B41" s="42"/>
      <c r="C41" s="41"/>
      <c r="D41" s="40" t="s">
        <v>85</v>
      </c>
      <c r="E41" s="39"/>
      <c r="F41" s="39"/>
      <c r="G41" s="39"/>
      <c r="H41" s="39"/>
      <c r="I41" s="39"/>
      <c r="J41" s="39"/>
      <c r="K41" s="39"/>
      <c r="L41" s="39"/>
      <c r="M41" s="39"/>
      <c r="N41" s="38"/>
    </row>
    <row r="42" spans="1:14" ht="12.75" customHeight="1" x14ac:dyDescent="0.35">
      <c r="A42" s="43" t="s">
        <v>84</v>
      </c>
      <c r="B42" s="42"/>
      <c r="C42" s="41"/>
      <c r="D42" s="40" t="s">
        <v>83</v>
      </c>
      <c r="E42" s="39"/>
      <c r="F42" s="39"/>
      <c r="G42" s="39"/>
      <c r="H42" s="39"/>
      <c r="I42" s="39"/>
      <c r="J42" s="39"/>
      <c r="K42" s="39"/>
      <c r="L42" s="39"/>
      <c r="M42" s="39"/>
      <c r="N42" s="38"/>
    </row>
    <row r="43" spans="1:14" ht="12.75" customHeight="1" x14ac:dyDescent="0.35">
      <c r="A43" s="268" t="s">
        <v>82</v>
      </c>
      <c r="B43" s="269"/>
      <c r="C43" s="270"/>
      <c r="D43" s="274" t="s">
        <v>81</v>
      </c>
      <c r="E43" s="275"/>
      <c r="F43" s="275"/>
      <c r="G43" s="275"/>
      <c r="H43" s="275"/>
      <c r="I43" s="275"/>
      <c r="J43" s="275"/>
      <c r="K43" s="275"/>
      <c r="L43" s="275"/>
      <c r="M43" s="275"/>
      <c r="N43" s="276"/>
    </row>
    <row r="44" spans="1:14" ht="12.75" customHeight="1" x14ac:dyDescent="0.35">
      <c r="A44" s="271"/>
      <c r="B44" s="272"/>
      <c r="C44" s="273"/>
      <c r="D44" s="277"/>
      <c r="E44" s="278"/>
      <c r="F44" s="278"/>
      <c r="G44" s="278"/>
      <c r="H44" s="278"/>
      <c r="I44" s="278"/>
      <c r="J44" s="278"/>
      <c r="K44" s="278"/>
      <c r="L44" s="278"/>
      <c r="M44" s="278"/>
      <c r="N44" s="279"/>
    </row>
    <row r="45" spans="1:14" ht="12.75" customHeight="1" x14ac:dyDescent="0.35">
      <c r="A45" s="268" t="s">
        <v>80</v>
      </c>
      <c r="B45" s="269"/>
      <c r="C45" s="270"/>
      <c r="D45" s="274" t="s">
        <v>79</v>
      </c>
      <c r="E45" s="275"/>
      <c r="F45" s="275"/>
      <c r="G45" s="275"/>
      <c r="H45" s="275"/>
      <c r="I45" s="275"/>
      <c r="J45" s="275"/>
      <c r="K45" s="275"/>
      <c r="L45" s="275"/>
      <c r="M45" s="275"/>
      <c r="N45" s="276"/>
    </row>
    <row r="46" spans="1:14" ht="12.75" customHeight="1" x14ac:dyDescent="0.35">
      <c r="A46" s="271"/>
      <c r="B46" s="272"/>
      <c r="C46" s="273"/>
      <c r="D46" s="277"/>
      <c r="E46" s="278"/>
      <c r="F46" s="278"/>
      <c r="G46" s="278"/>
      <c r="H46" s="278"/>
      <c r="I46" s="278"/>
      <c r="J46" s="278"/>
      <c r="K46" s="278"/>
      <c r="L46" s="278"/>
      <c r="M46" s="278"/>
      <c r="N46" s="279"/>
    </row>
    <row r="47" spans="1:14" ht="12.75" customHeight="1" x14ac:dyDescent="0.35">
      <c r="A47" s="143" t="s">
        <v>821</v>
      </c>
      <c r="B47" s="144"/>
      <c r="C47" s="145"/>
      <c r="D47" s="262" t="s">
        <v>822</v>
      </c>
      <c r="E47" s="263"/>
      <c r="F47" s="263"/>
      <c r="G47" s="263"/>
      <c r="H47" s="263"/>
      <c r="I47" s="263"/>
      <c r="J47" s="263"/>
      <c r="K47" s="263"/>
      <c r="L47" s="263"/>
      <c r="M47" s="263"/>
      <c r="N47" s="264"/>
    </row>
    <row r="48" spans="1:14" ht="12.75" customHeight="1" x14ac:dyDescent="0.35">
      <c r="A48" s="146"/>
      <c r="B48" s="147"/>
      <c r="C48" s="148"/>
      <c r="D48" s="265"/>
      <c r="E48" s="266"/>
      <c r="F48" s="266"/>
      <c r="G48" s="266"/>
      <c r="H48" s="266"/>
      <c r="I48" s="266"/>
      <c r="J48" s="266"/>
      <c r="K48" s="266"/>
      <c r="L48" s="266"/>
      <c r="M48" s="266"/>
      <c r="N48" s="267"/>
    </row>
  </sheetData>
  <mergeCells count="8">
    <mergeCell ref="D47:N48"/>
    <mergeCell ref="A45:C46"/>
    <mergeCell ref="D45:N46"/>
    <mergeCell ref="A3:N15"/>
    <mergeCell ref="D22:N23"/>
    <mergeCell ref="D39:N40"/>
    <mergeCell ref="A43:C44"/>
    <mergeCell ref="D43:N4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A28"/>
  <sheetViews>
    <sheetView zoomScale="80" zoomScaleNormal="80" workbookViewId="0">
      <pane ySplit="2" topLeftCell="A3" activePane="bottomLeft" state="frozen"/>
      <selection pane="bottomLeft" activeCell="J3" sqref="J3:J12"/>
    </sheetView>
  </sheetViews>
  <sheetFormatPr defaultColWidth="18.7265625" defaultRowHeight="12.75" customHeight="1" x14ac:dyDescent="0.35"/>
  <cols>
    <col min="1" max="1" width="11.7265625" customWidth="1"/>
    <col min="2" max="2" width="11.26953125" customWidth="1"/>
    <col min="3" max="3" width="23" customWidth="1"/>
    <col min="4" max="4" width="20.54296875" customWidth="1"/>
    <col min="5" max="5" width="35" customWidth="1"/>
    <col min="6" max="6" width="33.453125" customWidth="1"/>
    <col min="7" max="7" width="23" customWidth="1"/>
    <col min="8" max="8" width="23.26953125" style="172" customWidth="1"/>
    <col min="9" max="9" width="17.7265625" customWidth="1"/>
    <col min="10" max="10" width="18" customWidth="1"/>
    <col min="11" max="12" width="12.7265625" style="157" customWidth="1"/>
    <col min="13" max="13" width="78.54296875" style="157" customWidth="1"/>
    <col min="14" max="14" width="9.26953125" style="157" customWidth="1"/>
    <col min="15" max="19" width="9.26953125" customWidth="1"/>
    <col min="20" max="24" width="8.7265625" customWidth="1"/>
    <col min="25" max="25" width="29.7265625" customWidth="1"/>
    <col min="26" max="26" width="8.7265625" customWidth="1"/>
    <col min="27" max="27" width="13" style="93" hidden="1" customWidth="1"/>
  </cols>
  <sheetData>
    <row r="1" spans="1:27" s="93" customFormat="1" ht="14.5" x14ac:dyDescent="0.35">
      <c r="A1" s="187" t="s">
        <v>61</v>
      </c>
      <c r="B1" s="188"/>
      <c r="C1" s="188"/>
      <c r="D1" s="188"/>
      <c r="E1" s="188"/>
      <c r="F1" s="188"/>
      <c r="G1" s="188"/>
      <c r="H1" s="188"/>
      <c r="I1" s="188"/>
      <c r="J1" s="188"/>
      <c r="K1" s="188"/>
      <c r="L1" s="188"/>
      <c r="M1" s="188"/>
      <c r="N1" s="151"/>
      <c r="O1" s="151"/>
      <c r="P1" s="151"/>
      <c r="Q1" s="151"/>
      <c r="R1" s="151"/>
      <c r="S1" s="151"/>
      <c r="T1" s="151"/>
      <c r="Y1" s="152"/>
      <c r="AA1" s="149"/>
    </row>
    <row r="2" spans="1:27" ht="26" x14ac:dyDescent="0.35">
      <c r="A2" s="153" t="s">
        <v>1127</v>
      </c>
      <c r="B2" s="153" t="s">
        <v>1</v>
      </c>
      <c r="C2" s="153" t="s">
        <v>1691</v>
      </c>
      <c r="D2" s="153" t="s">
        <v>3</v>
      </c>
      <c r="E2" s="153" t="s">
        <v>4</v>
      </c>
      <c r="F2" s="153" t="s">
        <v>1690</v>
      </c>
      <c r="G2" s="154" t="s">
        <v>5</v>
      </c>
      <c r="H2" s="153" t="s">
        <v>6</v>
      </c>
      <c r="I2" s="153" t="s">
        <v>7</v>
      </c>
      <c r="J2" s="154" t="s">
        <v>9</v>
      </c>
      <c r="K2" s="155" t="s">
        <v>1128</v>
      </c>
      <c r="L2" s="186" t="s">
        <v>129</v>
      </c>
      <c r="M2" s="156" t="s">
        <v>1297</v>
      </c>
      <c r="AA2" s="156" t="s">
        <v>1129</v>
      </c>
    </row>
    <row r="3" spans="1:27" ht="72" customHeight="1" x14ac:dyDescent="0.35">
      <c r="A3" s="244" t="s">
        <v>1146</v>
      </c>
      <c r="B3" s="159" t="s">
        <v>1269</v>
      </c>
      <c r="C3" s="159" t="s">
        <v>1270</v>
      </c>
      <c r="D3" s="159" t="s">
        <v>1130</v>
      </c>
      <c r="E3" s="159" t="s">
        <v>1153</v>
      </c>
      <c r="F3" s="159" t="s">
        <v>1692</v>
      </c>
      <c r="G3" s="159" t="s">
        <v>1154</v>
      </c>
      <c r="H3" s="158"/>
      <c r="I3" s="160"/>
      <c r="J3" s="161"/>
      <c r="K3" s="162" t="s">
        <v>131</v>
      </c>
      <c r="L3" s="189" t="s">
        <v>1242</v>
      </c>
      <c r="M3" s="193" t="s">
        <v>1243</v>
      </c>
      <c r="AA3" s="163" t="e">
        <f>IF(OR(I3="Fail",ISBLANK(I3)),INDEX('Issue Code Table'!C:C,MATCH(L:L,'Issue Code Table'!A:A,0)),IF(K3="Critical",6,IF(K3="Significant",5,IF(K3="Moderate",3,2))))</f>
        <v>#N/A</v>
      </c>
    </row>
    <row r="4" spans="1:27" ht="93.75" customHeight="1" x14ac:dyDescent="0.35">
      <c r="A4" s="244" t="s">
        <v>1147</v>
      </c>
      <c r="B4" s="159" t="s">
        <v>966</v>
      </c>
      <c r="C4" s="159" t="s">
        <v>965</v>
      </c>
      <c r="D4" s="247" t="s">
        <v>1410</v>
      </c>
      <c r="E4" s="206" t="s">
        <v>1411</v>
      </c>
      <c r="F4" s="246" t="s">
        <v>1693</v>
      </c>
      <c r="G4" s="206" t="s">
        <v>1412</v>
      </c>
      <c r="H4" s="189"/>
      <c r="I4" s="160"/>
      <c r="J4" s="189"/>
      <c r="K4" s="189" t="s">
        <v>11</v>
      </c>
      <c r="L4" s="189" t="s">
        <v>1299</v>
      </c>
      <c r="M4" s="189" t="s">
        <v>1413</v>
      </c>
      <c r="N4"/>
      <c r="AA4" s="163" t="e">
        <f>IF(OR(I4="Fail",ISBLANK(I4)),INDEX('Issue Code Table'!C:C,MATCH(L:L,'Issue Code Table'!A:A,0)),IF(K4="Critical",6,IF(K4="Significant",5,IF(K4="Moderate",3,2))))</f>
        <v>#N/A</v>
      </c>
    </row>
    <row r="5" spans="1:27" ht="87.5" x14ac:dyDescent="0.35">
      <c r="A5" s="244" t="s">
        <v>1148</v>
      </c>
      <c r="B5" s="159" t="s">
        <v>1061</v>
      </c>
      <c r="C5" s="159" t="s">
        <v>1062</v>
      </c>
      <c r="D5" s="159" t="s">
        <v>1130</v>
      </c>
      <c r="E5" s="159" t="s">
        <v>1155</v>
      </c>
      <c r="F5" s="159" t="s">
        <v>1157</v>
      </c>
      <c r="G5" s="159" t="s">
        <v>1156</v>
      </c>
      <c r="H5" s="158"/>
      <c r="I5" s="160"/>
      <c r="J5" s="161"/>
      <c r="K5" s="164" t="s">
        <v>12</v>
      </c>
      <c r="L5" s="191" t="s">
        <v>132</v>
      </c>
      <c r="M5" s="189" t="s">
        <v>1236</v>
      </c>
      <c r="AA5" s="163">
        <f>IF(OR(I5="Fail",ISBLANK(I5)),INDEX('Issue Code Table'!C:C,MATCH(L:L,'Issue Code Table'!A:A,0)),IF(K5="Critical",6,IF(K5="Significant",5,IF(K5="Moderate",3,2))))</f>
        <v>2</v>
      </c>
    </row>
    <row r="6" spans="1:27" ht="75.75" customHeight="1" x14ac:dyDescent="0.35">
      <c r="A6" s="244" t="s">
        <v>1149</v>
      </c>
      <c r="B6" s="189" t="s">
        <v>1756</v>
      </c>
      <c r="C6" s="189" t="s">
        <v>1757</v>
      </c>
      <c r="D6" s="247" t="s">
        <v>1410</v>
      </c>
      <c r="E6" s="189" t="s">
        <v>1766</v>
      </c>
      <c r="F6" s="189" t="s">
        <v>1767</v>
      </c>
      <c r="G6" s="189" t="s">
        <v>1768</v>
      </c>
      <c r="H6" s="255"/>
      <c r="I6" s="160"/>
      <c r="J6" s="161"/>
      <c r="K6" s="256" t="s">
        <v>11</v>
      </c>
      <c r="L6" s="257" t="s">
        <v>1770</v>
      </c>
      <c r="M6" s="258" t="s">
        <v>1761</v>
      </c>
      <c r="AA6" s="163" t="e">
        <f>IF(OR(I6="Fail",ISBLANK(I6)),INDEX('Issue Code Table'!C:C,MATCH(L:L,'Issue Code Table'!A:A,0)),IF(K6="Critical",6,IF(K6="Significant",5,IF(K6="Moderate",3,2))))</f>
        <v>#N/A</v>
      </c>
    </row>
    <row r="7" spans="1:27" ht="75.75" customHeight="1" x14ac:dyDescent="0.35">
      <c r="A7" s="244" t="s">
        <v>1150</v>
      </c>
      <c r="B7" s="259" t="s">
        <v>1762</v>
      </c>
      <c r="C7" s="259" t="s">
        <v>1763</v>
      </c>
      <c r="D7" s="247" t="s">
        <v>1410</v>
      </c>
      <c r="E7" s="189" t="s">
        <v>1758</v>
      </c>
      <c r="F7" s="189" t="s">
        <v>1759</v>
      </c>
      <c r="G7" s="189" t="s">
        <v>1760</v>
      </c>
      <c r="H7" s="260"/>
      <c r="I7" s="160"/>
      <c r="J7" s="161"/>
      <c r="K7" s="256" t="s">
        <v>11</v>
      </c>
      <c r="L7" s="258" t="s">
        <v>1750</v>
      </c>
      <c r="M7" s="258" t="s">
        <v>1755</v>
      </c>
      <c r="AA7" s="163">
        <f>IF(OR(I7="Fail",ISBLANK(I7)),INDEX('Issue Code Table'!C:C,MATCH(L:L,'Issue Code Table'!A:A,0)),IF(K7="Critical",6,IF(K7="Significant",5,IF(K7="Moderate",3,2))))</f>
        <v>6</v>
      </c>
    </row>
    <row r="8" spans="1:27" ht="85.5" customHeight="1" x14ac:dyDescent="0.35">
      <c r="A8" s="244" t="s">
        <v>1151</v>
      </c>
      <c r="B8" s="159" t="s">
        <v>1131</v>
      </c>
      <c r="C8" s="159" t="s">
        <v>1132</v>
      </c>
      <c r="D8" s="159" t="s">
        <v>1130</v>
      </c>
      <c r="E8" s="159" t="s">
        <v>1133</v>
      </c>
      <c r="F8" s="159" t="s">
        <v>1158</v>
      </c>
      <c r="G8" s="159" t="s">
        <v>1159</v>
      </c>
      <c r="H8" s="158"/>
      <c r="I8" s="160"/>
      <c r="J8" s="161"/>
      <c r="K8" s="164" t="s">
        <v>12</v>
      </c>
      <c r="L8" s="192" t="s">
        <v>139</v>
      </c>
      <c r="M8" s="190" t="s">
        <v>1237</v>
      </c>
      <c r="AA8" s="163">
        <f>IF(OR(I8="Fail",ISBLANK(I8)),INDEX('Issue Code Table'!C:C,MATCH(L:L,'Issue Code Table'!A:A,0)),IF(K8="Critical",6,IF(K8="Significant",5,IF(K8="Moderate",3,2))))</f>
        <v>5</v>
      </c>
    </row>
    <row r="9" spans="1:27" ht="112.5" x14ac:dyDescent="0.35">
      <c r="A9" s="244" t="s">
        <v>1152</v>
      </c>
      <c r="B9" s="159" t="s">
        <v>1134</v>
      </c>
      <c r="C9" s="159" t="s">
        <v>1135</v>
      </c>
      <c r="D9" s="159" t="s">
        <v>1136</v>
      </c>
      <c r="E9" s="159" t="s">
        <v>1137</v>
      </c>
      <c r="F9" s="159" t="s">
        <v>1256</v>
      </c>
      <c r="G9" s="159" t="s">
        <v>1255</v>
      </c>
      <c r="H9" s="158"/>
      <c r="I9" s="160"/>
      <c r="J9" s="161"/>
      <c r="K9" s="164" t="s">
        <v>12</v>
      </c>
      <c r="L9" s="191" t="s">
        <v>183</v>
      </c>
      <c r="M9" s="190" t="s">
        <v>1238</v>
      </c>
      <c r="AA9" s="163">
        <f>IF(OR(I9="Fail",ISBLANK(I9)),INDEX('Issue Code Table'!C:C,MATCH(L:L,'Issue Code Table'!A:A,0)),IF(K9="Critical",6,IF(K9="Significant",5,IF(K9="Moderate",3,2))))</f>
        <v>4</v>
      </c>
    </row>
    <row r="10" spans="1:27" ht="62.5" x14ac:dyDescent="0.35">
      <c r="A10" s="244" t="s">
        <v>1414</v>
      </c>
      <c r="B10" s="159" t="s">
        <v>1138</v>
      </c>
      <c r="C10" s="159" t="s">
        <v>1139</v>
      </c>
      <c r="D10" s="159" t="s">
        <v>1130</v>
      </c>
      <c r="E10" s="159" t="s">
        <v>1140</v>
      </c>
      <c r="F10" s="165" t="s">
        <v>1160</v>
      </c>
      <c r="G10" s="159" t="s">
        <v>1141</v>
      </c>
      <c r="H10" s="158"/>
      <c r="I10" s="160"/>
      <c r="J10" s="161"/>
      <c r="K10" s="164" t="s">
        <v>12</v>
      </c>
      <c r="L10" s="192" t="s">
        <v>23</v>
      </c>
      <c r="M10" s="190" t="s">
        <v>1239</v>
      </c>
      <c r="AA10" s="163">
        <f>IF(OR(I10="Fail",ISBLANK(I10)),INDEX('Issue Code Table'!C:C,MATCH(L:L,'Issue Code Table'!A:A,0)),IF(K10="Critical",6,IF(K10="Significant",5,IF(K10="Moderate",3,2))))</f>
        <v>4</v>
      </c>
    </row>
    <row r="11" spans="1:27" ht="137.5" x14ac:dyDescent="0.35">
      <c r="A11" s="244" t="s">
        <v>1764</v>
      </c>
      <c r="B11" s="159" t="s">
        <v>1036</v>
      </c>
      <c r="C11" s="159" t="s">
        <v>1037</v>
      </c>
      <c r="D11" s="159" t="s">
        <v>1130</v>
      </c>
      <c r="E11" s="159" t="s">
        <v>1142</v>
      </c>
      <c r="F11" s="159" t="s">
        <v>1161</v>
      </c>
      <c r="G11" s="159" t="s">
        <v>1143</v>
      </c>
      <c r="H11" s="158"/>
      <c r="I11" s="160"/>
      <c r="J11" s="161"/>
      <c r="K11" s="164" t="s">
        <v>11</v>
      </c>
      <c r="L11" s="191" t="s">
        <v>20</v>
      </c>
      <c r="M11" s="190" t="s">
        <v>1240</v>
      </c>
      <c r="AA11" s="163">
        <f>IF(OR(I11="Fail",ISBLANK(I11)),INDEX('Issue Code Table'!C:C,MATCH(L:L,'Issue Code Table'!A:A,0)),IF(K11="Critical",6,IF(K11="Significant",5,IF(K11="Moderate",3,2))))</f>
        <v>5</v>
      </c>
    </row>
    <row r="12" spans="1:27" ht="110.25" customHeight="1" x14ac:dyDescent="0.35">
      <c r="A12" s="244" t="s">
        <v>1765</v>
      </c>
      <c r="B12" s="159" t="s">
        <v>1057</v>
      </c>
      <c r="C12" s="159" t="s">
        <v>1058</v>
      </c>
      <c r="D12" s="159" t="s">
        <v>1130</v>
      </c>
      <c r="E12" s="166" t="s">
        <v>1144</v>
      </c>
      <c r="F12" s="166" t="s">
        <v>1162</v>
      </c>
      <c r="G12" s="166" t="s">
        <v>1145</v>
      </c>
      <c r="H12" s="158"/>
      <c r="I12" s="160"/>
      <c r="J12" s="161"/>
      <c r="K12" s="167" t="s">
        <v>12</v>
      </c>
      <c r="L12" s="191" t="s">
        <v>144</v>
      </c>
      <c r="M12" s="190" t="s">
        <v>1241</v>
      </c>
      <c r="O12" s="168"/>
      <c r="P12" s="168"/>
      <c r="Q12" s="168"/>
      <c r="R12" s="168"/>
      <c r="S12" s="168"/>
      <c r="AA12" s="163">
        <f>IF(OR(I12="Fail",ISBLANK(I12)),INDEX('Issue Code Table'!C:C,MATCH(L:L,'Issue Code Table'!A:A,0)),IF(K12="Critical",6,IF(K12="Significant",5,IF(K12="Moderate",3,2))))</f>
        <v>2</v>
      </c>
    </row>
    <row r="13" spans="1:27" ht="14.5" x14ac:dyDescent="0.35">
      <c r="A13" s="169"/>
      <c r="B13" s="232" t="s">
        <v>1432</v>
      </c>
      <c r="C13" s="169"/>
      <c r="D13" s="169"/>
      <c r="E13" s="169"/>
      <c r="F13" s="169"/>
      <c r="G13" s="169"/>
      <c r="H13" s="170"/>
      <c r="I13" s="169"/>
      <c r="J13" s="169"/>
      <c r="K13" s="169"/>
      <c r="L13" s="169"/>
      <c r="M13" s="169"/>
      <c r="O13" s="157"/>
      <c r="P13" s="157"/>
      <c r="Q13" s="157"/>
      <c r="R13" s="157"/>
      <c r="S13" s="157"/>
      <c r="AA13" s="169"/>
    </row>
    <row r="14" spans="1:27" ht="14.5" hidden="1" x14ac:dyDescent="0.35">
      <c r="G14" s="171" t="s">
        <v>60</v>
      </c>
      <c r="K14" s="173"/>
      <c r="L14" s="173"/>
      <c r="M14" s="174"/>
      <c r="N14" s="174"/>
      <c r="O14" s="174"/>
      <c r="P14" s="174"/>
      <c r="Q14" s="174"/>
      <c r="R14" s="174"/>
      <c r="S14" s="174"/>
      <c r="AA14" s="174"/>
    </row>
    <row r="15" spans="1:27" ht="14.5" hidden="1" x14ac:dyDescent="0.35">
      <c r="G15" s="171" t="s">
        <v>59</v>
      </c>
      <c r="K15"/>
      <c r="L15"/>
      <c r="M15"/>
      <c r="N15"/>
      <c r="AA15"/>
    </row>
    <row r="16" spans="1:27" ht="14.5" hidden="1" x14ac:dyDescent="0.35">
      <c r="G16" s="171" t="s">
        <v>58</v>
      </c>
      <c r="K16"/>
      <c r="L16"/>
      <c r="M16"/>
      <c r="N16"/>
      <c r="AA16"/>
    </row>
    <row r="17" spans="7:27" ht="14.5" hidden="1" x14ac:dyDescent="0.35">
      <c r="G17" s="171" t="s">
        <v>145</v>
      </c>
      <c r="K17"/>
      <c r="L17"/>
      <c r="M17"/>
      <c r="N17"/>
      <c r="AA17"/>
    </row>
    <row r="18" spans="7:27" ht="14.5" hidden="1" x14ac:dyDescent="0.35">
      <c r="K18"/>
      <c r="L18"/>
      <c r="M18"/>
      <c r="N18"/>
      <c r="AA18"/>
    </row>
    <row r="19" spans="7:27" ht="14.5" hidden="1" x14ac:dyDescent="0.35">
      <c r="G19" s="171" t="s">
        <v>146</v>
      </c>
      <c r="K19"/>
      <c r="L19"/>
      <c r="M19"/>
      <c r="N19"/>
      <c r="AA19"/>
    </row>
    <row r="20" spans="7:27" ht="14.5" hidden="1" x14ac:dyDescent="0.35">
      <c r="G20" s="171" t="s">
        <v>131</v>
      </c>
      <c r="K20"/>
      <c r="L20"/>
      <c r="M20"/>
      <c r="N20"/>
      <c r="AA20"/>
    </row>
    <row r="21" spans="7:27" ht="14.5" hidden="1" x14ac:dyDescent="0.35">
      <c r="G21" s="171" t="s">
        <v>11</v>
      </c>
      <c r="K21"/>
      <c r="L21"/>
      <c r="M21"/>
      <c r="N21"/>
      <c r="AA21"/>
    </row>
    <row r="22" spans="7:27" ht="14.5" hidden="1" x14ac:dyDescent="0.35">
      <c r="G22" s="171" t="s">
        <v>12</v>
      </c>
      <c r="K22"/>
      <c r="L22"/>
      <c r="M22"/>
      <c r="N22"/>
      <c r="AA22"/>
    </row>
    <row r="23" spans="7:27" ht="14.5" hidden="1" x14ac:dyDescent="0.35">
      <c r="G23" s="171" t="s">
        <v>140</v>
      </c>
      <c r="K23"/>
      <c r="L23"/>
      <c r="M23"/>
      <c r="N23"/>
      <c r="AA23"/>
    </row>
    <row r="24" spans="7:27" ht="12.75" hidden="1" customHeight="1" x14ac:dyDescent="0.35"/>
    <row r="25" spans="7:27" ht="12.75" hidden="1" customHeight="1" x14ac:dyDescent="0.35"/>
    <row r="26" spans="7:27" ht="12.75" hidden="1" customHeight="1" x14ac:dyDescent="0.35"/>
    <row r="27" spans="7:27" ht="12.75" hidden="1" customHeight="1" x14ac:dyDescent="0.35"/>
    <row r="28" spans="7:27" ht="12.75" hidden="1" customHeight="1" x14ac:dyDescent="0.35"/>
  </sheetData>
  <protectedRanges>
    <protectedRange password="E1A2" sqref="AA2 AA15:AA26 L15:N26 L5:N5 L2 N2:N3 L8:N12" name="Range1"/>
    <protectedRange password="E1A2" sqref="AA3:AA12" name="Range1_1_1"/>
    <protectedRange password="E1A2" sqref="M2" name="Range1_5"/>
    <protectedRange password="E1A2" sqref="L3" name="Range1_1"/>
    <protectedRange password="E1A2" sqref="L4:M4" name="Range1_2"/>
    <protectedRange password="E1A2" sqref="N6:N7" name="Range1_3"/>
    <protectedRange password="E1A2" sqref="M6" name="Range1_1_2_1"/>
  </protectedRanges>
  <autoFilter ref="A2:M2" xr:uid="{00000000-0009-0000-0000-000003000000}"/>
  <phoneticPr fontId="20" type="noConversion"/>
  <conditionalFormatting sqref="L3:L12">
    <cfRule type="expression" dxfId="10" priority="23" stopIfTrue="1">
      <formula>ISERROR(AA3)</formula>
    </cfRule>
  </conditionalFormatting>
  <conditionalFormatting sqref="I3:I5 I8:I12">
    <cfRule type="cellIs" dxfId="9" priority="5" operator="equal">
      <formula>"Fail"</formula>
    </cfRule>
    <cfRule type="cellIs" dxfId="8" priority="6" operator="equal">
      <formula>"Pass"</formula>
    </cfRule>
    <cfRule type="cellIs" dxfId="7" priority="7" operator="equal">
      <formula>"Info"</formula>
    </cfRule>
  </conditionalFormatting>
  <conditionalFormatting sqref="I6:I7">
    <cfRule type="cellIs" dxfId="6" priority="1" operator="equal">
      <formula>"Fail"</formula>
    </cfRule>
    <cfRule type="cellIs" dxfId="5" priority="2" operator="equal">
      <formula>"Pass"</formula>
    </cfRule>
    <cfRule type="cellIs" dxfId="4" priority="3" operator="equal">
      <formula>"Info"</formula>
    </cfRule>
  </conditionalFormatting>
  <dataValidations count="4">
    <dataValidation type="list" allowBlank="1" showInputMessage="1" showErrorMessage="1" sqref="K3:K12" xr:uid="{00000000-0002-0000-0300-000000000000}">
      <formula1>$G$20:$G$23</formula1>
    </dataValidation>
    <dataValidation type="list" allowBlank="1" showInputMessage="1" showErrorMessage="1" sqref="I3:I12" xr:uid="{00000000-0002-0000-0300-000001000000}">
      <formula1>$G$14:$G$17</formula1>
    </dataValidation>
    <dataValidation type="list" allowBlank="1" showInputMessage="1" showErrorMessage="1" sqref="WVS4 JG4 TC4 ACY4 AMU4 AWQ4 BGM4 BQI4 CAE4 CKA4 CTW4 DDS4 DNO4 DXK4 EHG4 ERC4 FAY4 FKU4 FUQ4 GEM4 GOI4 GYE4 HIA4 HRW4 IBS4 ILO4 IVK4 JFG4 JPC4 JYY4 KIU4 KSQ4 LCM4 LMI4 LWE4 MGA4 MPW4 MZS4 NJO4 NTK4 ODG4 ONC4 OWY4 PGU4 PQQ4 QAM4 QKI4 QUE4 REA4 RNW4 RXS4 SHO4 SRK4 TBG4 TLC4 TUY4 UEU4 UOQ4 UYM4 VII4 VSE4 WCA4 WLW4" xr:uid="{00000000-0002-0000-0300-000002000000}">
      <formula1>$H$53:$H$56</formula1>
    </dataValidation>
    <dataValidation type="list" allowBlank="1" showInputMessage="1" showErrorMessage="1" sqref="WVQ4 JE4 TA4 ACW4 AMS4 AWO4 BGK4 BQG4 CAC4 CJY4 CTU4 DDQ4 DNM4 DXI4 EHE4 ERA4 FAW4 FKS4 FUO4 GEK4 GOG4 GYC4 HHY4 HRU4 IBQ4 ILM4 IVI4 JFE4 JPA4 JYW4 KIS4 KSO4 LCK4 LMG4 LWC4 MFY4 MPU4 MZQ4 NJM4 NTI4 ODE4 ONA4 OWW4 PGS4 PQO4 QAK4 QKG4 QUC4 RDY4 RNU4 RXQ4 SHM4 SRI4 TBE4 TLA4 TUW4 UES4 UOO4 UYK4 VIG4 VSC4 WBY4 WLU4" xr:uid="{00000000-0002-0000-0300-000003000000}">
      <formula1>$H$45:$H$48</formula1>
    </dataValidation>
  </dataValidations>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A71"/>
  <sheetViews>
    <sheetView zoomScale="85" zoomScaleNormal="85" zoomScaleSheetLayoutView="80" workbookViewId="0">
      <pane ySplit="2" topLeftCell="A3" activePane="bottomLeft" state="frozenSplit"/>
      <selection activeCell="F27" sqref="F27"/>
      <selection pane="bottomLeft" activeCell="H5" sqref="H5"/>
    </sheetView>
  </sheetViews>
  <sheetFormatPr defaultColWidth="18.7265625" defaultRowHeight="14.5" x14ac:dyDescent="0.35"/>
  <cols>
    <col min="1" max="1" width="10.453125" customWidth="1"/>
    <col min="2" max="2" width="9.7265625" customWidth="1"/>
    <col min="3" max="3" width="13.26953125" customWidth="1"/>
    <col min="4" max="4" width="11" customWidth="1"/>
    <col min="5" max="5" width="17.26953125" customWidth="1"/>
    <col min="6" max="6" width="45.54296875" customWidth="1"/>
    <col min="7" max="7" width="40.26953125" customWidth="1"/>
    <col min="8" max="8" width="37.26953125" customWidth="1"/>
    <col min="9" max="9" width="27.7265625" customWidth="1"/>
    <col min="10" max="10" width="14.453125" customWidth="1"/>
    <col min="11" max="11" width="23.7265625" hidden="1" customWidth="1"/>
    <col min="12" max="12" width="25.7265625" customWidth="1"/>
    <col min="13" max="13" width="13.7265625" customWidth="1"/>
    <col min="14" max="14" width="15.26953125" customWidth="1"/>
    <col min="15" max="15" width="45.26953125" customWidth="1"/>
    <col min="16" max="16" width="4.7265625" customWidth="1"/>
    <col min="17" max="17" width="11.453125" customWidth="1"/>
    <col min="18" max="18" width="19.26953125" customWidth="1"/>
    <col min="19" max="19" width="55.453125" customWidth="1"/>
    <col min="20" max="20" width="70.54296875" customWidth="1"/>
    <col min="21" max="21" width="16" customWidth="1"/>
    <col min="22" max="22" width="18.26953125" customWidth="1"/>
    <col min="23" max="26" width="9.26953125" customWidth="1"/>
    <col min="27" max="27" width="17.7265625" hidden="1" customWidth="1"/>
  </cols>
  <sheetData>
    <row r="1" spans="1:27" s="93" customFormat="1" x14ac:dyDescent="0.35">
      <c r="A1" s="175" t="s">
        <v>61</v>
      </c>
      <c r="B1" s="176"/>
      <c r="C1" s="176"/>
      <c r="D1" s="176"/>
      <c r="E1" s="176"/>
      <c r="F1" s="176"/>
      <c r="G1" s="176"/>
      <c r="H1" s="177"/>
      <c r="I1" s="176"/>
      <c r="J1" s="176"/>
      <c r="K1" s="178"/>
      <c r="L1" s="150"/>
      <c r="M1" s="150"/>
      <c r="N1" s="150"/>
      <c r="O1" s="150"/>
      <c r="P1" s="150"/>
      <c r="Q1" s="150"/>
      <c r="R1" s="150"/>
      <c r="S1" s="150"/>
      <c r="T1" s="150"/>
      <c r="Y1" s="152"/>
      <c r="AA1" s="149"/>
    </row>
    <row r="2" spans="1:27" s="200" customFormat="1" ht="26" x14ac:dyDescent="0.35">
      <c r="A2" s="198" t="s">
        <v>0</v>
      </c>
      <c r="B2" s="198" t="s">
        <v>1</v>
      </c>
      <c r="C2" s="198" t="s">
        <v>1691</v>
      </c>
      <c r="D2" s="198" t="s">
        <v>3</v>
      </c>
      <c r="E2" s="198" t="s">
        <v>2</v>
      </c>
      <c r="F2" s="198" t="s">
        <v>4</v>
      </c>
      <c r="G2" s="198" t="s">
        <v>1690</v>
      </c>
      <c r="H2" s="198" t="s">
        <v>5</v>
      </c>
      <c r="I2" s="198" t="s">
        <v>6</v>
      </c>
      <c r="J2" s="198" t="s">
        <v>7</v>
      </c>
      <c r="K2" s="199" t="s">
        <v>8</v>
      </c>
      <c r="L2" s="198" t="s">
        <v>9</v>
      </c>
      <c r="M2" s="198" t="s">
        <v>10</v>
      </c>
      <c r="N2" s="198" t="s">
        <v>13</v>
      </c>
      <c r="O2" s="156" t="s">
        <v>1298</v>
      </c>
      <c r="P2" s="233"/>
      <c r="Q2" s="250" t="s">
        <v>1254</v>
      </c>
      <c r="R2" s="250" t="s">
        <v>1253</v>
      </c>
      <c r="S2" s="250" t="s">
        <v>813</v>
      </c>
      <c r="T2" s="250" t="s">
        <v>814</v>
      </c>
      <c r="AA2" s="201" t="s">
        <v>130</v>
      </c>
    </row>
    <row r="3" spans="1:27" s="183" customFormat="1" ht="156" customHeight="1" x14ac:dyDescent="0.35">
      <c r="A3" s="244" t="s">
        <v>922</v>
      </c>
      <c r="B3" s="244" t="s">
        <v>1027</v>
      </c>
      <c r="C3" s="244" t="s">
        <v>1109</v>
      </c>
      <c r="D3" s="244" t="s">
        <v>1272</v>
      </c>
      <c r="E3" s="159" t="s">
        <v>877</v>
      </c>
      <c r="F3" s="244" t="s">
        <v>1555</v>
      </c>
      <c r="G3" s="244" t="s">
        <v>1028</v>
      </c>
      <c r="H3" s="244" t="s">
        <v>1029</v>
      </c>
      <c r="I3" s="158"/>
      <c r="J3" s="158"/>
      <c r="K3" s="158" t="s">
        <v>1433</v>
      </c>
      <c r="L3" s="158"/>
      <c r="M3" s="181" t="s">
        <v>11</v>
      </c>
      <c r="N3" s="158" t="s">
        <v>1750</v>
      </c>
      <c r="O3" s="158" t="s">
        <v>1755</v>
      </c>
      <c r="P3" s="233"/>
      <c r="Q3" s="181">
        <v>1.1000000000000001</v>
      </c>
      <c r="R3" s="182" t="s">
        <v>824</v>
      </c>
      <c r="S3" s="244" t="s">
        <v>967</v>
      </c>
      <c r="T3" s="244" t="s">
        <v>1659</v>
      </c>
      <c r="U3" s="95"/>
      <c r="V3" s="95"/>
      <c r="W3" s="95"/>
      <c r="AA3" s="202">
        <f>IF(OR(J3="Fail",ISBLANK(J3)),INDEX('Issue Code Table'!C:C,MATCH(N:N,'Issue Code Table'!A:A,0)),IF(M3="Critical",6,IF(M3="Significant",5,IF(M3="Moderate",3,2))))</f>
        <v>6</v>
      </c>
    </row>
    <row r="4" spans="1:27" s="183" customFormat="1" ht="75" x14ac:dyDescent="0.35">
      <c r="A4" s="244" t="s">
        <v>923</v>
      </c>
      <c r="B4" s="244" t="s">
        <v>1034</v>
      </c>
      <c r="C4" s="244" t="s">
        <v>1035</v>
      </c>
      <c r="D4" s="244" t="s">
        <v>1271</v>
      </c>
      <c r="E4" s="159" t="s">
        <v>878</v>
      </c>
      <c r="F4" s="244" t="s">
        <v>1030</v>
      </c>
      <c r="G4" s="244" t="s">
        <v>1587</v>
      </c>
      <c r="H4" s="244" t="s">
        <v>1031</v>
      </c>
      <c r="I4" s="158"/>
      <c r="J4" s="158"/>
      <c r="K4" s="158" t="s">
        <v>1434</v>
      </c>
      <c r="L4" s="158"/>
      <c r="M4" s="181" t="s">
        <v>12</v>
      </c>
      <c r="N4" s="158" t="s">
        <v>1285</v>
      </c>
      <c r="O4" s="158" t="s">
        <v>1286</v>
      </c>
      <c r="P4" s="233"/>
      <c r="Q4" s="181">
        <v>1.1000000000000001</v>
      </c>
      <c r="R4" s="182" t="s">
        <v>825</v>
      </c>
      <c r="S4" s="244" t="s">
        <v>968</v>
      </c>
      <c r="T4" s="244" t="s">
        <v>1229</v>
      </c>
      <c r="U4" s="95"/>
      <c r="V4" s="95"/>
      <c r="W4" s="95"/>
      <c r="AA4" s="202" t="e">
        <f>IF(OR(J4="Fail",ISBLANK(J4)),INDEX('Issue Code Table'!C:C,MATCH(N:N,'Issue Code Table'!A:A,0)),IF(M4="Critical",6,IF(M4="Significant",5,IF(M4="Moderate",3,2))))</f>
        <v>#N/A</v>
      </c>
    </row>
    <row r="5" spans="1:27" s="183" customFormat="1" ht="409.5" x14ac:dyDescent="0.35">
      <c r="A5" s="244" t="s">
        <v>924</v>
      </c>
      <c r="B5" s="244" t="s">
        <v>1036</v>
      </c>
      <c r="C5" s="244" t="s">
        <v>1037</v>
      </c>
      <c r="D5" s="244" t="s">
        <v>1272</v>
      </c>
      <c r="E5" s="159" t="s">
        <v>1033</v>
      </c>
      <c r="F5" s="244" t="s">
        <v>1032</v>
      </c>
      <c r="G5" s="244" t="s">
        <v>1694</v>
      </c>
      <c r="H5" s="244" t="s">
        <v>1114</v>
      </c>
      <c r="I5" s="158"/>
      <c r="J5" s="158"/>
      <c r="K5" s="158" t="s">
        <v>1435</v>
      </c>
      <c r="L5" s="158"/>
      <c r="M5" s="181" t="s">
        <v>11</v>
      </c>
      <c r="N5" s="158" t="s">
        <v>149</v>
      </c>
      <c r="O5" s="197" t="s">
        <v>1197</v>
      </c>
      <c r="P5" s="233"/>
      <c r="Q5" s="181">
        <v>1.2</v>
      </c>
      <c r="R5" s="182" t="s">
        <v>826</v>
      </c>
      <c r="S5" s="244" t="s">
        <v>969</v>
      </c>
      <c r="T5" s="244" t="s">
        <v>1556</v>
      </c>
      <c r="U5" s="95"/>
      <c r="V5" s="95"/>
      <c r="W5" s="95"/>
      <c r="AA5" s="202">
        <f>IF(OR(J5="Fail",ISBLANK(J5)),INDEX('Issue Code Table'!C:C,MATCH(N:N,'Issue Code Table'!A:A,0)),IF(M5="Critical",6,IF(M5="Significant",5,IF(M5="Moderate",3,2))))</f>
        <v>5</v>
      </c>
    </row>
    <row r="6" spans="1:27" s="183" customFormat="1" ht="200" x14ac:dyDescent="0.35">
      <c r="A6" s="244" t="s">
        <v>925</v>
      </c>
      <c r="B6" s="244" t="s">
        <v>1036</v>
      </c>
      <c r="C6" s="244" t="s">
        <v>1037</v>
      </c>
      <c r="D6" s="244" t="s">
        <v>1272</v>
      </c>
      <c r="E6" s="159" t="s">
        <v>879</v>
      </c>
      <c r="F6" s="244" t="s">
        <v>1044</v>
      </c>
      <c r="G6" s="244" t="s">
        <v>1039</v>
      </c>
      <c r="H6" s="244" t="s">
        <v>1038</v>
      </c>
      <c r="I6" s="158"/>
      <c r="J6" s="158"/>
      <c r="K6" s="158" t="s">
        <v>1436</v>
      </c>
      <c r="L6" s="158"/>
      <c r="M6" s="181" t="s">
        <v>11</v>
      </c>
      <c r="N6" s="196" t="s">
        <v>149</v>
      </c>
      <c r="O6" s="197" t="s">
        <v>1197</v>
      </c>
      <c r="P6" s="233"/>
      <c r="Q6" s="181">
        <v>1.3</v>
      </c>
      <c r="R6" s="182" t="s">
        <v>827</v>
      </c>
      <c r="S6" s="244" t="s">
        <v>970</v>
      </c>
      <c r="T6" s="244" t="s">
        <v>1557</v>
      </c>
      <c r="U6" s="95"/>
      <c r="V6" s="95"/>
      <c r="W6" s="95"/>
      <c r="AA6" s="202">
        <f>IF(OR(J6="Fail",ISBLANK(J6)),INDEX('Issue Code Table'!C:C,MATCH(N:N,'Issue Code Table'!A:A,0)),IF(M6="Critical",6,IF(M6="Significant",5,IF(M6="Moderate",3,2))))</f>
        <v>5</v>
      </c>
    </row>
    <row r="7" spans="1:27" s="183" customFormat="1" ht="250" x14ac:dyDescent="0.35">
      <c r="A7" s="244" t="s">
        <v>1244</v>
      </c>
      <c r="B7" s="244" t="s">
        <v>1036</v>
      </c>
      <c r="C7" s="244" t="s">
        <v>1037</v>
      </c>
      <c r="D7" s="244" t="s">
        <v>1272</v>
      </c>
      <c r="E7" s="159" t="s">
        <v>1041</v>
      </c>
      <c r="F7" s="244" t="s">
        <v>1043</v>
      </c>
      <c r="G7" s="244" t="s">
        <v>1180</v>
      </c>
      <c r="H7" s="244" t="s">
        <v>1040</v>
      </c>
      <c r="I7" s="158"/>
      <c r="J7" s="158"/>
      <c r="K7" s="158" t="s">
        <v>1437</v>
      </c>
      <c r="L7" s="158"/>
      <c r="M7" s="181" t="s">
        <v>11</v>
      </c>
      <c r="N7" s="196" t="s">
        <v>149</v>
      </c>
      <c r="O7" s="197" t="s">
        <v>1197</v>
      </c>
      <c r="P7" s="233"/>
      <c r="Q7" s="181">
        <v>1.3</v>
      </c>
      <c r="R7" s="182" t="s">
        <v>828</v>
      </c>
      <c r="S7" s="244" t="s">
        <v>971</v>
      </c>
      <c r="T7" s="244" t="s">
        <v>972</v>
      </c>
      <c r="U7" s="95"/>
      <c r="V7" s="95"/>
      <c r="W7" s="95"/>
      <c r="AA7" s="202">
        <f>IF(OR(J7="Fail",ISBLANK(J7)),INDEX('Issue Code Table'!C:C,MATCH(N:N,'Issue Code Table'!A:A,0)),IF(M7="Critical",6,IF(M7="Significant",5,IF(M7="Moderate",3,2))))</f>
        <v>5</v>
      </c>
    </row>
    <row r="8" spans="1:27" s="183" customFormat="1" ht="150" x14ac:dyDescent="0.35">
      <c r="A8" s="244" t="s">
        <v>1245</v>
      </c>
      <c r="B8" s="244" t="s">
        <v>1036</v>
      </c>
      <c r="C8" s="244" t="s">
        <v>1037</v>
      </c>
      <c r="D8" s="244" t="s">
        <v>1272</v>
      </c>
      <c r="E8" s="159" t="s">
        <v>1042</v>
      </c>
      <c r="F8" s="244" t="s">
        <v>1045</v>
      </c>
      <c r="G8" s="244" t="s">
        <v>1181</v>
      </c>
      <c r="H8" s="244" t="s">
        <v>1111</v>
      </c>
      <c r="I8" s="158"/>
      <c r="J8" s="158"/>
      <c r="K8" s="158" t="s">
        <v>1438</v>
      </c>
      <c r="L8" s="158"/>
      <c r="M8" s="181" t="s">
        <v>11</v>
      </c>
      <c r="N8" s="196" t="s">
        <v>149</v>
      </c>
      <c r="O8" s="197" t="s">
        <v>1197</v>
      </c>
      <c r="P8" s="233"/>
      <c r="Q8" s="181">
        <v>1.3</v>
      </c>
      <c r="R8" s="182" t="s">
        <v>829</v>
      </c>
      <c r="S8" s="244" t="s">
        <v>973</v>
      </c>
      <c r="T8" s="244" t="s">
        <v>1101</v>
      </c>
      <c r="U8" s="95"/>
      <c r="V8" s="95"/>
      <c r="W8" s="95"/>
      <c r="AA8" s="202">
        <f>IF(OR(J8="Fail",ISBLANK(J8)),INDEX('Issue Code Table'!C:C,MATCH(N:N,'Issue Code Table'!A:A,0)),IF(M8="Critical",6,IF(M8="Significant",5,IF(M8="Moderate",3,2))))</f>
        <v>5</v>
      </c>
    </row>
    <row r="9" spans="1:27" s="183" customFormat="1" ht="200" x14ac:dyDescent="0.35">
      <c r="A9" s="244" t="s">
        <v>1246</v>
      </c>
      <c r="B9" s="244" t="s">
        <v>1036</v>
      </c>
      <c r="C9" s="244" t="s">
        <v>1037</v>
      </c>
      <c r="D9" s="244" t="s">
        <v>1272</v>
      </c>
      <c r="E9" s="159" t="s">
        <v>880</v>
      </c>
      <c r="F9" s="244" t="s">
        <v>1695</v>
      </c>
      <c r="G9" s="244" t="s">
        <v>1098</v>
      </c>
      <c r="H9" s="244" t="s">
        <v>1099</v>
      </c>
      <c r="I9" s="158"/>
      <c r="J9" s="158"/>
      <c r="K9" s="158" t="s">
        <v>1439</v>
      </c>
      <c r="L9" s="158"/>
      <c r="M9" s="181" t="s">
        <v>11</v>
      </c>
      <c r="N9" s="196" t="s">
        <v>149</v>
      </c>
      <c r="O9" s="197" t="s">
        <v>1197</v>
      </c>
      <c r="P9" s="233"/>
      <c r="Q9" s="181">
        <v>1.3</v>
      </c>
      <c r="R9" s="182" t="s">
        <v>830</v>
      </c>
      <c r="S9" s="244" t="s">
        <v>974</v>
      </c>
      <c r="T9" s="244" t="s">
        <v>1100</v>
      </c>
      <c r="U9" s="95"/>
      <c r="V9" s="95"/>
      <c r="W9" s="95"/>
      <c r="AA9" s="202">
        <f>IF(OR(J9="Fail",ISBLANK(J9)),INDEX('Issue Code Table'!C:C,MATCH(N:N,'Issue Code Table'!A:A,0)),IF(M9="Critical",6,IF(M9="Significant",5,IF(M9="Moderate",3,2))))</f>
        <v>5</v>
      </c>
    </row>
    <row r="10" spans="1:27" s="183" customFormat="1" ht="337.5" x14ac:dyDescent="0.35">
      <c r="A10" s="244" t="s">
        <v>1247</v>
      </c>
      <c r="B10" s="244" t="s">
        <v>1053</v>
      </c>
      <c r="C10" s="244" t="s">
        <v>1037</v>
      </c>
      <c r="D10" s="244" t="s">
        <v>1272</v>
      </c>
      <c r="E10" s="159" t="s">
        <v>1052</v>
      </c>
      <c r="F10" s="244" t="s">
        <v>1066</v>
      </c>
      <c r="G10" s="244" t="s">
        <v>1696</v>
      </c>
      <c r="H10" s="244" t="s">
        <v>1110</v>
      </c>
      <c r="I10" s="158"/>
      <c r="J10" s="158"/>
      <c r="K10" s="158" t="s">
        <v>1440</v>
      </c>
      <c r="L10" s="158"/>
      <c r="M10" s="181" t="s">
        <v>11</v>
      </c>
      <c r="N10" s="196" t="s">
        <v>149</v>
      </c>
      <c r="O10" s="197" t="s">
        <v>1197</v>
      </c>
      <c r="P10" s="233"/>
      <c r="Q10" s="181">
        <v>1.3</v>
      </c>
      <c r="R10" s="182" t="s">
        <v>831</v>
      </c>
      <c r="S10" s="244" t="s">
        <v>974</v>
      </c>
      <c r="T10" s="244" t="s">
        <v>1102</v>
      </c>
      <c r="U10" s="95"/>
      <c r="V10" s="95"/>
      <c r="W10" s="95"/>
      <c r="AA10" s="202">
        <f>IF(OR(J10="Fail",ISBLANK(J10)),INDEX('Issue Code Table'!C:C,MATCH(N:N,'Issue Code Table'!A:A,0)),IF(M10="Critical",6,IF(M10="Significant",5,IF(M10="Moderate",3,2))))</f>
        <v>5</v>
      </c>
    </row>
    <row r="11" spans="1:27" s="183" customFormat="1" ht="212.5" x14ac:dyDescent="0.35">
      <c r="A11" s="244" t="s">
        <v>1248</v>
      </c>
      <c r="B11" s="244" t="s">
        <v>1036</v>
      </c>
      <c r="C11" s="244" t="s">
        <v>1037</v>
      </c>
      <c r="D11" s="244" t="s">
        <v>1272</v>
      </c>
      <c r="E11" s="159" t="s">
        <v>881</v>
      </c>
      <c r="F11" s="244" t="s">
        <v>1067</v>
      </c>
      <c r="G11" s="244" t="s">
        <v>1697</v>
      </c>
      <c r="H11" s="244" t="s">
        <v>1698</v>
      </c>
      <c r="I11" s="158" t="s">
        <v>1112</v>
      </c>
      <c r="J11" s="158"/>
      <c r="K11" s="158" t="s">
        <v>1113</v>
      </c>
      <c r="L11" s="158"/>
      <c r="M11" s="181" t="s">
        <v>12</v>
      </c>
      <c r="N11" s="196" t="s">
        <v>149</v>
      </c>
      <c r="O11" s="197" t="s">
        <v>1197</v>
      </c>
      <c r="P11" s="233"/>
      <c r="Q11" s="181">
        <v>1.3</v>
      </c>
      <c r="R11" s="182" t="s">
        <v>832</v>
      </c>
      <c r="S11" s="244" t="s">
        <v>975</v>
      </c>
      <c r="T11" s="244" t="s">
        <v>1103</v>
      </c>
      <c r="U11" s="95"/>
      <c r="V11" s="95"/>
      <c r="W11" s="95"/>
      <c r="AA11" s="202">
        <f>IF(OR(J11="Fail",ISBLANK(J11)),INDEX('Issue Code Table'!C:C,MATCH(N:N,'Issue Code Table'!A:A,0)),IF(M11="Critical",6,IF(M11="Significant",5,IF(M11="Moderate",3,2))))</f>
        <v>5</v>
      </c>
    </row>
    <row r="12" spans="1:27" s="183" customFormat="1" ht="409.5" x14ac:dyDescent="0.35">
      <c r="A12" s="244" t="s">
        <v>1249</v>
      </c>
      <c r="B12" s="244" t="s">
        <v>1036</v>
      </c>
      <c r="C12" s="244" t="s">
        <v>1037</v>
      </c>
      <c r="D12" s="244" t="s">
        <v>1272</v>
      </c>
      <c r="E12" s="159" t="s">
        <v>882</v>
      </c>
      <c r="F12" s="244" t="s">
        <v>1068</v>
      </c>
      <c r="G12" s="244" t="s">
        <v>1699</v>
      </c>
      <c r="H12" s="244" t="s">
        <v>1116</v>
      </c>
      <c r="I12" s="158"/>
      <c r="J12" s="158"/>
      <c r="K12" s="158" t="s">
        <v>1441</v>
      </c>
      <c r="L12" s="158"/>
      <c r="M12" s="181" t="s">
        <v>12</v>
      </c>
      <c r="N12" s="196" t="s">
        <v>149</v>
      </c>
      <c r="O12" s="197" t="s">
        <v>1197</v>
      </c>
      <c r="P12" s="233"/>
      <c r="Q12" s="181">
        <v>1.3</v>
      </c>
      <c r="R12" s="182" t="s">
        <v>833</v>
      </c>
      <c r="S12" s="244" t="s">
        <v>976</v>
      </c>
      <c r="T12" s="244" t="s">
        <v>1104</v>
      </c>
      <c r="U12" s="95"/>
      <c r="V12" s="95"/>
      <c r="W12" s="95"/>
      <c r="AA12" s="202">
        <f>IF(OR(J12="Fail",ISBLANK(J12)),INDEX('Issue Code Table'!C:C,MATCH(N:N,'Issue Code Table'!A:A,0)),IF(M12="Critical",6,IF(M12="Significant",5,IF(M12="Moderate",3,2))))</f>
        <v>5</v>
      </c>
    </row>
    <row r="13" spans="1:27" s="183" customFormat="1" ht="100" x14ac:dyDescent="0.35">
      <c r="A13" s="244" t="s">
        <v>1250</v>
      </c>
      <c r="B13" s="244" t="s">
        <v>1036</v>
      </c>
      <c r="C13" s="244" t="s">
        <v>1037</v>
      </c>
      <c r="D13" s="244" t="s">
        <v>1272</v>
      </c>
      <c r="E13" s="159" t="s">
        <v>883</v>
      </c>
      <c r="F13" s="244" t="s">
        <v>1054</v>
      </c>
      <c r="G13" s="244" t="s">
        <v>1115</v>
      </c>
      <c r="H13" s="244" t="s">
        <v>1186</v>
      </c>
      <c r="I13" s="158"/>
      <c r="J13" s="158"/>
      <c r="K13" s="158" t="s">
        <v>1442</v>
      </c>
      <c r="L13" s="158"/>
      <c r="M13" s="181" t="s">
        <v>12</v>
      </c>
      <c r="N13" s="196" t="s">
        <v>149</v>
      </c>
      <c r="O13" s="197" t="s">
        <v>1197</v>
      </c>
      <c r="P13" s="233"/>
      <c r="Q13" s="181">
        <v>1.3</v>
      </c>
      <c r="R13" s="182" t="s">
        <v>834</v>
      </c>
      <c r="S13" s="244" t="s">
        <v>977</v>
      </c>
      <c r="T13" s="244" t="s">
        <v>1055</v>
      </c>
      <c r="U13" s="95"/>
      <c r="V13" s="95"/>
      <c r="W13" s="95"/>
      <c r="AA13" s="202">
        <f>IF(OR(J13="Fail",ISBLANK(J13)),INDEX('Issue Code Table'!C:C,MATCH(N:N,'Issue Code Table'!A:A,0)),IF(M13="Critical",6,IF(M13="Significant",5,IF(M13="Moderate",3,2))))</f>
        <v>5</v>
      </c>
    </row>
    <row r="14" spans="1:27" s="183" customFormat="1" ht="75" x14ac:dyDescent="0.35">
      <c r="A14" s="244" t="s">
        <v>1251</v>
      </c>
      <c r="B14" s="244" t="s">
        <v>1036</v>
      </c>
      <c r="C14" s="244" t="s">
        <v>1037</v>
      </c>
      <c r="D14" s="244" t="s">
        <v>1272</v>
      </c>
      <c r="E14" s="159" t="s">
        <v>884</v>
      </c>
      <c r="F14" s="244" t="s">
        <v>1069</v>
      </c>
      <c r="G14" s="244" t="s">
        <v>1187</v>
      </c>
      <c r="H14" s="244" t="s">
        <v>1700</v>
      </c>
      <c r="I14" s="158"/>
      <c r="J14" s="158"/>
      <c r="K14" s="158" t="s">
        <v>1443</v>
      </c>
      <c r="L14" s="158"/>
      <c r="M14" s="181" t="s">
        <v>12</v>
      </c>
      <c r="N14" s="196" t="s">
        <v>149</v>
      </c>
      <c r="O14" s="197" t="s">
        <v>1197</v>
      </c>
      <c r="P14" s="233"/>
      <c r="Q14" s="181">
        <v>1.3</v>
      </c>
      <c r="R14" s="182" t="s">
        <v>835</v>
      </c>
      <c r="S14" s="244" t="s">
        <v>978</v>
      </c>
      <c r="T14" s="244" t="s">
        <v>1056</v>
      </c>
      <c r="U14" s="95"/>
      <c r="V14" s="95"/>
      <c r="W14" s="95"/>
      <c r="AA14" s="202">
        <f>IF(OR(J14="Fail",ISBLANK(J14)),INDEX('Issue Code Table'!C:C,MATCH(N:N,'Issue Code Table'!A:A,0)),IF(M14="Critical",6,IF(M14="Significant",5,IF(M14="Moderate",3,2))))</f>
        <v>5</v>
      </c>
    </row>
    <row r="15" spans="1:27" s="183" customFormat="1" ht="362.5" x14ac:dyDescent="0.35">
      <c r="A15" s="244" t="s">
        <v>1252</v>
      </c>
      <c r="B15" s="244" t="s">
        <v>1036</v>
      </c>
      <c r="C15" s="244" t="s">
        <v>1037</v>
      </c>
      <c r="D15" s="244" t="s">
        <v>1272</v>
      </c>
      <c r="E15" s="159" t="s">
        <v>885</v>
      </c>
      <c r="F15" s="244" t="s">
        <v>1070</v>
      </c>
      <c r="G15" s="244" t="s">
        <v>1165</v>
      </c>
      <c r="H15" s="244" t="s">
        <v>1166</v>
      </c>
      <c r="I15" s="158"/>
      <c r="J15" s="158"/>
      <c r="K15" s="158" t="s">
        <v>1444</v>
      </c>
      <c r="L15" s="158"/>
      <c r="M15" s="181" t="s">
        <v>12</v>
      </c>
      <c r="N15" s="196" t="s">
        <v>149</v>
      </c>
      <c r="O15" s="197" t="s">
        <v>1197</v>
      </c>
      <c r="P15" s="233"/>
      <c r="Q15" s="181">
        <v>1.3</v>
      </c>
      <c r="R15" s="182" t="s">
        <v>836</v>
      </c>
      <c r="S15" s="244" t="s">
        <v>979</v>
      </c>
      <c r="T15" s="244" t="s">
        <v>1163</v>
      </c>
      <c r="U15" s="95"/>
      <c r="V15" s="95"/>
      <c r="W15" s="95"/>
      <c r="AA15" s="202">
        <f>IF(OR(J15="Fail",ISBLANK(J15)),INDEX('Issue Code Table'!C:C,MATCH(N:N,'Issue Code Table'!A:A,0)),IF(M15="Critical",6,IF(M15="Significant",5,IF(M15="Moderate",3,2))))</f>
        <v>5</v>
      </c>
    </row>
    <row r="16" spans="1:27" s="183" customFormat="1" ht="225" x14ac:dyDescent="0.35">
      <c r="A16" s="244" t="s">
        <v>926</v>
      </c>
      <c r="B16" s="244" t="s">
        <v>1036</v>
      </c>
      <c r="C16" s="244" t="s">
        <v>1037</v>
      </c>
      <c r="D16" s="244" t="s">
        <v>1272</v>
      </c>
      <c r="E16" s="159" t="s">
        <v>886</v>
      </c>
      <c r="F16" s="244" t="s">
        <v>1071</v>
      </c>
      <c r="G16" s="244" t="s">
        <v>1178</v>
      </c>
      <c r="H16" s="244" t="s">
        <v>1169</v>
      </c>
      <c r="I16" s="158"/>
      <c r="J16" s="158"/>
      <c r="K16" s="158" t="s">
        <v>1445</v>
      </c>
      <c r="L16" s="158"/>
      <c r="M16" s="181" t="s">
        <v>12</v>
      </c>
      <c r="N16" s="196" t="s">
        <v>149</v>
      </c>
      <c r="O16" s="197" t="s">
        <v>1197</v>
      </c>
      <c r="P16" s="233"/>
      <c r="Q16" s="181">
        <v>1.3</v>
      </c>
      <c r="R16" s="182" t="s">
        <v>837</v>
      </c>
      <c r="S16" s="244" t="s">
        <v>980</v>
      </c>
      <c r="T16" s="244" t="s">
        <v>1164</v>
      </c>
      <c r="U16" s="95"/>
      <c r="V16" s="95"/>
      <c r="W16" s="95"/>
      <c r="AA16" s="202">
        <f>IF(OR(J16="Fail",ISBLANK(J16)),INDEX('Issue Code Table'!C:C,MATCH(N:N,'Issue Code Table'!A:A,0)),IF(M16="Critical",6,IF(M16="Significant",5,IF(M16="Moderate",3,2))))</f>
        <v>5</v>
      </c>
    </row>
    <row r="17" spans="1:27" s="183" customFormat="1" ht="162.5" x14ac:dyDescent="0.35">
      <c r="A17" s="244" t="s">
        <v>927</v>
      </c>
      <c r="B17" s="244" t="s">
        <v>1036</v>
      </c>
      <c r="C17" s="244" t="s">
        <v>1037</v>
      </c>
      <c r="D17" s="244" t="s">
        <v>1272</v>
      </c>
      <c r="E17" s="159" t="s">
        <v>887</v>
      </c>
      <c r="F17" s="244" t="s">
        <v>1072</v>
      </c>
      <c r="G17" s="244" t="s">
        <v>1179</v>
      </c>
      <c r="H17" s="244" t="s">
        <v>1168</v>
      </c>
      <c r="I17" s="158"/>
      <c r="J17" s="158"/>
      <c r="K17" s="158" t="s">
        <v>1446</v>
      </c>
      <c r="L17" s="158"/>
      <c r="M17" s="181" t="s">
        <v>11</v>
      </c>
      <c r="N17" s="196" t="s">
        <v>149</v>
      </c>
      <c r="O17" s="197" t="s">
        <v>1197</v>
      </c>
      <c r="P17" s="233"/>
      <c r="Q17" s="181">
        <v>1.3</v>
      </c>
      <c r="R17" s="182" t="s">
        <v>838</v>
      </c>
      <c r="S17" s="244" t="s">
        <v>981</v>
      </c>
      <c r="T17" s="244" t="s">
        <v>1167</v>
      </c>
      <c r="U17" s="95"/>
      <c r="V17" s="95"/>
      <c r="W17" s="95"/>
      <c r="AA17" s="202">
        <f>IF(OR(J17="Fail",ISBLANK(J17)),INDEX('Issue Code Table'!C:C,MATCH(N:N,'Issue Code Table'!A:A,0)),IF(M17="Critical",6,IF(M17="Significant",5,IF(M17="Moderate",3,2))))</f>
        <v>5</v>
      </c>
    </row>
    <row r="18" spans="1:27" s="183" customFormat="1" ht="187.5" x14ac:dyDescent="0.35">
      <c r="A18" s="244" t="s">
        <v>928</v>
      </c>
      <c r="B18" s="244" t="s">
        <v>1036</v>
      </c>
      <c r="C18" s="244" t="s">
        <v>1037</v>
      </c>
      <c r="D18" s="244" t="s">
        <v>1272</v>
      </c>
      <c r="E18" s="159" t="s">
        <v>1170</v>
      </c>
      <c r="F18" s="244" t="s">
        <v>1073</v>
      </c>
      <c r="G18" s="244" t="s">
        <v>1171</v>
      </c>
      <c r="H18" s="244" t="s">
        <v>1172</v>
      </c>
      <c r="I18" s="158"/>
      <c r="J18" s="158"/>
      <c r="K18" s="158" t="s">
        <v>1447</v>
      </c>
      <c r="L18" s="158"/>
      <c r="M18" s="181" t="s">
        <v>12</v>
      </c>
      <c r="N18" s="196" t="s">
        <v>149</v>
      </c>
      <c r="O18" s="197" t="s">
        <v>1197</v>
      </c>
      <c r="P18" s="233"/>
      <c r="Q18" s="181">
        <v>1.3</v>
      </c>
      <c r="R18" s="182" t="s">
        <v>839</v>
      </c>
      <c r="S18" s="244" t="s">
        <v>982</v>
      </c>
      <c r="T18" s="244" t="s">
        <v>1106</v>
      </c>
      <c r="U18" s="95"/>
      <c r="V18" s="95"/>
      <c r="W18" s="95"/>
      <c r="AA18" s="202">
        <f>IF(OR(J18="Fail",ISBLANK(J18)),INDEX('Issue Code Table'!C:C,MATCH(N:N,'Issue Code Table'!A:A,0)),IF(M18="Critical",6,IF(M18="Significant",5,IF(M18="Moderate",3,2))))</f>
        <v>5</v>
      </c>
    </row>
    <row r="19" spans="1:27" s="183" customFormat="1" ht="225" x14ac:dyDescent="0.35">
      <c r="A19" s="244" t="s">
        <v>929</v>
      </c>
      <c r="B19" s="244" t="s">
        <v>1036</v>
      </c>
      <c r="C19" s="244" t="s">
        <v>1037</v>
      </c>
      <c r="D19" s="244" t="s">
        <v>1272</v>
      </c>
      <c r="E19" s="159" t="s">
        <v>888</v>
      </c>
      <c r="F19" s="244" t="s">
        <v>1074</v>
      </c>
      <c r="G19" s="244" t="s">
        <v>1189</v>
      </c>
      <c r="H19" s="244" t="s">
        <v>1230</v>
      </c>
      <c r="I19" s="158"/>
      <c r="J19" s="158"/>
      <c r="K19" s="158" t="s">
        <v>1448</v>
      </c>
      <c r="L19" s="158"/>
      <c r="M19" s="181" t="s">
        <v>12</v>
      </c>
      <c r="N19" s="196" t="s">
        <v>149</v>
      </c>
      <c r="O19" s="197" t="s">
        <v>1197</v>
      </c>
      <c r="P19" s="233"/>
      <c r="Q19" s="181">
        <v>1.3</v>
      </c>
      <c r="R19" s="182" t="s">
        <v>840</v>
      </c>
      <c r="S19" s="244" t="s">
        <v>983</v>
      </c>
      <c r="T19" s="244" t="s">
        <v>1105</v>
      </c>
      <c r="U19" s="95"/>
      <c r="V19" s="95"/>
      <c r="W19" s="95"/>
      <c r="AA19" s="202">
        <f>IF(OR(J19="Fail",ISBLANK(J19)),INDEX('Issue Code Table'!C:C,MATCH(N:N,'Issue Code Table'!A:A,0)),IF(M19="Critical",6,IF(M19="Significant",5,IF(M19="Moderate",3,2))))</f>
        <v>5</v>
      </c>
    </row>
    <row r="20" spans="1:27" s="183" customFormat="1" ht="150" x14ac:dyDescent="0.35">
      <c r="A20" s="244" t="s">
        <v>930</v>
      </c>
      <c r="B20" s="244" t="s">
        <v>1273</v>
      </c>
      <c r="C20" s="244" t="s">
        <v>1274</v>
      </c>
      <c r="D20" s="244" t="s">
        <v>1272</v>
      </c>
      <c r="E20" s="159" t="s">
        <v>889</v>
      </c>
      <c r="F20" s="244" t="s">
        <v>1075</v>
      </c>
      <c r="G20" s="244" t="s">
        <v>1212</v>
      </c>
      <c r="H20" s="244" t="s">
        <v>1213</v>
      </c>
      <c r="I20" s="158"/>
      <c r="J20" s="158"/>
      <c r="K20" s="158" t="s">
        <v>1449</v>
      </c>
      <c r="L20" s="158"/>
      <c r="M20" s="181" t="s">
        <v>11</v>
      </c>
      <c r="N20" s="158" t="s">
        <v>1275</v>
      </c>
      <c r="O20" s="158" t="s">
        <v>1276</v>
      </c>
      <c r="P20" s="233"/>
      <c r="Q20" s="181">
        <v>1.4</v>
      </c>
      <c r="R20" s="182" t="s">
        <v>841</v>
      </c>
      <c r="S20" s="244" t="s">
        <v>984</v>
      </c>
      <c r="T20" s="244" t="s">
        <v>1107</v>
      </c>
      <c r="U20" s="95"/>
      <c r="V20" s="95"/>
      <c r="W20" s="95"/>
      <c r="AA20" s="202">
        <f>IF(OR(J20="Fail",ISBLANK(J20)),INDEX('Issue Code Table'!C:C,MATCH(N:N,'Issue Code Table'!A:A,0)),IF(M20="Critical",6,IF(M20="Significant",5,IF(M20="Moderate",3,2))))</f>
        <v>5</v>
      </c>
    </row>
    <row r="21" spans="1:27" s="183" customFormat="1" ht="409.5" x14ac:dyDescent="0.35">
      <c r="A21" s="244" t="s">
        <v>931</v>
      </c>
      <c r="B21" s="244" t="s">
        <v>1034</v>
      </c>
      <c r="C21" s="244" t="s">
        <v>1035</v>
      </c>
      <c r="D21" s="244" t="s">
        <v>1272</v>
      </c>
      <c r="E21" s="159" t="s">
        <v>890</v>
      </c>
      <c r="F21" s="244" t="s">
        <v>1076</v>
      </c>
      <c r="G21" s="244" t="s">
        <v>1204</v>
      </c>
      <c r="H21" s="244" t="s">
        <v>1205</v>
      </c>
      <c r="I21" s="158"/>
      <c r="J21" s="158"/>
      <c r="K21" s="158" t="s">
        <v>1450</v>
      </c>
      <c r="L21" s="158"/>
      <c r="M21" s="181" t="s">
        <v>11</v>
      </c>
      <c r="N21" s="158" t="s">
        <v>1275</v>
      </c>
      <c r="O21" s="158" t="s">
        <v>1290</v>
      </c>
      <c r="P21" s="233"/>
      <c r="Q21" s="181">
        <v>1.4</v>
      </c>
      <c r="R21" s="182" t="s">
        <v>842</v>
      </c>
      <c r="S21" s="244" t="s">
        <v>985</v>
      </c>
      <c r="T21" s="244" t="s">
        <v>1558</v>
      </c>
      <c r="U21" s="95"/>
      <c r="V21" s="95"/>
      <c r="W21" s="95"/>
      <c r="AA21" s="202">
        <f>IF(OR(J21="Fail",ISBLANK(J21)),INDEX('Issue Code Table'!C:C,MATCH(N:N,'Issue Code Table'!A:A,0)),IF(M21="Critical",6,IF(M21="Significant",5,IF(M21="Moderate",3,2))))</f>
        <v>5</v>
      </c>
    </row>
    <row r="22" spans="1:27" s="183" customFormat="1" ht="150" x14ac:dyDescent="0.35">
      <c r="A22" s="244" t="s">
        <v>932</v>
      </c>
      <c r="B22" s="244" t="s">
        <v>1034</v>
      </c>
      <c r="C22" s="244" t="s">
        <v>1035</v>
      </c>
      <c r="D22" s="244" t="s">
        <v>1272</v>
      </c>
      <c r="E22" s="159" t="s">
        <v>891</v>
      </c>
      <c r="F22" s="244" t="s">
        <v>1077</v>
      </c>
      <c r="G22" s="244" t="s">
        <v>1257</v>
      </c>
      <c r="H22" s="244" t="s">
        <v>1258</v>
      </c>
      <c r="I22" s="158"/>
      <c r="J22" s="158"/>
      <c r="K22" s="158" t="s">
        <v>1451</v>
      </c>
      <c r="L22" s="158"/>
      <c r="M22" s="181" t="s">
        <v>12</v>
      </c>
      <c r="N22" s="158" t="s">
        <v>458</v>
      </c>
      <c r="O22" s="158" t="s">
        <v>1277</v>
      </c>
      <c r="P22" s="233"/>
      <c r="Q22" s="181">
        <v>1.4</v>
      </c>
      <c r="R22" s="182" t="s">
        <v>843</v>
      </c>
      <c r="S22" s="244" t="s">
        <v>986</v>
      </c>
      <c r="T22" s="244" t="s">
        <v>1108</v>
      </c>
      <c r="U22" s="95"/>
      <c r="V22" s="95"/>
      <c r="W22" s="95"/>
      <c r="AA22" s="202">
        <f>IF(OR(J22="Fail",ISBLANK(J22)),INDEX('Issue Code Table'!C:C,MATCH(N:N,'Issue Code Table'!A:A,0)),IF(M22="Critical",6,IF(M22="Significant",5,IF(M22="Moderate",3,2))))</f>
        <v>3</v>
      </c>
    </row>
    <row r="23" spans="1:27" s="183" customFormat="1" ht="409.5" x14ac:dyDescent="0.35">
      <c r="A23" s="244" t="s">
        <v>933</v>
      </c>
      <c r="B23" s="244" t="s">
        <v>1121</v>
      </c>
      <c r="C23" s="244" t="s">
        <v>1122</v>
      </c>
      <c r="D23" s="244" t="s">
        <v>1272</v>
      </c>
      <c r="E23" s="159" t="s">
        <v>892</v>
      </c>
      <c r="F23" s="244" t="s">
        <v>1078</v>
      </c>
      <c r="G23" s="244" t="s">
        <v>1259</v>
      </c>
      <c r="H23" s="244" t="s">
        <v>1260</v>
      </c>
      <c r="I23" s="158"/>
      <c r="J23" s="158"/>
      <c r="K23" s="158" t="s">
        <v>1452</v>
      </c>
      <c r="L23" s="158"/>
      <c r="M23" s="181" t="s">
        <v>12</v>
      </c>
      <c r="N23" s="158" t="s">
        <v>731</v>
      </c>
      <c r="O23" s="158" t="s">
        <v>732</v>
      </c>
      <c r="P23" s="233"/>
      <c r="Q23" s="181">
        <v>1.4</v>
      </c>
      <c r="R23" s="182" t="s">
        <v>844</v>
      </c>
      <c r="S23" s="244" t="s">
        <v>987</v>
      </c>
      <c r="T23" s="244" t="s">
        <v>1559</v>
      </c>
      <c r="U23" s="95"/>
      <c r="V23" s="95"/>
      <c r="W23" s="95"/>
      <c r="AA23" s="202">
        <f>IF(OR(J23="Fail",ISBLANK(J23)),INDEX('Issue Code Table'!C:C,MATCH(N:N,'Issue Code Table'!A:A,0)),IF(M23="Critical",6,IF(M23="Significant",5,IF(M23="Moderate",3,2))))</f>
        <v>5</v>
      </c>
    </row>
    <row r="24" spans="1:27" s="183" customFormat="1" ht="87.5" x14ac:dyDescent="0.35">
      <c r="A24" s="244" t="s">
        <v>934</v>
      </c>
      <c r="B24" s="244" t="s">
        <v>1121</v>
      </c>
      <c r="C24" s="244" t="s">
        <v>1122</v>
      </c>
      <c r="D24" s="244" t="s">
        <v>1272</v>
      </c>
      <c r="E24" s="159" t="s">
        <v>893</v>
      </c>
      <c r="F24" s="244" t="s">
        <v>1079</v>
      </c>
      <c r="G24" s="244" t="s">
        <v>1589</v>
      </c>
      <c r="H24" s="244" t="s">
        <v>1261</v>
      </c>
      <c r="I24" s="158"/>
      <c r="J24" s="158"/>
      <c r="K24" s="158" t="s">
        <v>1453</v>
      </c>
      <c r="L24" s="158"/>
      <c r="M24" s="181" t="s">
        <v>11</v>
      </c>
      <c r="N24" s="158" t="s">
        <v>185</v>
      </c>
      <c r="O24" s="158" t="s">
        <v>1193</v>
      </c>
      <c r="P24" s="233"/>
      <c r="Q24" s="181">
        <v>1.5</v>
      </c>
      <c r="R24" s="182" t="s">
        <v>845</v>
      </c>
      <c r="S24" s="244" t="s">
        <v>988</v>
      </c>
      <c r="T24" s="244" t="s">
        <v>989</v>
      </c>
      <c r="U24" s="95"/>
      <c r="V24" s="95"/>
      <c r="W24" s="95"/>
      <c r="AA24" s="202">
        <f>IF(OR(J24="Fail",ISBLANK(J24)),INDEX('Issue Code Table'!C:C,MATCH(N:N,'Issue Code Table'!A:A,0)),IF(M24="Critical",6,IF(M24="Significant",5,IF(M24="Moderate",3,2))))</f>
        <v>4</v>
      </c>
    </row>
    <row r="25" spans="1:27" s="183" customFormat="1" ht="137.5" x14ac:dyDescent="0.35">
      <c r="A25" s="244" t="s">
        <v>935</v>
      </c>
      <c r="B25" s="244" t="s">
        <v>1121</v>
      </c>
      <c r="C25" s="244" t="s">
        <v>1122</v>
      </c>
      <c r="D25" s="244" t="s">
        <v>1272</v>
      </c>
      <c r="E25" s="159" t="s">
        <v>894</v>
      </c>
      <c r="F25" s="244" t="s">
        <v>1080</v>
      </c>
      <c r="G25" s="244" t="s">
        <v>1590</v>
      </c>
      <c r="H25" s="244" t="s">
        <v>1261</v>
      </c>
      <c r="I25" s="158"/>
      <c r="J25" s="158"/>
      <c r="K25" s="158" t="s">
        <v>1701</v>
      </c>
      <c r="L25" s="158"/>
      <c r="M25" s="181" t="s">
        <v>11</v>
      </c>
      <c r="N25" s="158" t="s">
        <v>185</v>
      </c>
      <c r="O25" s="158" t="s">
        <v>1291</v>
      </c>
      <c r="P25" s="233"/>
      <c r="Q25" s="181">
        <v>1.5</v>
      </c>
      <c r="R25" s="182" t="s">
        <v>846</v>
      </c>
      <c r="S25" s="244" t="s">
        <v>990</v>
      </c>
      <c r="T25" s="244" t="s">
        <v>1568</v>
      </c>
      <c r="U25" s="95"/>
      <c r="V25" s="95"/>
      <c r="W25" s="95"/>
      <c r="AA25" s="202">
        <f>IF(OR(J25="Fail",ISBLANK(J25)),INDEX('Issue Code Table'!C:C,MATCH(N:N,'Issue Code Table'!A:A,0)),IF(M25="Critical",6,IF(M25="Significant",5,IF(M25="Moderate",3,2))))</f>
        <v>4</v>
      </c>
    </row>
    <row r="26" spans="1:27" s="183" customFormat="1" ht="200" x14ac:dyDescent="0.35">
      <c r="A26" s="244" t="s">
        <v>936</v>
      </c>
      <c r="B26" s="244" t="s">
        <v>1121</v>
      </c>
      <c r="C26" s="244" t="s">
        <v>1122</v>
      </c>
      <c r="D26" s="244" t="s">
        <v>1272</v>
      </c>
      <c r="E26" s="159" t="s">
        <v>1569</v>
      </c>
      <c r="F26" s="244" t="s">
        <v>1081</v>
      </c>
      <c r="G26" s="244" t="s">
        <v>1262</v>
      </c>
      <c r="H26" s="244" t="s">
        <v>1261</v>
      </c>
      <c r="I26" s="158"/>
      <c r="J26" s="158"/>
      <c r="K26" s="158" t="s">
        <v>1454</v>
      </c>
      <c r="L26" s="158"/>
      <c r="M26" s="181" t="s">
        <v>11</v>
      </c>
      <c r="N26" s="158" t="s">
        <v>185</v>
      </c>
      <c r="O26" s="158" t="s">
        <v>1291</v>
      </c>
      <c r="P26" s="233"/>
      <c r="Q26" s="181">
        <v>1.5</v>
      </c>
      <c r="R26" s="182" t="s">
        <v>847</v>
      </c>
      <c r="S26" s="244" t="s">
        <v>1570</v>
      </c>
      <c r="T26" s="244" t="s">
        <v>1571</v>
      </c>
      <c r="U26" s="95"/>
      <c r="V26" s="95"/>
      <c r="W26" s="95"/>
      <c r="AA26" s="202">
        <f>IF(OR(J26="Fail",ISBLANK(J26)),INDEX('Issue Code Table'!C:C,MATCH(N:N,'Issue Code Table'!A:A,0)),IF(M26="Critical",6,IF(M26="Significant",5,IF(M26="Moderate",3,2))))</f>
        <v>4</v>
      </c>
    </row>
    <row r="27" spans="1:27" s="183" customFormat="1" ht="75" x14ac:dyDescent="0.35">
      <c r="A27" s="244" t="s">
        <v>937</v>
      </c>
      <c r="B27" s="244" t="s">
        <v>1117</v>
      </c>
      <c r="C27" s="244" t="s">
        <v>1118</v>
      </c>
      <c r="D27" s="244" t="s">
        <v>1272</v>
      </c>
      <c r="E27" s="159" t="s">
        <v>895</v>
      </c>
      <c r="F27" s="244" t="s">
        <v>1082</v>
      </c>
      <c r="G27" s="244" t="s">
        <v>1264</v>
      </c>
      <c r="H27" s="244" t="s">
        <v>1263</v>
      </c>
      <c r="I27" s="158"/>
      <c r="J27" s="158"/>
      <c r="K27" s="158" t="s">
        <v>1188</v>
      </c>
      <c r="L27" s="158"/>
      <c r="M27" s="181" t="s">
        <v>11</v>
      </c>
      <c r="N27" s="158" t="s">
        <v>574</v>
      </c>
      <c r="O27" s="158" t="s">
        <v>1192</v>
      </c>
      <c r="P27" s="233"/>
      <c r="Q27" s="181">
        <v>1.6</v>
      </c>
      <c r="R27" s="182" t="s">
        <v>848</v>
      </c>
      <c r="S27" s="244" t="s">
        <v>1560</v>
      </c>
      <c r="T27" s="244" t="s">
        <v>991</v>
      </c>
      <c r="U27" s="95"/>
      <c r="V27" s="95"/>
      <c r="W27" s="95"/>
      <c r="AA27" s="202">
        <f>IF(OR(J27="Fail",ISBLANK(J27)),INDEX('Issue Code Table'!C:C,MATCH(N:N,'Issue Code Table'!A:A,0)),IF(M27="Critical",6,IF(M27="Significant",5,IF(M27="Moderate",3,2))))</f>
        <v>6</v>
      </c>
    </row>
    <row r="28" spans="1:27" s="183" customFormat="1" ht="237.5" x14ac:dyDescent="0.35">
      <c r="A28" s="244" t="s">
        <v>938</v>
      </c>
      <c r="B28" s="244" t="s">
        <v>1060</v>
      </c>
      <c r="C28" s="244" t="s">
        <v>1065</v>
      </c>
      <c r="D28" s="244" t="s">
        <v>1272</v>
      </c>
      <c r="E28" s="159" t="s">
        <v>896</v>
      </c>
      <c r="F28" s="244" t="s">
        <v>1572</v>
      </c>
      <c r="G28" s="244" t="s">
        <v>1198</v>
      </c>
      <c r="H28" s="244" t="s">
        <v>1265</v>
      </c>
      <c r="I28" s="158"/>
      <c r="J28" s="158"/>
      <c r="K28" s="158" t="s">
        <v>1455</v>
      </c>
      <c r="L28" s="158"/>
      <c r="M28" s="181" t="s">
        <v>11</v>
      </c>
      <c r="N28" s="158" t="s">
        <v>185</v>
      </c>
      <c r="O28" s="158" t="s">
        <v>1193</v>
      </c>
      <c r="P28" s="233"/>
      <c r="Q28" s="181">
        <v>1.6</v>
      </c>
      <c r="R28" s="204" t="s">
        <v>849</v>
      </c>
      <c r="S28" s="244" t="s">
        <v>1573</v>
      </c>
      <c r="T28" s="244" t="s">
        <v>1702</v>
      </c>
      <c r="U28" s="95"/>
      <c r="V28" s="95"/>
      <c r="W28" s="95"/>
      <c r="AA28" s="202">
        <f>IF(OR(J28="Fail",ISBLANK(J28)),INDEX('Issue Code Table'!C:C,MATCH(N:N,'Issue Code Table'!A:A,0)),IF(M28="Critical",6,IF(M28="Significant",5,IF(M28="Moderate",3,2))))</f>
        <v>4</v>
      </c>
    </row>
    <row r="29" spans="1:27" s="183" customFormat="1" ht="300" x14ac:dyDescent="0.35">
      <c r="A29" s="244" t="s">
        <v>939</v>
      </c>
      <c r="B29" s="244" t="s">
        <v>1176</v>
      </c>
      <c r="C29" s="244" t="s">
        <v>1177</v>
      </c>
      <c r="D29" s="244" t="s">
        <v>1272</v>
      </c>
      <c r="E29" s="159" t="s">
        <v>897</v>
      </c>
      <c r="F29" s="244" t="s">
        <v>1574</v>
      </c>
      <c r="G29" s="244" t="s">
        <v>1575</v>
      </c>
      <c r="H29" s="244" t="s">
        <v>1266</v>
      </c>
      <c r="I29" s="158"/>
      <c r="J29" s="158"/>
      <c r="K29" s="158" t="s">
        <v>1456</v>
      </c>
      <c r="L29" s="158"/>
      <c r="M29" s="181" t="s">
        <v>12</v>
      </c>
      <c r="N29" s="158" t="s">
        <v>23</v>
      </c>
      <c r="O29" s="158" t="s">
        <v>1239</v>
      </c>
      <c r="P29" s="233"/>
      <c r="Q29" s="181">
        <v>1.6</v>
      </c>
      <c r="R29" s="182" t="s">
        <v>850</v>
      </c>
      <c r="S29" s="244" t="s">
        <v>992</v>
      </c>
      <c r="T29" s="244" t="s">
        <v>1576</v>
      </c>
      <c r="U29" s="95"/>
      <c r="V29" s="95"/>
      <c r="W29" s="95"/>
      <c r="AA29" s="202">
        <f>IF(OR(J29="Fail",ISBLANK(J29)),INDEX('Issue Code Table'!C:C,MATCH(N:N,'Issue Code Table'!A:A,0)),IF(M29="Critical",6,IF(M29="Significant",5,IF(M29="Moderate",3,2))))</f>
        <v>4</v>
      </c>
    </row>
    <row r="30" spans="1:27" s="183" customFormat="1" ht="212.5" x14ac:dyDescent="0.35">
      <c r="A30" s="244" t="s">
        <v>940</v>
      </c>
      <c r="B30" s="244" t="s">
        <v>1036</v>
      </c>
      <c r="C30" s="244" t="s">
        <v>1037</v>
      </c>
      <c r="D30" s="244" t="s">
        <v>1272</v>
      </c>
      <c r="E30" s="159" t="s">
        <v>898</v>
      </c>
      <c r="F30" s="244" t="s">
        <v>1083</v>
      </c>
      <c r="G30" s="244" t="s">
        <v>1199</v>
      </c>
      <c r="H30" s="244" t="s">
        <v>1200</v>
      </c>
      <c r="I30" s="158"/>
      <c r="J30" s="158"/>
      <c r="K30" s="158" t="s">
        <v>1457</v>
      </c>
      <c r="L30" s="158"/>
      <c r="M30" s="181" t="s">
        <v>12</v>
      </c>
      <c r="N30" s="158" t="s">
        <v>458</v>
      </c>
      <c r="O30" s="158" t="s">
        <v>1277</v>
      </c>
      <c r="P30" s="233"/>
      <c r="Q30" s="181">
        <v>1.6</v>
      </c>
      <c r="R30" s="182" t="s">
        <v>851</v>
      </c>
      <c r="S30" s="244" t="s">
        <v>993</v>
      </c>
      <c r="T30" s="244" t="s">
        <v>994</v>
      </c>
      <c r="U30" s="95"/>
      <c r="V30" s="95"/>
      <c r="W30" s="95"/>
      <c r="AA30" s="202">
        <f>IF(OR(J30="Fail",ISBLANK(J30)),INDEX('Issue Code Table'!C:C,MATCH(N:N,'Issue Code Table'!A:A,0)),IF(M30="Critical",6,IF(M30="Significant",5,IF(M30="Moderate",3,2))))</f>
        <v>3</v>
      </c>
    </row>
    <row r="31" spans="1:27" s="183" customFormat="1" ht="187.5" x14ac:dyDescent="0.35">
      <c r="A31" s="244" t="s">
        <v>941</v>
      </c>
      <c r="B31" s="244" t="s">
        <v>1173</v>
      </c>
      <c r="C31" s="244" t="s">
        <v>1754</v>
      </c>
      <c r="D31" s="244" t="s">
        <v>1272</v>
      </c>
      <c r="E31" s="159" t="s">
        <v>899</v>
      </c>
      <c r="F31" s="244" t="s">
        <v>1203</v>
      </c>
      <c r="G31" s="244" t="s">
        <v>1202</v>
      </c>
      <c r="H31" s="244" t="s">
        <v>1231</v>
      </c>
      <c r="I31" s="158"/>
      <c r="J31" s="158"/>
      <c r="K31" s="158" t="s">
        <v>1458</v>
      </c>
      <c r="L31" s="158"/>
      <c r="M31" s="181" t="s">
        <v>12</v>
      </c>
      <c r="N31" s="158" t="s">
        <v>164</v>
      </c>
      <c r="O31" s="158" t="s">
        <v>1278</v>
      </c>
      <c r="P31" s="233"/>
      <c r="Q31" s="181">
        <v>1.6</v>
      </c>
      <c r="R31" s="182" t="s">
        <v>852</v>
      </c>
      <c r="S31" s="244" t="s">
        <v>995</v>
      </c>
      <c r="T31" s="244" t="s">
        <v>1201</v>
      </c>
      <c r="U31" s="95"/>
      <c r="V31" s="95"/>
      <c r="W31" s="95"/>
      <c r="AA31" s="202">
        <f>IF(OR(J31="Fail",ISBLANK(J31)),INDEX('Issue Code Table'!C:C,MATCH(N:N,'Issue Code Table'!A:A,0)),IF(M31="Critical",6,IF(M31="Significant",5,IF(M31="Moderate",3,2))))</f>
        <v>4</v>
      </c>
    </row>
    <row r="32" spans="1:27" s="183" customFormat="1" ht="287.5" x14ac:dyDescent="0.35">
      <c r="A32" s="244" t="s">
        <v>942</v>
      </c>
      <c r="B32" s="244" t="s">
        <v>1174</v>
      </c>
      <c r="C32" s="244" t="s">
        <v>1175</v>
      </c>
      <c r="D32" s="244" t="s">
        <v>1272</v>
      </c>
      <c r="E32" s="159" t="s">
        <v>900</v>
      </c>
      <c r="F32" s="244" t="s">
        <v>1577</v>
      </c>
      <c r="G32" s="244" t="s">
        <v>1214</v>
      </c>
      <c r="H32" s="244" t="s">
        <v>1215</v>
      </c>
      <c r="I32" s="158"/>
      <c r="J32" s="158"/>
      <c r="K32" s="158" t="s">
        <v>1703</v>
      </c>
      <c r="L32" s="158"/>
      <c r="M32" s="181" t="s">
        <v>11</v>
      </c>
      <c r="N32" s="158" t="s">
        <v>731</v>
      </c>
      <c r="O32" s="158" t="s">
        <v>1288</v>
      </c>
      <c r="P32" s="233"/>
      <c r="Q32" s="181">
        <v>1.6</v>
      </c>
      <c r="R32" s="182" t="s">
        <v>853</v>
      </c>
      <c r="S32" s="244" t="s">
        <v>996</v>
      </c>
      <c r="T32" s="244" t="s">
        <v>997</v>
      </c>
      <c r="U32" s="95"/>
      <c r="V32" s="95"/>
      <c r="W32" s="95"/>
      <c r="AA32" s="202">
        <f>IF(OR(J32="Fail",ISBLANK(J32)),INDEX('Issue Code Table'!C:C,MATCH(N:N,'Issue Code Table'!A:A,0)),IF(M32="Critical",6,IF(M32="Significant",5,IF(M32="Moderate",3,2))))</f>
        <v>5</v>
      </c>
    </row>
    <row r="33" spans="1:27" s="183" customFormat="1" ht="212.5" x14ac:dyDescent="0.35">
      <c r="A33" s="244" t="s">
        <v>943</v>
      </c>
      <c r="B33" s="244" t="s">
        <v>1060</v>
      </c>
      <c r="C33" s="244" t="s">
        <v>1065</v>
      </c>
      <c r="D33" s="244" t="s">
        <v>1272</v>
      </c>
      <c r="E33" s="159" t="s">
        <v>901</v>
      </c>
      <c r="F33" s="244" t="s">
        <v>1084</v>
      </c>
      <c r="G33" s="244" t="s">
        <v>1051</v>
      </c>
      <c r="H33" s="244" t="s">
        <v>1185</v>
      </c>
      <c r="I33" s="158"/>
      <c r="J33" s="158"/>
      <c r="K33" s="158" t="s">
        <v>1459</v>
      </c>
      <c r="L33" s="158"/>
      <c r="M33" s="181" t="s">
        <v>11</v>
      </c>
      <c r="N33" s="194" t="s">
        <v>185</v>
      </c>
      <c r="O33" s="195" t="s">
        <v>1193</v>
      </c>
      <c r="P33" s="233"/>
      <c r="Q33" s="181">
        <v>1.6</v>
      </c>
      <c r="R33" s="182" t="s">
        <v>854</v>
      </c>
      <c r="S33" s="244" t="s">
        <v>998</v>
      </c>
      <c r="T33" s="244" t="s">
        <v>999</v>
      </c>
      <c r="U33" s="95"/>
      <c r="V33" s="95"/>
      <c r="W33" s="95"/>
      <c r="AA33" s="202">
        <f>IF(OR(J33="Fail",ISBLANK(J33)),INDEX('Issue Code Table'!C:C,MATCH(N:N,'Issue Code Table'!A:A,0)),IF(M33="Critical",6,IF(M33="Significant",5,IF(M33="Moderate",3,2))))</f>
        <v>4</v>
      </c>
    </row>
    <row r="34" spans="1:27" s="183" customFormat="1" ht="125" x14ac:dyDescent="0.35">
      <c r="A34" s="244" t="s">
        <v>944</v>
      </c>
      <c r="B34" s="244" t="s">
        <v>1060</v>
      </c>
      <c r="C34" s="244" t="s">
        <v>1065</v>
      </c>
      <c r="D34" s="244" t="s">
        <v>1272</v>
      </c>
      <c r="E34" s="159" t="s">
        <v>902</v>
      </c>
      <c r="F34" s="244" t="s">
        <v>1085</v>
      </c>
      <c r="G34" s="244" t="s">
        <v>1119</v>
      </c>
      <c r="H34" s="244" t="s">
        <v>1120</v>
      </c>
      <c r="I34" s="158"/>
      <c r="J34" s="158"/>
      <c r="K34" s="158" t="s">
        <v>1460</v>
      </c>
      <c r="L34" s="158"/>
      <c r="M34" s="181" t="s">
        <v>11</v>
      </c>
      <c r="N34" s="194" t="s">
        <v>185</v>
      </c>
      <c r="O34" s="195" t="s">
        <v>1193</v>
      </c>
      <c r="P34" s="233"/>
      <c r="Q34" s="181">
        <v>1.6</v>
      </c>
      <c r="R34" s="182" t="s">
        <v>855</v>
      </c>
      <c r="S34" s="244" t="s">
        <v>1000</v>
      </c>
      <c r="T34" s="244" t="s">
        <v>1001</v>
      </c>
      <c r="U34" s="95"/>
      <c r="V34" s="95"/>
      <c r="W34" s="95"/>
      <c r="AA34" s="202">
        <f>IF(OR(J34="Fail",ISBLANK(J34)),INDEX('Issue Code Table'!C:C,MATCH(N:N,'Issue Code Table'!A:A,0)),IF(M34="Critical",6,IF(M34="Significant",5,IF(M34="Moderate",3,2))))</f>
        <v>4</v>
      </c>
    </row>
    <row r="35" spans="1:27" s="183" customFormat="1" ht="125" x14ac:dyDescent="0.35">
      <c r="A35" s="244" t="s">
        <v>945</v>
      </c>
      <c r="B35" s="244" t="s">
        <v>1121</v>
      </c>
      <c r="C35" s="244" t="s">
        <v>1122</v>
      </c>
      <c r="D35" s="244" t="s">
        <v>1272</v>
      </c>
      <c r="E35" s="159" t="s">
        <v>903</v>
      </c>
      <c r="F35" s="244" t="s">
        <v>1047</v>
      </c>
      <c r="G35" s="244" t="s">
        <v>1049</v>
      </c>
      <c r="H35" s="244" t="s">
        <v>1048</v>
      </c>
      <c r="I35" s="158"/>
      <c r="J35" s="158"/>
      <c r="K35" s="158" t="s">
        <v>1461</v>
      </c>
      <c r="L35" s="158"/>
      <c r="M35" s="181" t="s">
        <v>11</v>
      </c>
      <c r="N35" s="158" t="s">
        <v>610</v>
      </c>
      <c r="O35" s="158" t="s">
        <v>1046</v>
      </c>
      <c r="P35" s="233"/>
      <c r="Q35" s="181">
        <v>1.6</v>
      </c>
      <c r="R35" s="182" t="s">
        <v>856</v>
      </c>
      <c r="S35" s="244" t="s">
        <v>1002</v>
      </c>
      <c r="T35" s="244" t="s">
        <v>1003</v>
      </c>
      <c r="U35" s="95"/>
      <c r="V35" s="95"/>
      <c r="W35" s="95"/>
      <c r="AA35" s="202">
        <f>IF(OR(J35="Fail",ISBLANK(J35)),INDEX('Issue Code Table'!C:C,MATCH(N:N,'Issue Code Table'!A:A,0)),IF(M35="Critical",6,IF(M35="Significant",5,IF(M35="Moderate",3,2))))</f>
        <v>6</v>
      </c>
    </row>
    <row r="36" spans="1:27" s="183" customFormat="1" ht="409.5" x14ac:dyDescent="0.35">
      <c r="A36" s="244" t="s">
        <v>946</v>
      </c>
      <c r="B36" s="244" t="s">
        <v>1123</v>
      </c>
      <c r="C36" s="244" t="s">
        <v>1704</v>
      </c>
      <c r="D36" s="244" t="s">
        <v>1272</v>
      </c>
      <c r="E36" s="159" t="s">
        <v>904</v>
      </c>
      <c r="F36" s="244" t="s">
        <v>1578</v>
      </c>
      <c r="G36" s="244" t="s">
        <v>1268</v>
      </c>
      <c r="H36" s="244" t="s">
        <v>1267</v>
      </c>
      <c r="I36" s="158"/>
      <c r="J36" s="158"/>
      <c r="K36" s="158" t="s">
        <v>1462</v>
      </c>
      <c r="L36" s="158"/>
      <c r="M36" s="181" t="s">
        <v>12</v>
      </c>
      <c r="N36" s="194" t="s">
        <v>14</v>
      </c>
      <c r="O36" s="195" t="s">
        <v>1195</v>
      </c>
      <c r="P36" s="233"/>
      <c r="Q36" s="181">
        <v>1.6</v>
      </c>
      <c r="R36" s="182" t="s">
        <v>857</v>
      </c>
      <c r="S36" s="244" t="s">
        <v>1004</v>
      </c>
      <c r="T36" s="244" t="s">
        <v>1429</v>
      </c>
      <c r="U36" s="95"/>
      <c r="V36" s="95"/>
      <c r="W36" s="95"/>
      <c r="AA36" s="202">
        <f>IF(OR(J36="Fail",ISBLANK(J36)),INDEX('Issue Code Table'!C:C,MATCH(N:N,'Issue Code Table'!A:A,0)),IF(M36="Critical",6,IF(M36="Significant",5,IF(M36="Moderate",3,2))))</f>
        <v>5</v>
      </c>
    </row>
    <row r="37" spans="1:27" s="183" customFormat="1" ht="125" x14ac:dyDescent="0.35">
      <c r="A37" s="244" t="s">
        <v>947</v>
      </c>
      <c r="B37" s="244" t="s">
        <v>1060</v>
      </c>
      <c r="C37" s="244" t="s">
        <v>1065</v>
      </c>
      <c r="D37" s="244" t="s">
        <v>1272</v>
      </c>
      <c r="E37" s="159" t="s">
        <v>905</v>
      </c>
      <c r="F37" s="244" t="s">
        <v>1050</v>
      </c>
      <c r="G37" s="244" t="s">
        <v>1216</v>
      </c>
      <c r="H37" s="244" t="s">
        <v>1579</v>
      </c>
      <c r="I37" s="158"/>
      <c r="J37" s="158"/>
      <c r="K37" s="158" t="s">
        <v>1463</v>
      </c>
      <c r="L37" s="158"/>
      <c r="M37" s="181" t="s">
        <v>12</v>
      </c>
      <c r="N37" s="158" t="s">
        <v>268</v>
      </c>
      <c r="O37" s="158" t="s">
        <v>1279</v>
      </c>
      <c r="P37" s="233"/>
      <c r="Q37" s="181">
        <v>1.6</v>
      </c>
      <c r="R37" s="182" t="s">
        <v>858</v>
      </c>
      <c r="S37" s="244" t="s">
        <v>1580</v>
      </c>
      <c r="T37" s="244" t="s">
        <v>1581</v>
      </c>
      <c r="U37" s="95"/>
      <c r="V37" s="95"/>
      <c r="W37" s="95"/>
      <c r="AA37" s="202">
        <f>IF(OR(J37="Fail",ISBLANK(J37)),INDEX('Issue Code Table'!C:C,MATCH(N:N,'Issue Code Table'!A:A,0)),IF(M37="Critical",6,IF(M37="Significant",5,IF(M37="Moderate",3,2))))</f>
        <v>6</v>
      </c>
    </row>
    <row r="38" spans="1:27" s="183" customFormat="1" ht="175" x14ac:dyDescent="0.35">
      <c r="A38" s="244" t="s">
        <v>948</v>
      </c>
      <c r="B38" s="244" t="s">
        <v>1057</v>
      </c>
      <c r="C38" s="244" t="s">
        <v>1058</v>
      </c>
      <c r="D38" s="244" t="s">
        <v>1271</v>
      </c>
      <c r="E38" s="159" t="s">
        <v>906</v>
      </c>
      <c r="F38" s="244" t="s">
        <v>1086</v>
      </c>
      <c r="G38" s="244" t="s">
        <v>1217</v>
      </c>
      <c r="H38" s="244" t="s">
        <v>1218</v>
      </c>
      <c r="I38" s="158"/>
      <c r="J38" s="158"/>
      <c r="K38" s="158" t="s">
        <v>1464</v>
      </c>
      <c r="L38" s="158"/>
      <c r="M38" s="181" t="s">
        <v>12</v>
      </c>
      <c r="N38" s="158" t="s">
        <v>150</v>
      </c>
      <c r="O38" s="158" t="s">
        <v>1280</v>
      </c>
      <c r="P38" s="233"/>
      <c r="Q38" s="181">
        <v>1.7</v>
      </c>
      <c r="R38" s="182" t="s">
        <v>859</v>
      </c>
      <c r="S38" s="244" t="s">
        <v>1005</v>
      </c>
      <c r="T38" s="244" t="s">
        <v>1006</v>
      </c>
      <c r="U38" s="95"/>
      <c r="V38" s="95"/>
      <c r="W38" s="95"/>
      <c r="AA38" s="202">
        <f>IF(OR(J38="Fail",ISBLANK(J38)),INDEX('Issue Code Table'!C:C,MATCH(N:N,'Issue Code Table'!A:A,0)),IF(M38="Critical",6,IF(M38="Significant",5,IF(M38="Moderate",3,2))))</f>
        <v>5</v>
      </c>
    </row>
    <row r="39" spans="1:27" s="183" customFormat="1" ht="250" x14ac:dyDescent="0.35">
      <c r="A39" s="244" t="s">
        <v>949</v>
      </c>
      <c r="B39" s="244" t="s">
        <v>1057</v>
      </c>
      <c r="C39" s="244" t="s">
        <v>1058</v>
      </c>
      <c r="D39" s="244" t="s">
        <v>1272</v>
      </c>
      <c r="E39" s="159" t="s">
        <v>907</v>
      </c>
      <c r="F39" s="244" t="s">
        <v>1582</v>
      </c>
      <c r="G39" s="244" t="s">
        <v>1219</v>
      </c>
      <c r="H39" s="244" t="s">
        <v>1220</v>
      </c>
      <c r="I39" s="158"/>
      <c r="J39" s="158"/>
      <c r="K39" s="158" t="s">
        <v>1465</v>
      </c>
      <c r="L39" s="158"/>
      <c r="M39" s="181" t="s">
        <v>12</v>
      </c>
      <c r="N39" s="158" t="s">
        <v>150</v>
      </c>
      <c r="O39" s="158" t="s">
        <v>1280</v>
      </c>
      <c r="P39" s="233"/>
      <c r="Q39" s="181">
        <v>1.7</v>
      </c>
      <c r="R39" s="182" t="s">
        <v>860</v>
      </c>
      <c r="S39" s="244" t="s">
        <v>1007</v>
      </c>
      <c r="T39" s="244" t="s">
        <v>1008</v>
      </c>
      <c r="U39" s="95"/>
      <c r="V39" s="95"/>
      <c r="W39" s="95"/>
      <c r="AA39" s="202">
        <f>IF(OR(J39="Fail",ISBLANK(J39)),INDEX('Issue Code Table'!C:C,MATCH(N:N,'Issue Code Table'!A:A,0)),IF(M39="Critical",6,IF(M39="Significant",5,IF(M39="Moderate",3,2))))</f>
        <v>5</v>
      </c>
    </row>
    <row r="40" spans="1:27" s="183" customFormat="1" ht="175" x14ac:dyDescent="0.35">
      <c r="A40" s="244" t="s">
        <v>950</v>
      </c>
      <c r="B40" s="244" t="s">
        <v>1057</v>
      </c>
      <c r="C40" s="244" t="s">
        <v>1058</v>
      </c>
      <c r="D40" s="244" t="s">
        <v>1272</v>
      </c>
      <c r="E40" s="159" t="s">
        <v>1234</v>
      </c>
      <c r="F40" s="244" t="s">
        <v>1561</v>
      </c>
      <c r="G40" s="244" t="s">
        <v>1221</v>
      </c>
      <c r="H40" s="244" t="s">
        <v>1222</v>
      </c>
      <c r="I40" s="158"/>
      <c r="J40" s="158"/>
      <c r="K40" s="158" t="s">
        <v>1466</v>
      </c>
      <c r="L40" s="158"/>
      <c r="M40" s="181" t="s">
        <v>12</v>
      </c>
      <c r="N40" s="158" t="s">
        <v>150</v>
      </c>
      <c r="O40" s="158" t="s">
        <v>1280</v>
      </c>
      <c r="P40" s="233"/>
      <c r="Q40" s="181">
        <v>1.7</v>
      </c>
      <c r="R40" s="204" t="s">
        <v>861</v>
      </c>
      <c r="S40" s="244" t="s">
        <v>1009</v>
      </c>
      <c r="T40" s="244" t="s">
        <v>1583</v>
      </c>
      <c r="U40" s="95"/>
      <c r="V40" s="95"/>
      <c r="W40" s="95"/>
      <c r="AA40" s="202">
        <f>IF(OR(J40="Fail",ISBLANK(J40)),INDEX('Issue Code Table'!C:C,MATCH(N:N,'Issue Code Table'!A:A,0)),IF(M40="Critical",6,IF(M40="Significant",5,IF(M40="Moderate",3,2))))</f>
        <v>5</v>
      </c>
    </row>
    <row r="41" spans="1:27" s="183" customFormat="1" ht="275" x14ac:dyDescent="0.35">
      <c r="A41" s="244" t="s">
        <v>951</v>
      </c>
      <c r="B41" s="244" t="s">
        <v>1061</v>
      </c>
      <c r="C41" s="244" t="s">
        <v>1062</v>
      </c>
      <c r="D41" s="244" t="s">
        <v>1272</v>
      </c>
      <c r="E41" s="159" t="s">
        <v>908</v>
      </c>
      <c r="F41" s="244" t="s">
        <v>1059</v>
      </c>
      <c r="G41" s="244" t="s">
        <v>1705</v>
      </c>
      <c r="H41" s="244" t="s">
        <v>1706</v>
      </c>
      <c r="I41" s="158"/>
      <c r="J41" s="158"/>
      <c r="K41" s="158" t="s">
        <v>1467</v>
      </c>
      <c r="L41" s="158"/>
      <c r="M41" s="181" t="s">
        <v>11</v>
      </c>
      <c r="N41" s="158" t="s">
        <v>155</v>
      </c>
      <c r="O41" s="158" t="s">
        <v>1281</v>
      </c>
      <c r="P41" s="233"/>
      <c r="Q41" s="181">
        <v>1.8</v>
      </c>
      <c r="R41" s="182" t="s">
        <v>862</v>
      </c>
      <c r="S41" s="244" t="s">
        <v>1010</v>
      </c>
      <c r="T41" s="244" t="s">
        <v>1707</v>
      </c>
      <c r="U41" s="95"/>
      <c r="V41" s="95"/>
      <c r="W41" s="95"/>
      <c r="AA41" s="202">
        <f>IF(OR(J41="Fail",ISBLANK(J41)),INDEX('Issue Code Table'!C:C,MATCH(N:N,'Issue Code Table'!A:A,0)),IF(M41="Critical",6,IF(M41="Significant",5,IF(M41="Moderate",3,2))))</f>
        <v>6</v>
      </c>
    </row>
    <row r="42" spans="1:27" s="183" customFormat="1" ht="100" x14ac:dyDescent="0.35">
      <c r="A42" s="244" t="s">
        <v>952</v>
      </c>
      <c r="B42" s="244" t="s">
        <v>1063</v>
      </c>
      <c r="C42" s="244" t="s">
        <v>1064</v>
      </c>
      <c r="D42" s="244" t="s">
        <v>1272</v>
      </c>
      <c r="E42" s="159" t="s">
        <v>909</v>
      </c>
      <c r="F42" s="244" t="s">
        <v>1087</v>
      </c>
      <c r="G42" s="244" t="s">
        <v>1223</v>
      </c>
      <c r="H42" s="244" t="s">
        <v>1224</v>
      </c>
      <c r="I42" s="158"/>
      <c r="J42" s="158"/>
      <c r="K42" s="158" t="s">
        <v>1468</v>
      </c>
      <c r="L42" s="158"/>
      <c r="M42" s="181" t="s">
        <v>11</v>
      </c>
      <c r="N42" s="158" t="s">
        <v>539</v>
      </c>
      <c r="O42" s="158" t="s">
        <v>1708</v>
      </c>
      <c r="P42" s="233"/>
      <c r="Q42" s="181">
        <v>1.8</v>
      </c>
      <c r="R42" s="182" t="s">
        <v>863</v>
      </c>
      <c r="S42" s="244" t="s">
        <v>1011</v>
      </c>
      <c r="T42" s="244" t="s">
        <v>1012</v>
      </c>
      <c r="U42" s="95"/>
      <c r="V42" s="95"/>
      <c r="W42" s="95"/>
      <c r="AA42" s="202">
        <f>IF(OR(J42="Fail",ISBLANK(J42)),INDEX('Issue Code Table'!C:C,MATCH(N:N,'Issue Code Table'!A:A,0)),IF(M42="Critical",6,IF(M42="Significant",5,IF(M42="Moderate",3,2))))</f>
        <v>7</v>
      </c>
    </row>
    <row r="43" spans="1:27" s="183" customFormat="1" ht="387.5" x14ac:dyDescent="0.35">
      <c r="A43" s="244" t="s">
        <v>953</v>
      </c>
      <c r="B43" s="244" t="s">
        <v>1063</v>
      </c>
      <c r="C43" s="244" t="s">
        <v>1064</v>
      </c>
      <c r="D43" s="244" t="s">
        <v>1272</v>
      </c>
      <c r="E43" s="159" t="s">
        <v>910</v>
      </c>
      <c r="F43" s="244" t="s">
        <v>1088</v>
      </c>
      <c r="G43" s="244" t="s">
        <v>1232</v>
      </c>
      <c r="H43" s="244" t="s">
        <v>1233</v>
      </c>
      <c r="I43" s="158"/>
      <c r="J43" s="158"/>
      <c r="K43" s="158" t="s">
        <v>1469</v>
      </c>
      <c r="L43" s="158"/>
      <c r="M43" s="181" t="s">
        <v>11</v>
      </c>
      <c r="N43" s="158" t="s">
        <v>570</v>
      </c>
      <c r="O43" s="158" t="s">
        <v>1289</v>
      </c>
      <c r="P43" s="233"/>
      <c r="Q43" s="181">
        <v>1.8</v>
      </c>
      <c r="R43" s="182" t="s">
        <v>864</v>
      </c>
      <c r="S43" s="244" t="s">
        <v>1013</v>
      </c>
      <c r="T43" s="244" t="s">
        <v>1089</v>
      </c>
      <c r="U43" s="95"/>
      <c r="V43" s="95"/>
      <c r="W43" s="95"/>
      <c r="AA43" s="202">
        <f>IF(OR(J43="Fail",ISBLANK(J43)),INDEX('Issue Code Table'!C:C,MATCH(N:N,'Issue Code Table'!A:A,0)),IF(M43="Critical",6,IF(M43="Significant",5,IF(M43="Moderate",3,2))))</f>
        <v>6</v>
      </c>
    </row>
    <row r="44" spans="1:27" s="183" customFormat="1" ht="350" x14ac:dyDescent="0.35">
      <c r="A44" s="244" t="s">
        <v>954</v>
      </c>
      <c r="B44" s="244" t="s">
        <v>1063</v>
      </c>
      <c r="C44" s="244" t="s">
        <v>1064</v>
      </c>
      <c r="D44" s="244" t="s">
        <v>1272</v>
      </c>
      <c r="E44" s="159" t="s">
        <v>911</v>
      </c>
      <c r="F44" s="248" t="s">
        <v>1735</v>
      </c>
      <c r="G44" s="248" t="s">
        <v>1734</v>
      </c>
      <c r="H44" s="248" t="s">
        <v>1733</v>
      </c>
      <c r="I44" s="158"/>
      <c r="J44" s="158"/>
      <c r="K44" s="158" t="s">
        <v>1709</v>
      </c>
      <c r="L44" s="158"/>
      <c r="M44" s="181" t="s">
        <v>11</v>
      </c>
      <c r="N44" s="158" t="s">
        <v>570</v>
      </c>
      <c r="O44" s="158" t="s">
        <v>1289</v>
      </c>
      <c r="P44" s="233"/>
      <c r="Q44" s="181">
        <v>1.8</v>
      </c>
      <c r="R44" s="182" t="s">
        <v>865</v>
      </c>
      <c r="S44" s="244" t="s">
        <v>1014</v>
      </c>
      <c r="T44" s="244" t="s">
        <v>1196</v>
      </c>
      <c r="U44" s="95"/>
      <c r="V44" s="95"/>
      <c r="W44" s="95"/>
      <c r="AA44" s="202">
        <f>IF(OR(J44="Fail",ISBLANK(J44)),INDEX('Issue Code Table'!C:C,MATCH(N:N,'Issue Code Table'!A:A,0)),IF(M44="Critical",6,IF(M44="Significant",5,IF(M44="Moderate",3,2))))</f>
        <v>6</v>
      </c>
    </row>
    <row r="45" spans="1:27" s="183" customFormat="1" ht="75" x14ac:dyDescent="0.35">
      <c r="A45" s="244" t="s">
        <v>955</v>
      </c>
      <c r="B45" s="244" t="s">
        <v>1060</v>
      </c>
      <c r="C45" s="244" t="s">
        <v>1065</v>
      </c>
      <c r="D45" s="244" t="s">
        <v>1272</v>
      </c>
      <c r="E45" s="159" t="s">
        <v>912</v>
      </c>
      <c r="F45" s="245" t="s">
        <v>1090</v>
      </c>
      <c r="G45" s="244" t="s">
        <v>1562</v>
      </c>
      <c r="H45" s="244" t="s">
        <v>1224</v>
      </c>
      <c r="I45" s="158"/>
      <c r="J45" s="158"/>
      <c r="K45" s="158" t="s">
        <v>1470</v>
      </c>
      <c r="L45" s="158"/>
      <c r="M45" s="181" t="s">
        <v>11</v>
      </c>
      <c r="N45" s="158" t="s">
        <v>452</v>
      </c>
      <c r="O45" s="158" t="s">
        <v>1282</v>
      </c>
      <c r="P45" s="233"/>
      <c r="Q45" s="181">
        <v>1.8</v>
      </c>
      <c r="R45" s="182" t="s">
        <v>866</v>
      </c>
      <c r="S45" s="244" t="s">
        <v>1563</v>
      </c>
      <c r="T45" s="244" t="s">
        <v>1564</v>
      </c>
      <c r="U45" s="95"/>
      <c r="V45" s="95"/>
      <c r="W45" s="95"/>
      <c r="AA45" s="202">
        <f>IF(OR(J45="Fail",ISBLANK(J45)),INDEX('Issue Code Table'!C:C,MATCH(N:N,'Issue Code Table'!A:A,0)),IF(M45="Critical",6,IF(M45="Significant",5,IF(M45="Moderate",3,2))))</f>
        <v>5</v>
      </c>
    </row>
    <row r="46" spans="1:27" s="183" customFormat="1" ht="75" x14ac:dyDescent="0.35">
      <c r="A46" s="244" t="s">
        <v>956</v>
      </c>
      <c r="B46" s="244" t="s">
        <v>1060</v>
      </c>
      <c r="C46" s="244" t="s">
        <v>1065</v>
      </c>
      <c r="D46" s="244" t="s">
        <v>1272</v>
      </c>
      <c r="E46" s="159" t="s">
        <v>913</v>
      </c>
      <c r="F46" s="244" t="s">
        <v>1584</v>
      </c>
      <c r="G46" s="244" t="s">
        <v>1225</v>
      </c>
      <c r="H46" s="244" t="s">
        <v>1224</v>
      </c>
      <c r="I46" s="158"/>
      <c r="J46" s="158"/>
      <c r="K46" s="158" t="s">
        <v>1471</v>
      </c>
      <c r="L46" s="158"/>
      <c r="M46" s="181" t="s">
        <v>12</v>
      </c>
      <c r="N46" s="194" t="s">
        <v>185</v>
      </c>
      <c r="O46" s="195" t="s">
        <v>1194</v>
      </c>
      <c r="P46" s="233"/>
      <c r="Q46" s="181">
        <v>1.8</v>
      </c>
      <c r="R46" s="182" t="s">
        <v>867</v>
      </c>
      <c r="S46" s="244" t="s">
        <v>1015</v>
      </c>
      <c r="T46" s="244" t="s">
        <v>1710</v>
      </c>
      <c r="U46" s="95"/>
      <c r="V46" s="95"/>
      <c r="W46" s="95"/>
      <c r="AA46" s="202">
        <f>IF(OR(J46="Fail",ISBLANK(J46)),INDEX('Issue Code Table'!C:C,MATCH(N:N,'Issue Code Table'!A:A,0)),IF(M46="Critical",6,IF(M46="Significant",5,IF(M46="Moderate",3,2))))</f>
        <v>4</v>
      </c>
    </row>
    <row r="47" spans="1:27" s="183" customFormat="1" ht="162.5" x14ac:dyDescent="0.35">
      <c r="A47" s="244" t="s">
        <v>957</v>
      </c>
      <c r="B47" s="244" t="s">
        <v>1060</v>
      </c>
      <c r="C47" s="244" t="s">
        <v>1065</v>
      </c>
      <c r="D47" s="244" t="s">
        <v>1272</v>
      </c>
      <c r="E47" s="159" t="s">
        <v>914</v>
      </c>
      <c r="F47" s="244" t="s">
        <v>1091</v>
      </c>
      <c r="G47" s="244" t="s">
        <v>1226</v>
      </c>
      <c r="H47" s="244" t="s">
        <v>1227</v>
      </c>
      <c r="I47" s="158"/>
      <c r="J47" s="158"/>
      <c r="K47" s="158" t="s">
        <v>1472</v>
      </c>
      <c r="L47" s="158"/>
      <c r="M47" s="181" t="s">
        <v>12</v>
      </c>
      <c r="N47" s="194" t="s">
        <v>185</v>
      </c>
      <c r="O47" s="195" t="s">
        <v>1193</v>
      </c>
      <c r="P47" s="233"/>
      <c r="Q47" s="181">
        <v>1.8</v>
      </c>
      <c r="R47" s="182" t="s">
        <v>868</v>
      </c>
      <c r="S47" s="244" t="s">
        <v>1016</v>
      </c>
      <c r="T47" s="244" t="s">
        <v>1017</v>
      </c>
      <c r="U47" s="95"/>
      <c r="V47" s="95"/>
      <c r="W47" s="95"/>
      <c r="AA47" s="202">
        <f>IF(OR(J47="Fail",ISBLANK(J47)),INDEX('Issue Code Table'!C:C,MATCH(N:N,'Issue Code Table'!A:A,0)),IF(M47="Critical",6,IF(M47="Significant",5,IF(M47="Moderate",3,2))))</f>
        <v>4</v>
      </c>
    </row>
    <row r="48" spans="1:27" s="183" customFormat="1" ht="212.5" x14ac:dyDescent="0.35">
      <c r="A48" s="244" t="s">
        <v>958</v>
      </c>
      <c r="B48" s="244" t="s">
        <v>1060</v>
      </c>
      <c r="C48" s="244" t="s">
        <v>1065</v>
      </c>
      <c r="D48" s="244" t="s">
        <v>1272</v>
      </c>
      <c r="E48" s="159" t="s">
        <v>915</v>
      </c>
      <c r="F48" s="244" t="s">
        <v>1092</v>
      </c>
      <c r="G48" s="244" t="s">
        <v>1184</v>
      </c>
      <c r="H48" s="244" t="s">
        <v>1183</v>
      </c>
      <c r="I48" s="158"/>
      <c r="J48" s="158"/>
      <c r="K48" s="158" t="s">
        <v>1473</v>
      </c>
      <c r="L48" s="158"/>
      <c r="M48" s="181" t="s">
        <v>12</v>
      </c>
      <c r="N48" s="194" t="s">
        <v>185</v>
      </c>
      <c r="O48" s="195" t="s">
        <v>1193</v>
      </c>
      <c r="P48" s="233"/>
      <c r="Q48" s="181">
        <v>1.8</v>
      </c>
      <c r="R48" s="182" t="s">
        <v>869</v>
      </c>
      <c r="S48" s="244" t="s">
        <v>1018</v>
      </c>
      <c r="T48" s="244" t="s">
        <v>1565</v>
      </c>
      <c r="U48" s="95"/>
      <c r="V48" s="95"/>
      <c r="W48" s="95"/>
      <c r="AA48" s="202">
        <f>IF(OR(J48="Fail",ISBLANK(J48)),INDEX('Issue Code Table'!C:C,MATCH(N:N,'Issue Code Table'!A:A,0)),IF(M48="Critical",6,IF(M48="Significant",5,IF(M48="Moderate",3,2))))</f>
        <v>4</v>
      </c>
    </row>
    <row r="49" spans="1:27" s="183" customFormat="1" ht="175" x14ac:dyDescent="0.35">
      <c r="A49" s="244" t="s">
        <v>959</v>
      </c>
      <c r="B49" s="244" t="s">
        <v>1060</v>
      </c>
      <c r="C49" s="244" t="s">
        <v>1065</v>
      </c>
      <c r="D49" s="244" t="s">
        <v>1272</v>
      </c>
      <c r="E49" s="159" t="s">
        <v>916</v>
      </c>
      <c r="F49" s="244" t="s">
        <v>1093</v>
      </c>
      <c r="G49" s="244" t="s">
        <v>1182</v>
      </c>
      <c r="H49" s="244" t="s">
        <v>1124</v>
      </c>
      <c r="I49" s="158"/>
      <c r="J49" s="158"/>
      <c r="K49" s="158" t="s">
        <v>1474</v>
      </c>
      <c r="L49" s="158"/>
      <c r="M49" s="181" t="s">
        <v>11</v>
      </c>
      <c r="N49" s="194" t="s">
        <v>574</v>
      </c>
      <c r="O49" s="195" t="s">
        <v>1192</v>
      </c>
      <c r="P49" s="233"/>
      <c r="Q49" s="181">
        <v>1.8</v>
      </c>
      <c r="R49" s="182" t="s">
        <v>870</v>
      </c>
      <c r="S49" s="244" t="s">
        <v>1585</v>
      </c>
      <c r="T49" s="244" t="s">
        <v>1019</v>
      </c>
      <c r="U49" s="95"/>
      <c r="V49" s="95"/>
      <c r="W49" s="95"/>
      <c r="AA49" s="202">
        <f>IF(OR(J49="Fail",ISBLANK(J49)),INDEX('Issue Code Table'!C:C,MATCH(N:N,'Issue Code Table'!A:A,0)),IF(M49="Critical",6,IF(M49="Significant",5,IF(M49="Moderate",3,2))))</f>
        <v>6</v>
      </c>
    </row>
    <row r="50" spans="1:27" s="183" customFormat="1" ht="200" x14ac:dyDescent="0.35">
      <c r="A50" s="244" t="s">
        <v>960</v>
      </c>
      <c r="B50" s="244" t="s">
        <v>1060</v>
      </c>
      <c r="C50" s="244" t="s">
        <v>1065</v>
      </c>
      <c r="D50" s="244" t="s">
        <v>1272</v>
      </c>
      <c r="E50" s="159" t="s">
        <v>917</v>
      </c>
      <c r="F50" s="244" t="s">
        <v>1094</v>
      </c>
      <c r="G50" s="244" t="s">
        <v>1206</v>
      </c>
      <c r="H50" s="244" t="s">
        <v>1208</v>
      </c>
      <c r="I50" s="158"/>
      <c r="J50" s="158"/>
      <c r="K50" s="158" t="s">
        <v>1235</v>
      </c>
      <c r="L50" s="158"/>
      <c r="M50" s="181" t="s">
        <v>11</v>
      </c>
      <c r="N50" s="194" t="s">
        <v>452</v>
      </c>
      <c r="O50" s="203" t="s">
        <v>1282</v>
      </c>
      <c r="P50" s="233"/>
      <c r="Q50" s="181">
        <v>1.8</v>
      </c>
      <c r="R50" s="182" t="s">
        <v>871</v>
      </c>
      <c r="S50" s="244" t="s">
        <v>1566</v>
      </c>
      <c r="T50" s="244" t="s">
        <v>1020</v>
      </c>
      <c r="U50" s="95"/>
      <c r="V50" s="95"/>
      <c r="W50" s="95"/>
      <c r="AA50" s="202">
        <f>IF(OR(J50="Fail",ISBLANK(J50)),INDEX('Issue Code Table'!C:C,MATCH(N:N,'Issue Code Table'!A:A,0)),IF(M50="Critical",6,IF(M50="Significant",5,IF(M50="Moderate",3,2))))</f>
        <v>5</v>
      </c>
    </row>
    <row r="51" spans="1:27" s="183" customFormat="1" ht="175" x14ac:dyDescent="0.35">
      <c r="A51" s="244" t="s">
        <v>961</v>
      </c>
      <c r="B51" s="244" t="s">
        <v>1060</v>
      </c>
      <c r="C51" s="244" t="s">
        <v>1065</v>
      </c>
      <c r="D51" s="244" t="s">
        <v>1272</v>
      </c>
      <c r="E51" s="159" t="s">
        <v>918</v>
      </c>
      <c r="F51" s="244" t="s">
        <v>1095</v>
      </c>
      <c r="G51" s="244" t="s">
        <v>1207</v>
      </c>
      <c r="H51" s="244" t="s">
        <v>1209</v>
      </c>
      <c r="I51" s="158"/>
      <c r="J51" s="158"/>
      <c r="K51" s="158" t="s">
        <v>1477</v>
      </c>
      <c r="L51" s="158"/>
      <c r="M51" s="181" t="s">
        <v>12</v>
      </c>
      <c r="N51" s="158" t="s">
        <v>149</v>
      </c>
      <c r="O51" s="158" t="s">
        <v>1197</v>
      </c>
      <c r="P51" s="233"/>
      <c r="Q51" s="181">
        <v>1.8</v>
      </c>
      <c r="R51" s="182" t="s">
        <v>872</v>
      </c>
      <c r="S51" s="244" t="s">
        <v>1021</v>
      </c>
      <c r="T51" s="244" t="s">
        <v>1022</v>
      </c>
      <c r="U51" s="95"/>
      <c r="V51" s="95"/>
      <c r="W51" s="95"/>
      <c r="AA51" s="202">
        <f>IF(OR(J51="Fail",ISBLANK(J51)),INDEX('Issue Code Table'!C:C,MATCH(N:N,'Issue Code Table'!A:A,0)),IF(M51="Critical",6,IF(M51="Significant",5,IF(M51="Moderate",3,2))))</f>
        <v>5</v>
      </c>
    </row>
    <row r="52" spans="1:27" s="183" customFormat="1" ht="200" x14ac:dyDescent="0.35">
      <c r="A52" s="244" t="s">
        <v>962</v>
      </c>
      <c r="B52" s="244" t="s">
        <v>1125</v>
      </c>
      <c r="C52" s="244" t="s">
        <v>1126</v>
      </c>
      <c r="D52" s="244" t="s">
        <v>1271</v>
      </c>
      <c r="E52" s="159" t="s">
        <v>919</v>
      </c>
      <c r="F52" s="244" t="s">
        <v>1096</v>
      </c>
      <c r="G52" s="244" t="s">
        <v>1211</v>
      </c>
      <c r="H52" s="244" t="s">
        <v>1210</v>
      </c>
      <c r="I52" s="158"/>
      <c r="J52" s="158"/>
      <c r="K52" s="158" t="s">
        <v>1475</v>
      </c>
      <c r="L52" s="158"/>
      <c r="M52" s="181" t="s">
        <v>140</v>
      </c>
      <c r="N52" s="185" t="s">
        <v>1190</v>
      </c>
      <c r="O52" s="180" t="s">
        <v>1191</v>
      </c>
      <c r="P52" s="233"/>
      <c r="Q52" s="181">
        <v>1.9</v>
      </c>
      <c r="R52" s="182" t="s">
        <v>873</v>
      </c>
      <c r="S52" s="244" t="s">
        <v>1023</v>
      </c>
      <c r="T52" s="244" t="s">
        <v>1024</v>
      </c>
      <c r="U52" s="95"/>
      <c r="V52" s="95"/>
      <c r="W52" s="95"/>
      <c r="AA52" s="202" t="e">
        <f>IF(OR(J52="Fail",ISBLANK(J52)),INDEX('Issue Code Table'!C:C,MATCH(N:N,'Issue Code Table'!A:A,0)),IF(M52="Critical",6,IF(M52="Significant",5,IF(M52="Moderate",3,2))))</f>
        <v>#N/A</v>
      </c>
    </row>
    <row r="53" spans="1:27" s="183" customFormat="1" ht="362.5" x14ac:dyDescent="0.35">
      <c r="A53" s="244" t="s">
        <v>963</v>
      </c>
      <c r="B53" s="244" t="s">
        <v>1125</v>
      </c>
      <c r="C53" s="244" t="s">
        <v>1126</v>
      </c>
      <c r="D53" s="244" t="s">
        <v>1271</v>
      </c>
      <c r="E53" s="159" t="s">
        <v>920</v>
      </c>
      <c r="F53" s="244" t="s">
        <v>1567</v>
      </c>
      <c r="G53" s="244" t="s">
        <v>1588</v>
      </c>
      <c r="H53" s="244" t="s">
        <v>1210</v>
      </c>
      <c r="I53" s="158"/>
      <c r="J53" s="158"/>
      <c r="K53" s="158" t="s">
        <v>1476</v>
      </c>
      <c r="L53" s="158"/>
      <c r="M53" s="181" t="s">
        <v>140</v>
      </c>
      <c r="N53" s="185" t="s">
        <v>1190</v>
      </c>
      <c r="O53" s="180" t="s">
        <v>1191</v>
      </c>
      <c r="P53" s="233"/>
      <c r="Q53" s="181">
        <v>1.9</v>
      </c>
      <c r="R53" s="182" t="s">
        <v>874</v>
      </c>
      <c r="S53" s="244" t="s">
        <v>1023</v>
      </c>
      <c r="T53" s="244" t="s">
        <v>1025</v>
      </c>
      <c r="U53" s="95"/>
      <c r="V53" s="95"/>
      <c r="W53" s="95"/>
      <c r="AA53" s="202" t="e">
        <f>IF(OR(J53="Fail",ISBLANK(J53)),INDEX('Issue Code Table'!C:C,MATCH(N:N,'Issue Code Table'!A:A,0)),IF(M53="Critical",6,IF(M53="Significant",5,IF(M53="Moderate",3,2))))</f>
        <v>#N/A</v>
      </c>
    </row>
    <row r="54" spans="1:27" s="183" customFormat="1" ht="200" x14ac:dyDescent="0.35">
      <c r="A54" s="244" t="s">
        <v>964</v>
      </c>
      <c r="B54" s="244" t="s">
        <v>1125</v>
      </c>
      <c r="C54" s="244" t="s">
        <v>1126</v>
      </c>
      <c r="D54" s="244" t="s">
        <v>1271</v>
      </c>
      <c r="E54" s="159" t="s">
        <v>921</v>
      </c>
      <c r="F54" s="244" t="s">
        <v>1097</v>
      </c>
      <c r="G54" s="244" t="s">
        <v>1591</v>
      </c>
      <c r="H54" s="244" t="s">
        <v>1228</v>
      </c>
      <c r="I54" s="158"/>
      <c r="J54" s="158"/>
      <c r="K54" s="158" t="s">
        <v>1476</v>
      </c>
      <c r="L54" s="158"/>
      <c r="M54" s="181" t="s">
        <v>12</v>
      </c>
      <c r="N54" s="158" t="s">
        <v>1283</v>
      </c>
      <c r="O54" s="179" t="s">
        <v>1284</v>
      </c>
      <c r="P54" s="233"/>
      <c r="Q54" s="181">
        <v>1.9</v>
      </c>
      <c r="R54" s="204" t="s">
        <v>875</v>
      </c>
      <c r="S54" s="244" t="s">
        <v>1026</v>
      </c>
      <c r="T54" s="244" t="s">
        <v>1586</v>
      </c>
      <c r="U54" s="95"/>
      <c r="V54" s="95"/>
      <c r="W54" s="95"/>
      <c r="AA54" s="202" t="e">
        <f>IF(OR(J54="Fail",ISBLANK(J54)),INDEX('Issue Code Table'!C:C,MATCH(N:N,'Issue Code Table'!A:A,0)),IF(M54="Critical",6,IF(M54="Significant",5,IF(M54="Moderate",3,2))))</f>
        <v>#N/A</v>
      </c>
    </row>
    <row r="55" spans="1:27" s="183" customFormat="1" ht="15" customHeight="1" x14ac:dyDescent="0.35">
      <c r="A55" s="234"/>
      <c r="B55" s="232" t="s">
        <v>1432</v>
      </c>
      <c r="C55" s="235"/>
      <c r="D55" s="235"/>
      <c r="E55" s="235"/>
      <c r="F55" s="235"/>
      <c r="G55" s="235"/>
      <c r="H55" s="235"/>
      <c r="I55" s="235"/>
      <c r="J55" s="235"/>
      <c r="K55" s="235"/>
      <c r="L55" s="235"/>
      <c r="M55" s="235"/>
      <c r="N55" s="235"/>
      <c r="O55" s="235"/>
      <c r="P55" s="235"/>
      <c r="Q55" s="235"/>
      <c r="R55" s="235"/>
      <c r="S55" s="235"/>
      <c r="T55" s="236"/>
      <c r="U55" s="94"/>
      <c r="V55" s="94"/>
      <c r="W55" s="94"/>
      <c r="X55" s="94"/>
      <c r="Y55" s="94"/>
      <c r="Z55" s="94"/>
      <c r="AA55" s="184"/>
    </row>
    <row r="56" spans="1:27" s="168" customFormat="1" x14ac:dyDescent="0.35">
      <c r="H56" s="168" t="s">
        <v>60</v>
      </c>
    </row>
    <row r="57" spans="1:27" x14ac:dyDescent="0.35">
      <c r="H57" t="s">
        <v>59</v>
      </c>
    </row>
    <row r="58" spans="1:27" x14ac:dyDescent="0.35">
      <c r="H58" t="s">
        <v>58</v>
      </c>
    </row>
    <row r="59" spans="1:27" x14ac:dyDescent="0.35">
      <c r="H59" t="s">
        <v>145</v>
      </c>
    </row>
    <row r="60" spans="1:27" hidden="1" x14ac:dyDescent="0.35"/>
    <row r="61" spans="1:27" hidden="1" x14ac:dyDescent="0.35">
      <c r="H61" t="s">
        <v>146</v>
      </c>
    </row>
    <row r="62" spans="1:27" hidden="1" x14ac:dyDescent="0.35">
      <c r="H62" t="s">
        <v>131</v>
      </c>
    </row>
    <row r="63" spans="1:27" hidden="1" x14ac:dyDescent="0.35">
      <c r="H63" t="s">
        <v>11</v>
      </c>
    </row>
    <row r="64" spans="1:27" hidden="1" x14ac:dyDescent="0.35">
      <c r="H64" t="s">
        <v>12</v>
      </c>
    </row>
    <row r="65" spans="8:8" hidden="1" x14ac:dyDescent="0.35">
      <c r="H65" t="s">
        <v>140</v>
      </c>
    </row>
    <row r="66" spans="8:8" hidden="1" x14ac:dyDescent="0.35"/>
    <row r="67" spans="8:8" hidden="1" x14ac:dyDescent="0.35"/>
    <row r="68" spans="8:8" hidden="1" x14ac:dyDescent="0.35"/>
    <row r="69" spans="8:8" hidden="1" x14ac:dyDescent="0.35"/>
    <row r="70" spans="8:8" hidden="1" x14ac:dyDescent="0.35"/>
    <row r="71" spans="8:8" hidden="1" x14ac:dyDescent="0.35"/>
  </sheetData>
  <protectedRanges>
    <protectedRange password="E1A2" sqref="AA2" name="Range1"/>
    <protectedRange password="E1A2" sqref="O52:O54" name="Range1_2"/>
    <protectedRange password="E1A2" sqref="O2" name="Range1_5"/>
  </protectedRanges>
  <autoFilter ref="A2:O59" xr:uid="{064C8E0C-35B1-4031-AA7E-E2A0A0D09095}"/>
  <conditionalFormatting sqref="J3:J54">
    <cfRule type="cellIs" dxfId="3" priority="17" operator="equal">
      <formula>"Fail"</formula>
    </cfRule>
    <cfRule type="cellIs" dxfId="2" priority="18" operator="equal">
      <formula>"Pass"</formula>
    </cfRule>
    <cfRule type="cellIs" dxfId="1" priority="19" operator="equal">
      <formula>"Info"</formula>
    </cfRule>
  </conditionalFormatting>
  <conditionalFormatting sqref="N3:N56">
    <cfRule type="expression" dxfId="0" priority="1">
      <formula>ISERROR(AA3)</formula>
    </cfRule>
  </conditionalFormatting>
  <dataValidations count="2">
    <dataValidation type="list" allowBlank="1" showInputMessage="1" showErrorMessage="1" sqref="M3:M54" xr:uid="{00000000-0002-0000-0400-000000000000}">
      <formula1>$H$62:$H$65</formula1>
    </dataValidation>
    <dataValidation type="list" allowBlank="1" showInputMessage="1" showErrorMessage="1" sqref="J3:J54" xr:uid="{00000000-0002-0000-0400-000001000000}">
      <formula1>$H$56:$H$59</formula1>
    </dataValidation>
  </dataValidations>
  <pageMargins left="0.7" right="0.7" top="0.75" bottom="0.75" header="0.3" footer="0.3"/>
  <pageSetup scale="2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D23"/>
  <sheetViews>
    <sheetView zoomScale="90" zoomScaleNormal="90" workbookViewId="0">
      <selection activeCell="I22" sqref="I22"/>
    </sheetView>
  </sheetViews>
  <sheetFormatPr defaultColWidth="18.7265625" defaultRowHeight="12.75" customHeight="1" x14ac:dyDescent="0.35"/>
  <cols>
    <col min="1" max="1" width="11.453125" style="237" customWidth="1"/>
    <col min="2" max="2" width="13.26953125" style="237" customWidth="1"/>
    <col min="3" max="3" width="84.453125" style="238" customWidth="1"/>
    <col min="4" max="4" width="22.453125" style="237" customWidth="1"/>
    <col min="5" max="16384" width="18.7265625" style="237"/>
  </cols>
  <sheetData>
    <row r="1" spans="1:4" ht="14.5" x14ac:dyDescent="0.35">
      <c r="A1" s="92" t="s">
        <v>128</v>
      </c>
      <c r="B1" s="37"/>
      <c r="C1" s="91"/>
      <c r="D1" s="37"/>
    </row>
    <row r="2" spans="1:4" ht="12.75" customHeight="1" x14ac:dyDescent="0.35">
      <c r="A2" s="89" t="s">
        <v>127</v>
      </c>
      <c r="B2" s="89" t="s">
        <v>126</v>
      </c>
      <c r="C2" s="90" t="s">
        <v>125</v>
      </c>
      <c r="D2" s="89" t="s">
        <v>124</v>
      </c>
    </row>
    <row r="3" spans="1:4" ht="13.5" customHeight="1" x14ac:dyDescent="0.35">
      <c r="A3" s="88">
        <v>1</v>
      </c>
      <c r="B3" s="87">
        <v>42643</v>
      </c>
      <c r="C3" s="86" t="s">
        <v>123</v>
      </c>
      <c r="D3" s="85" t="s">
        <v>122</v>
      </c>
    </row>
    <row r="4" spans="1:4" ht="12.75" customHeight="1" x14ac:dyDescent="0.35">
      <c r="A4" s="88">
        <v>1.1000000000000001</v>
      </c>
      <c r="B4" s="87">
        <v>42766</v>
      </c>
      <c r="C4" s="86" t="s">
        <v>1415</v>
      </c>
      <c r="D4" s="85" t="s">
        <v>122</v>
      </c>
    </row>
    <row r="5" spans="1:4" ht="12.75" customHeight="1" x14ac:dyDescent="0.35">
      <c r="A5" s="88">
        <v>1.1000000000000001</v>
      </c>
      <c r="B5" s="87">
        <v>43008</v>
      </c>
      <c r="C5" s="86" t="s">
        <v>1542</v>
      </c>
      <c r="D5" s="85" t="s">
        <v>122</v>
      </c>
    </row>
    <row r="6" spans="1:4" ht="12.75" customHeight="1" x14ac:dyDescent="0.35">
      <c r="A6" s="88">
        <v>1.1000000000000001</v>
      </c>
      <c r="B6" s="87">
        <v>43131</v>
      </c>
      <c r="C6" s="86" t="s">
        <v>1543</v>
      </c>
      <c r="D6" s="85" t="s">
        <v>122</v>
      </c>
    </row>
    <row r="7" spans="1:4" ht="12.75" customHeight="1" x14ac:dyDescent="0.35">
      <c r="A7" s="88">
        <v>1.1000000000000001</v>
      </c>
      <c r="B7" s="87">
        <v>43373</v>
      </c>
      <c r="C7" s="86" t="s">
        <v>1544</v>
      </c>
      <c r="D7" s="85" t="s">
        <v>122</v>
      </c>
    </row>
    <row r="8" spans="1:4" ht="12.75" customHeight="1" x14ac:dyDescent="0.35">
      <c r="A8" s="88">
        <v>1.1000000000000001</v>
      </c>
      <c r="B8" s="87">
        <v>43555</v>
      </c>
      <c r="C8" s="248" t="s">
        <v>1638</v>
      </c>
      <c r="D8" s="249" t="s">
        <v>122</v>
      </c>
    </row>
    <row r="9" spans="1:4" ht="12.75" customHeight="1" x14ac:dyDescent="0.35">
      <c r="A9" s="88">
        <v>1.2</v>
      </c>
      <c r="B9" s="87">
        <v>43921</v>
      </c>
      <c r="C9" s="248" t="s">
        <v>1638</v>
      </c>
      <c r="D9" s="249" t="s">
        <v>122</v>
      </c>
    </row>
    <row r="10" spans="1:4" ht="12.75" customHeight="1" x14ac:dyDescent="0.35">
      <c r="A10" s="88">
        <v>1.3</v>
      </c>
      <c r="B10" s="87">
        <v>44104</v>
      </c>
      <c r="C10" s="248" t="s">
        <v>1675</v>
      </c>
      <c r="D10" s="249" t="s">
        <v>122</v>
      </c>
    </row>
    <row r="11" spans="1:4" ht="12.75" customHeight="1" x14ac:dyDescent="0.35">
      <c r="A11" s="88">
        <v>1.4</v>
      </c>
      <c r="B11" s="87">
        <v>44469</v>
      </c>
      <c r="C11" s="248" t="s">
        <v>1769</v>
      </c>
      <c r="D11" s="249" t="s">
        <v>122</v>
      </c>
    </row>
    <row r="12" spans="1:4" ht="12.75" customHeight="1" x14ac:dyDescent="0.35">
      <c r="A12" s="88">
        <v>1.5</v>
      </c>
      <c r="B12" s="87">
        <v>44469</v>
      </c>
      <c r="C12" s="86" t="s">
        <v>1544</v>
      </c>
      <c r="D12" s="85" t="s">
        <v>122</v>
      </c>
    </row>
    <row r="13" spans="1:4" ht="12.75" customHeight="1" x14ac:dyDescent="0.35">
      <c r="A13" s="88"/>
      <c r="B13" s="87"/>
      <c r="C13" s="248"/>
      <c r="D13" s="249"/>
    </row>
    <row r="14" spans="1:4" ht="12.75" customHeight="1" x14ac:dyDescent="0.35">
      <c r="A14" s="88"/>
      <c r="B14" s="87"/>
      <c r="C14" s="248"/>
      <c r="D14" s="249"/>
    </row>
    <row r="15" spans="1:4" ht="12.75" customHeight="1" x14ac:dyDescent="0.35">
      <c r="A15" s="88"/>
      <c r="B15" s="87"/>
      <c r="C15" s="248"/>
      <c r="D15" s="249"/>
    </row>
    <row r="16" spans="1:4" ht="12.75" customHeight="1" x14ac:dyDescent="0.35">
      <c r="A16" s="88"/>
      <c r="B16" s="87"/>
      <c r="C16" s="248"/>
      <c r="D16" s="249"/>
    </row>
    <row r="17" spans="1:4" ht="12.75" customHeight="1" x14ac:dyDescent="0.35">
      <c r="A17" s="88"/>
      <c r="B17" s="87"/>
      <c r="C17" s="248"/>
      <c r="D17" s="249"/>
    </row>
    <row r="18" spans="1:4" ht="12.75" customHeight="1" x14ac:dyDescent="0.35">
      <c r="A18" s="88"/>
      <c r="B18" s="87"/>
      <c r="C18" s="248"/>
      <c r="D18" s="249"/>
    </row>
    <row r="19" spans="1:4" ht="12.75" customHeight="1" x14ac:dyDescent="0.35">
      <c r="A19" s="88"/>
      <c r="B19" s="87"/>
      <c r="C19" s="248"/>
      <c r="D19" s="249"/>
    </row>
    <row r="20" spans="1:4" ht="12.75" customHeight="1" x14ac:dyDescent="0.35">
      <c r="A20" s="88"/>
      <c r="B20" s="87"/>
      <c r="C20" s="248"/>
      <c r="D20" s="249"/>
    </row>
    <row r="21" spans="1:4" ht="12.75" customHeight="1" x14ac:dyDescent="0.35">
      <c r="A21" s="88"/>
      <c r="B21" s="87"/>
      <c r="C21" s="248"/>
      <c r="D21" s="249"/>
    </row>
    <row r="22" spans="1:4" ht="12.75" customHeight="1" x14ac:dyDescent="0.35">
      <c r="A22" s="88"/>
      <c r="B22" s="87"/>
      <c r="C22" s="248"/>
      <c r="D22" s="249"/>
    </row>
    <row r="23" spans="1:4" ht="12.75" customHeight="1" x14ac:dyDescent="0.35">
      <c r="A23" s="88"/>
      <c r="B23" s="87"/>
      <c r="C23" s="248"/>
      <c r="D23" s="249"/>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D527"/>
  <sheetViews>
    <sheetView zoomScale="80" zoomScaleNormal="80" workbookViewId="0">
      <selection sqref="A1:D1048576"/>
    </sheetView>
  </sheetViews>
  <sheetFormatPr defaultRowHeight="12.75" customHeight="1" x14ac:dyDescent="0.35"/>
  <cols>
    <col min="1" max="1" width="9.453125" style="152" customWidth="1"/>
    <col min="2" max="2" width="71.453125" style="152" customWidth="1"/>
    <col min="3" max="3" width="8.7265625" style="152"/>
    <col min="4" max="4" width="10" style="152" customWidth="1"/>
    <col min="5" max="256" width="9.26953125" style="205"/>
    <col min="257" max="257" width="12.26953125" style="205" customWidth="1"/>
    <col min="258" max="258" width="94.7265625" style="205" bestFit="1" customWidth="1"/>
    <col min="259" max="259" width="12.54296875" style="205" customWidth="1"/>
    <col min="260" max="260" width="9.81640625" style="205" bestFit="1" customWidth="1"/>
    <col min="261" max="512" width="9.26953125" style="205"/>
    <col min="513" max="513" width="12.26953125" style="205" customWidth="1"/>
    <col min="514" max="514" width="94.7265625" style="205" bestFit="1" customWidth="1"/>
    <col min="515" max="515" width="12.54296875" style="205" customWidth="1"/>
    <col min="516" max="516" width="9.81640625" style="205" bestFit="1" customWidth="1"/>
    <col min="517" max="768" width="9.26953125" style="205"/>
    <col min="769" max="769" width="12.26953125" style="205" customWidth="1"/>
    <col min="770" max="770" width="94.7265625" style="205" bestFit="1" customWidth="1"/>
    <col min="771" max="771" width="12.54296875" style="205" customWidth="1"/>
    <col min="772" max="772" width="9.81640625" style="205" bestFit="1" customWidth="1"/>
    <col min="773" max="1024" width="9.26953125" style="205"/>
    <col min="1025" max="1025" width="12.26953125" style="205" customWidth="1"/>
    <col min="1026" max="1026" width="94.7265625" style="205" bestFit="1" customWidth="1"/>
    <col min="1027" max="1027" width="12.54296875" style="205" customWidth="1"/>
    <col min="1028" max="1028" width="9.81640625" style="205" bestFit="1" customWidth="1"/>
    <col min="1029" max="1280" width="9.26953125" style="205"/>
    <col min="1281" max="1281" width="12.26953125" style="205" customWidth="1"/>
    <col min="1282" max="1282" width="94.7265625" style="205" bestFit="1" customWidth="1"/>
    <col min="1283" max="1283" width="12.54296875" style="205" customWidth="1"/>
    <col min="1284" max="1284" width="9.81640625" style="205" bestFit="1" customWidth="1"/>
    <col min="1285" max="1536" width="9.26953125" style="205"/>
    <col min="1537" max="1537" width="12.26953125" style="205" customWidth="1"/>
    <col min="1538" max="1538" width="94.7265625" style="205" bestFit="1" customWidth="1"/>
    <col min="1539" max="1539" width="12.54296875" style="205" customWidth="1"/>
    <col min="1540" max="1540" width="9.81640625" style="205" bestFit="1" customWidth="1"/>
    <col min="1541" max="1792" width="9.26953125" style="205"/>
    <col min="1793" max="1793" width="12.26953125" style="205" customWidth="1"/>
    <col min="1794" max="1794" width="94.7265625" style="205" bestFit="1" customWidth="1"/>
    <col min="1795" max="1795" width="12.54296875" style="205" customWidth="1"/>
    <col min="1796" max="1796" width="9.81640625" style="205" bestFit="1" customWidth="1"/>
    <col min="1797" max="2048" width="9.26953125" style="205"/>
    <col min="2049" max="2049" width="12.26953125" style="205" customWidth="1"/>
    <col min="2050" max="2050" width="94.7265625" style="205" bestFit="1" customWidth="1"/>
    <col min="2051" max="2051" width="12.54296875" style="205" customWidth="1"/>
    <col min="2052" max="2052" width="9.81640625" style="205" bestFit="1" customWidth="1"/>
    <col min="2053" max="2304" width="9.26953125" style="205"/>
    <col min="2305" max="2305" width="12.26953125" style="205" customWidth="1"/>
    <col min="2306" max="2306" width="94.7265625" style="205" bestFit="1" customWidth="1"/>
    <col min="2307" max="2307" width="12.54296875" style="205" customWidth="1"/>
    <col min="2308" max="2308" width="9.81640625" style="205" bestFit="1" customWidth="1"/>
    <col min="2309" max="2560" width="9.26953125" style="205"/>
    <col min="2561" max="2561" width="12.26953125" style="205" customWidth="1"/>
    <col min="2562" max="2562" width="94.7265625" style="205" bestFit="1" customWidth="1"/>
    <col min="2563" max="2563" width="12.54296875" style="205" customWidth="1"/>
    <col min="2564" max="2564" width="9.81640625" style="205" bestFit="1" customWidth="1"/>
    <col min="2565" max="2816" width="9.26953125" style="205"/>
    <col min="2817" max="2817" width="12.26953125" style="205" customWidth="1"/>
    <col min="2818" max="2818" width="94.7265625" style="205" bestFit="1" customWidth="1"/>
    <col min="2819" max="2819" width="12.54296875" style="205" customWidth="1"/>
    <col min="2820" max="2820" width="9.81640625" style="205" bestFit="1" customWidth="1"/>
    <col min="2821" max="3072" width="9.26953125" style="205"/>
    <col min="3073" max="3073" width="12.26953125" style="205" customWidth="1"/>
    <col min="3074" max="3074" width="94.7265625" style="205" bestFit="1" customWidth="1"/>
    <col min="3075" max="3075" width="12.54296875" style="205" customWidth="1"/>
    <col min="3076" max="3076" width="9.81640625" style="205" bestFit="1" customWidth="1"/>
    <col min="3077" max="3328" width="9.26953125" style="205"/>
    <col min="3329" max="3329" width="12.26953125" style="205" customWidth="1"/>
    <col min="3330" max="3330" width="94.7265625" style="205" bestFit="1" customWidth="1"/>
    <col min="3331" max="3331" width="12.54296875" style="205" customWidth="1"/>
    <col min="3332" max="3332" width="9.81640625" style="205" bestFit="1" customWidth="1"/>
    <col min="3333" max="3584" width="9.26953125" style="205"/>
    <col min="3585" max="3585" width="12.26953125" style="205" customWidth="1"/>
    <col min="3586" max="3586" width="94.7265625" style="205" bestFit="1" customWidth="1"/>
    <col min="3587" max="3587" width="12.54296875" style="205" customWidth="1"/>
    <col min="3588" max="3588" width="9.81640625" style="205" bestFit="1" customWidth="1"/>
    <col min="3589" max="3840" width="9.26953125" style="205"/>
    <col min="3841" max="3841" width="12.26953125" style="205" customWidth="1"/>
    <col min="3842" max="3842" width="94.7265625" style="205" bestFit="1" customWidth="1"/>
    <col min="3843" max="3843" width="12.54296875" style="205" customWidth="1"/>
    <col min="3844" max="3844" width="9.81640625" style="205" bestFit="1" customWidth="1"/>
    <col min="3845" max="4096" width="9.26953125" style="205"/>
    <col min="4097" max="4097" width="12.26953125" style="205" customWidth="1"/>
    <col min="4098" max="4098" width="94.7265625" style="205" bestFit="1" customWidth="1"/>
    <col min="4099" max="4099" width="12.54296875" style="205" customWidth="1"/>
    <col min="4100" max="4100" width="9.81640625" style="205" bestFit="1" customWidth="1"/>
    <col min="4101" max="4352" width="9.26953125" style="205"/>
    <col min="4353" max="4353" width="12.26953125" style="205" customWidth="1"/>
    <col min="4354" max="4354" width="94.7265625" style="205" bestFit="1" customWidth="1"/>
    <col min="4355" max="4355" width="12.54296875" style="205" customWidth="1"/>
    <col min="4356" max="4356" width="9.81640625" style="205" bestFit="1" customWidth="1"/>
    <col min="4357" max="4608" width="9.26953125" style="205"/>
    <col min="4609" max="4609" width="12.26953125" style="205" customWidth="1"/>
    <col min="4610" max="4610" width="94.7265625" style="205" bestFit="1" customWidth="1"/>
    <col min="4611" max="4611" width="12.54296875" style="205" customWidth="1"/>
    <col min="4612" max="4612" width="9.81640625" style="205" bestFit="1" customWidth="1"/>
    <col min="4613" max="4864" width="9.26953125" style="205"/>
    <col min="4865" max="4865" width="12.26953125" style="205" customWidth="1"/>
    <col min="4866" max="4866" width="94.7265625" style="205" bestFit="1" customWidth="1"/>
    <col min="4867" max="4867" width="12.54296875" style="205" customWidth="1"/>
    <col min="4868" max="4868" width="9.81640625" style="205" bestFit="1" customWidth="1"/>
    <col min="4869" max="5120" width="9.26953125" style="205"/>
    <col min="5121" max="5121" width="12.26953125" style="205" customWidth="1"/>
    <col min="5122" max="5122" width="94.7265625" style="205" bestFit="1" customWidth="1"/>
    <col min="5123" max="5123" width="12.54296875" style="205" customWidth="1"/>
    <col min="5124" max="5124" width="9.81640625" style="205" bestFit="1" customWidth="1"/>
    <col min="5125" max="5376" width="9.26953125" style="205"/>
    <col min="5377" max="5377" width="12.26953125" style="205" customWidth="1"/>
    <col min="5378" max="5378" width="94.7265625" style="205" bestFit="1" customWidth="1"/>
    <col min="5379" max="5379" width="12.54296875" style="205" customWidth="1"/>
    <col min="5380" max="5380" width="9.81640625" style="205" bestFit="1" customWidth="1"/>
    <col min="5381" max="5632" width="9.26953125" style="205"/>
    <col min="5633" max="5633" width="12.26953125" style="205" customWidth="1"/>
    <col min="5634" max="5634" width="94.7265625" style="205" bestFit="1" customWidth="1"/>
    <col min="5635" max="5635" width="12.54296875" style="205" customWidth="1"/>
    <col min="5636" max="5636" width="9.81640625" style="205" bestFit="1" customWidth="1"/>
    <col min="5637" max="5888" width="9.26953125" style="205"/>
    <col min="5889" max="5889" width="12.26953125" style="205" customWidth="1"/>
    <col min="5890" max="5890" width="94.7265625" style="205" bestFit="1" customWidth="1"/>
    <col min="5891" max="5891" width="12.54296875" style="205" customWidth="1"/>
    <col min="5892" max="5892" width="9.81640625" style="205" bestFit="1" customWidth="1"/>
    <col min="5893" max="6144" width="9.26953125" style="205"/>
    <col min="6145" max="6145" width="12.26953125" style="205" customWidth="1"/>
    <col min="6146" max="6146" width="94.7265625" style="205" bestFit="1" customWidth="1"/>
    <col min="6147" max="6147" width="12.54296875" style="205" customWidth="1"/>
    <col min="6148" max="6148" width="9.81640625" style="205" bestFit="1" customWidth="1"/>
    <col min="6149" max="6400" width="9.26953125" style="205"/>
    <col min="6401" max="6401" width="12.26953125" style="205" customWidth="1"/>
    <col min="6402" max="6402" width="94.7265625" style="205" bestFit="1" customWidth="1"/>
    <col min="6403" max="6403" width="12.54296875" style="205" customWidth="1"/>
    <col min="6404" max="6404" width="9.81640625" style="205" bestFit="1" customWidth="1"/>
    <col min="6405" max="6656" width="9.26953125" style="205"/>
    <col min="6657" max="6657" width="12.26953125" style="205" customWidth="1"/>
    <col min="6658" max="6658" width="94.7265625" style="205" bestFit="1" customWidth="1"/>
    <col min="6659" max="6659" width="12.54296875" style="205" customWidth="1"/>
    <col min="6660" max="6660" width="9.81640625" style="205" bestFit="1" customWidth="1"/>
    <col min="6661" max="6912" width="9.26953125" style="205"/>
    <col min="6913" max="6913" width="12.26953125" style="205" customWidth="1"/>
    <col min="6914" max="6914" width="94.7265625" style="205" bestFit="1" customWidth="1"/>
    <col min="6915" max="6915" width="12.54296875" style="205" customWidth="1"/>
    <col min="6916" max="6916" width="9.81640625" style="205" bestFit="1" customWidth="1"/>
    <col min="6917" max="7168" width="9.26953125" style="205"/>
    <col min="7169" max="7169" width="12.26953125" style="205" customWidth="1"/>
    <col min="7170" max="7170" width="94.7265625" style="205" bestFit="1" customWidth="1"/>
    <col min="7171" max="7171" width="12.54296875" style="205" customWidth="1"/>
    <col min="7172" max="7172" width="9.81640625" style="205" bestFit="1" customWidth="1"/>
    <col min="7173" max="7424" width="9.26953125" style="205"/>
    <col min="7425" max="7425" width="12.26953125" style="205" customWidth="1"/>
    <col min="7426" max="7426" width="94.7265625" style="205" bestFit="1" customWidth="1"/>
    <col min="7427" max="7427" width="12.54296875" style="205" customWidth="1"/>
    <col min="7428" max="7428" width="9.81640625" style="205" bestFit="1" customWidth="1"/>
    <col min="7429" max="7680" width="9.26953125" style="205"/>
    <col min="7681" max="7681" width="12.26953125" style="205" customWidth="1"/>
    <col min="7682" max="7682" width="94.7265625" style="205" bestFit="1" customWidth="1"/>
    <col min="7683" max="7683" width="12.54296875" style="205" customWidth="1"/>
    <col min="7684" max="7684" width="9.81640625" style="205" bestFit="1" customWidth="1"/>
    <col min="7685" max="7936" width="9.26953125" style="205"/>
    <col min="7937" max="7937" width="12.26953125" style="205" customWidth="1"/>
    <col min="7938" max="7938" width="94.7265625" style="205" bestFit="1" customWidth="1"/>
    <col min="7939" max="7939" width="12.54296875" style="205" customWidth="1"/>
    <col min="7940" max="7940" width="9.81640625" style="205" bestFit="1" customWidth="1"/>
    <col min="7941" max="8192" width="9.26953125" style="205"/>
    <col min="8193" max="8193" width="12.26953125" style="205" customWidth="1"/>
    <col min="8194" max="8194" width="94.7265625" style="205" bestFit="1" customWidth="1"/>
    <col min="8195" max="8195" width="12.54296875" style="205" customWidth="1"/>
    <col min="8196" max="8196" width="9.81640625" style="205" bestFit="1" customWidth="1"/>
    <col min="8197" max="8448" width="9.26953125" style="205"/>
    <col min="8449" max="8449" width="12.26953125" style="205" customWidth="1"/>
    <col min="8450" max="8450" width="94.7265625" style="205" bestFit="1" customWidth="1"/>
    <col min="8451" max="8451" width="12.54296875" style="205" customWidth="1"/>
    <col min="8452" max="8452" width="9.81640625" style="205" bestFit="1" customWidth="1"/>
    <col min="8453" max="8704" width="9.26953125" style="205"/>
    <col min="8705" max="8705" width="12.26953125" style="205" customWidth="1"/>
    <col min="8706" max="8706" width="94.7265625" style="205" bestFit="1" customWidth="1"/>
    <col min="8707" max="8707" width="12.54296875" style="205" customWidth="1"/>
    <col min="8708" max="8708" width="9.81640625" style="205" bestFit="1" customWidth="1"/>
    <col min="8709" max="8960" width="9.26953125" style="205"/>
    <col min="8961" max="8961" width="12.26953125" style="205" customWidth="1"/>
    <col min="8962" max="8962" width="94.7265625" style="205" bestFit="1" customWidth="1"/>
    <col min="8963" max="8963" width="12.54296875" style="205" customWidth="1"/>
    <col min="8964" max="8964" width="9.81640625" style="205" bestFit="1" customWidth="1"/>
    <col min="8965" max="9216" width="9.26953125" style="205"/>
    <col min="9217" max="9217" width="12.26953125" style="205" customWidth="1"/>
    <col min="9218" max="9218" width="94.7265625" style="205" bestFit="1" customWidth="1"/>
    <col min="9219" max="9219" width="12.54296875" style="205" customWidth="1"/>
    <col min="9220" max="9220" width="9.81640625" style="205" bestFit="1" customWidth="1"/>
    <col min="9221" max="9472" width="9.26953125" style="205"/>
    <col min="9473" max="9473" width="12.26953125" style="205" customWidth="1"/>
    <col min="9474" max="9474" width="94.7265625" style="205" bestFit="1" customWidth="1"/>
    <col min="9475" max="9475" width="12.54296875" style="205" customWidth="1"/>
    <col min="9476" max="9476" width="9.81640625" style="205" bestFit="1" customWidth="1"/>
    <col min="9477" max="9728" width="9.26953125" style="205"/>
    <col min="9729" max="9729" width="12.26953125" style="205" customWidth="1"/>
    <col min="9730" max="9730" width="94.7265625" style="205" bestFit="1" customWidth="1"/>
    <col min="9731" max="9731" width="12.54296875" style="205" customWidth="1"/>
    <col min="9732" max="9732" width="9.81640625" style="205" bestFit="1" customWidth="1"/>
    <col min="9733" max="9984" width="9.26953125" style="205"/>
    <col min="9985" max="9985" width="12.26953125" style="205" customWidth="1"/>
    <col min="9986" max="9986" width="94.7265625" style="205" bestFit="1" customWidth="1"/>
    <col min="9987" max="9987" width="12.54296875" style="205" customWidth="1"/>
    <col min="9988" max="9988" width="9.81640625" style="205" bestFit="1" customWidth="1"/>
    <col min="9989" max="10240" width="9.26953125" style="205"/>
    <col min="10241" max="10241" width="12.26953125" style="205" customWidth="1"/>
    <col min="10242" max="10242" width="94.7265625" style="205" bestFit="1" customWidth="1"/>
    <col min="10243" max="10243" width="12.54296875" style="205" customWidth="1"/>
    <col min="10244" max="10244" width="9.81640625" style="205" bestFit="1" customWidth="1"/>
    <col min="10245" max="10496" width="9.26953125" style="205"/>
    <col min="10497" max="10497" width="12.26953125" style="205" customWidth="1"/>
    <col min="10498" max="10498" width="94.7265625" style="205" bestFit="1" customWidth="1"/>
    <col min="10499" max="10499" width="12.54296875" style="205" customWidth="1"/>
    <col min="10500" max="10500" width="9.81640625" style="205" bestFit="1" customWidth="1"/>
    <col min="10501" max="10752" width="9.26953125" style="205"/>
    <col min="10753" max="10753" width="12.26953125" style="205" customWidth="1"/>
    <col min="10754" max="10754" width="94.7265625" style="205" bestFit="1" customWidth="1"/>
    <col min="10755" max="10755" width="12.54296875" style="205" customWidth="1"/>
    <col min="10756" max="10756" width="9.81640625" style="205" bestFit="1" customWidth="1"/>
    <col min="10757" max="11008" width="9.26953125" style="205"/>
    <col min="11009" max="11009" width="12.26953125" style="205" customWidth="1"/>
    <col min="11010" max="11010" width="94.7265625" style="205" bestFit="1" customWidth="1"/>
    <col min="11011" max="11011" width="12.54296875" style="205" customWidth="1"/>
    <col min="11012" max="11012" width="9.81640625" style="205" bestFit="1" customWidth="1"/>
    <col min="11013" max="11264" width="9.26953125" style="205"/>
    <col min="11265" max="11265" width="12.26953125" style="205" customWidth="1"/>
    <col min="11266" max="11266" width="94.7265625" style="205" bestFit="1" customWidth="1"/>
    <col min="11267" max="11267" width="12.54296875" style="205" customWidth="1"/>
    <col min="11268" max="11268" width="9.81640625" style="205" bestFit="1" customWidth="1"/>
    <col min="11269" max="11520" width="9.26953125" style="205"/>
    <col min="11521" max="11521" width="12.26953125" style="205" customWidth="1"/>
    <col min="11522" max="11522" width="94.7265625" style="205" bestFit="1" customWidth="1"/>
    <col min="11523" max="11523" width="12.54296875" style="205" customWidth="1"/>
    <col min="11524" max="11524" width="9.81640625" style="205" bestFit="1" customWidth="1"/>
    <col min="11525" max="11776" width="9.26953125" style="205"/>
    <col min="11777" max="11777" width="12.26953125" style="205" customWidth="1"/>
    <col min="11778" max="11778" width="94.7265625" style="205" bestFit="1" customWidth="1"/>
    <col min="11779" max="11779" width="12.54296875" style="205" customWidth="1"/>
    <col min="11780" max="11780" width="9.81640625" style="205" bestFit="1" customWidth="1"/>
    <col min="11781" max="12032" width="9.26953125" style="205"/>
    <col min="12033" max="12033" width="12.26953125" style="205" customWidth="1"/>
    <col min="12034" max="12034" width="94.7265625" style="205" bestFit="1" customWidth="1"/>
    <col min="12035" max="12035" width="12.54296875" style="205" customWidth="1"/>
    <col min="12036" max="12036" width="9.81640625" style="205" bestFit="1" customWidth="1"/>
    <col min="12037" max="12288" width="9.26953125" style="205"/>
    <col min="12289" max="12289" width="12.26953125" style="205" customWidth="1"/>
    <col min="12290" max="12290" width="94.7265625" style="205" bestFit="1" customWidth="1"/>
    <col min="12291" max="12291" width="12.54296875" style="205" customWidth="1"/>
    <col min="12292" max="12292" width="9.81640625" style="205" bestFit="1" customWidth="1"/>
    <col min="12293" max="12544" width="9.26953125" style="205"/>
    <col min="12545" max="12545" width="12.26953125" style="205" customWidth="1"/>
    <col min="12546" max="12546" width="94.7265625" style="205" bestFit="1" customWidth="1"/>
    <col min="12547" max="12547" width="12.54296875" style="205" customWidth="1"/>
    <col min="12548" max="12548" width="9.81640625" style="205" bestFit="1" customWidth="1"/>
    <col min="12549" max="12800" width="9.26953125" style="205"/>
    <col min="12801" max="12801" width="12.26953125" style="205" customWidth="1"/>
    <col min="12802" max="12802" width="94.7265625" style="205" bestFit="1" customWidth="1"/>
    <col min="12803" max="12803" width="12.54296875" style="205" customWidth="1"/>
    <col min="12804" max="12804" width="9.81640625" style="205" bestFit="1" customWidth="1"/>
    <col min="12805" max="13056" width="9.26953125" style="205"/>
    <col min="13057" max="13057" width="12.26953125" style="205" customWidth="1"/>
    <col min="13058" max="13058" width="94.7265625" style="205" bestFit="1" customWidth="1"/>
    <col min="13059" max="13059" width="12.54296875" style="205" customWidth="1"/>
    <col min="13060" max="13060" width="9.81640625" style="205" bestFit="1" customWidth="1"/>
    <col min="13061" max="13312" width="9.26953125" style="205"/>
    <col min="13313" max="13313" width="12.26953125" style="205" customWidth="1"/>
    <col min="13314" max="13314" width="94.7265625" style="205" bestFit="1" customWidth="1"/>
    <col min="13315" max="13315" width="12.54296875" style="205" customWidth="1"/>
    <col min="13316" max="13316" width="9.81640625" style="205" bestFit="1" customWidth="1"/>
    <col min="13317" max="13568" width="9.26953125" style="205"/>
    <col min="13569" max="13569" width="12.26953125" style="205" customWidth="1"/>
    <col min="13570" max="13570" width="94.7265625" style="205" bestFit="1" customWidth="1"/>
    <col min="13571" max="13571" width="12.54296875" style="205" customWidth="1"/>
    <col min="13572" max="13572" width="9.81640625" style="205" bestFit="1" customWidth="1"/>
    <col min="13573" max="13824" width="9.26953125" style="205"/>
    <col min="13825" max="13825" width="12.26953125" style="205" customWidth="1"/>
    <col min="13826" max="13826" width="94.7265625" style="205" bestFit="1" customWidth="1"/>
    <col min="13827" max="13827" width="12.54296875" style="205" customWidth="1"/>
    <col min="13828" max="13828" width="9.81640625" style="205" bestFit="1" customWidth="1"/>
    <col min="13829" max="14080" width="9.26953125" style="205"/>
    <col min="14081" max="14081" width="12.26953125" style="205" customWidth="1"/>
    <col min="14082" max="14082" width="94.7265625" style="205" bestFit="1" customWidth="1"/>
    <col min="14083" max="14083" width="12.54296875" style="205" customWidth="1"/>
    <col min="14084" max="14084" width="9.81640625" style="205" bestFit="1" customWidth="1"/>
    <col min="14085" max="14336" width="9.26953125" style="205"/>
    <col min="14337" max="14337" width="12.26953125" style="205" customWidth="1"/>
    <col min="14338" max="14338" width="94.7265625" style="205" bestFit="1" customWidth="1"/>
    <col min="14339" max="14339" width="12.54296875" style="205" customWidth="1"/>
    <col min="14340" max="14340" width="9.81640625" style="205" bestFit="1" customWidth="1"/>
    <col min="14341" max="14592" width="9.26953125" style="205"/>
    <col min="14593" max="14593" width="12.26953125" style="205" customWidth="1"/>
    <col min="14594" max="14594" width="94.7265625" style="205" bestFit="1" customWidth="1"/>
    <col min="14595" max="14595" width="12.54296875" style="205" customWidth="1"/>
    <col min="14596" max="14596" width="9.81640625" style="205" bestFit="1" customWidth="1"/>
    <col min="14597" max="14848" width="9.26953125" style="205"/>
    <col min="14849" max="14849" width="12.26953125" style="205" customWidth="1"/>
    <col min="14850" max="14850" width="94.7265625" style="205" bestFit="1" customWidth="1"/>
    <col min="14851" max="14851" width="12.54296875" style="205" customWidth="1"/>
    <col min="14852" max="14852" width="9.81640625" style="205" bestFit="1" customWidth="1"/>
    <col min="14853" max="15104" width="9.26953125" style="205"/>
    <col min="15105" max="15105" width="12.26953125" style="205" customWidth="1"/>
    <col min="15106" max="15106" width="94.7265625" style="205" bestFit="1" customWidth="1"/>
    <col min="15107" max="15107" width="12.54296875" style="205" customWidth="1"/>
    <col min="15108" max="15108" width="9.81640625" style="205" bestFit="1" customWidth="1"/>
    <col min="15109" max="15360" width="9.26953125" style="205"/>
    <col min="15361" max="15361" width="12.26953125" style="205" customWidth="1"/>
    <col min="15362" max="15362" width="94.7265625" style="205" bestFit="1" customWidth="1"/>
    <col min="15363" max="15363" width="12.54296875" style="205" customWidth="1"/>
    <col min="15364" max="15364" width="9.81640625" style="205" bestFit="1" customWidth="1"/>
    <col min="15365" max="15616" width="9.26953125" style="205"/>
    <col min="15617" max="15617" width="12.26953125" style="205" customWidth="1"/>
    <col min="15618" max="15618" width="94.7265625" style="205" bestFit="1" customWidth="1"/>
    <col min="15619" max="15619" width="12.54296875" style="205" customWidth="1"/>
    <col min="15620" max="15620" width="9.81640625" style="205" bestFit="1" customWidth="1"/>
    <col min="15621" max="15872" width="9.26953125" style="205"/>
    <col min="15873" max="15873" width="12.26953125" style="205" customWidth="1"/>
    <col min="15874" max="15874" width="94.7265625" style="205" bestFit="1" customWidth="1"/>
    <col min="15875" max="15875" width="12.54296875" style="205" customWidth="1"/>
    <col min="15876" max="15876" width="9.81640625" style="205" bestFit="1" customWidth="1"/>
    <col min="15877" max="16128" width="9.26953125" style="205"/>
    <col min="16129" max="16129" width="12.26953125" style="205" customWidth="1"/>
    <col min="16130" max="16130" width="94.7265625" style="205" bestFit="1" customWidth="1"/>
    <col min="16131" max="16131" width="12.54296875" style="205" customWidth="1"/>
    <col min="16132" max="16132" width="9.81640625" style="205" bestFit="1" customWidth="1"/>
    <col min="16133" max="16384" width="9.26953125" style="205"/>
  </cols>
  <sheetData>
    <row r="1" spans="1:4" ht="29" x14ac:dyDescent="0.35">
      <c r="A1" s="251" t="s">
        <v>13</v>
      </c>
      <c r="B1" s="251" t="s">
        <v>4</v>
      </c>
      <c r="C1" s="251" t="s">
        <v>57</v>
      </c>
      <c r="D1" s="252">
        <v>44469</v>
      </c>
    </row>
    <row r="2" spans="1:4" ht="15.5" x14ac:dyDescent="0.35">
      <c r="A2" s="253" t="s">
        <v>162</v>
      </c>
      <c r="B2" s="253" t="s">
        <v>163</v>
      </c>
      <c r="C2" s="254">
        <v>6</v>
      </c>
    </row>
    <row r="3" spans="1:4" ht="15.5" x14ac:dyDescent="0.35">
      <c r="A3" s="253" t="s">
        <v>164</v>
      </c>
      <c r="B3" s="253" t="s">
        <v>165</v>
      </c>
      <c r="C3" s="254">
        <v>4</v>
      </c>
    </row>
    <row r="4" spans="1:4" ht="15.5" x14ac:dyDescent="0.35">
      <c r="A4" s="253" t="s">
        <v>166</v>
      </c>
      <c r="B4" s="253" t="s">
        <v>167</v>
      </c>
      <c r="C4" s="254">
        <v>1</v>
      </c>
    </row>
    <row r="5" spans="1:4" ht="15.5" x14ac:dyDescent="0.35">
      <c r="A5" s="253" t="s">
        <v>168</v>
      </c>
      <c r="B5" s="253" t="s">
        <v>169</v>
      </c>
      <c r="C5" s="254">
        <v>2</v>
      </c>
    </row>
    <row r="6" spans="1:4" ht="15.5" x14ac:dyDescent="0.35">
      <c r="A6" s="253" t="s">
        <v>170</v>
      </c>
      <c r="B6" s="253" t="s">
        <v>171</v>
      </c>
      <c r="C6" s="254">
        <v>2</v>
      </c>
    </row>
    <row r="7" spans="1:4" ht="15.5" x14ac:dyDescent="0.35">
      <c r="A7" s="253" t="s">
        <v>172</v>
      </c>
      <c r="B7" s="253" t="s">
        <v>173</v>
      </c>
      <c r="C7" s="254">
        <v>4</v>
      </c>
    </row>
    <row r="8" spans="1:4" ht="15.5" x14ac:dyDescent="0.35">
      <c r="A8" s="253" t="s">
        <v>132</v>
      </c>
      <c r="B8" s="253" t="s">
        <v>174</v>
      </c>
      <c r="C8" s="254">
        <v>2</v>
      </c>
    </row>
    <row r="9" spans="1:4" ht="15.5" x14ac:dyDescent="0.35">
      <c r="A9" s="253" t="s">
        <v>175</v>
      </c>
      <c r="B9" s="253" t="s">
        <v>176</v>
      </c>
      <c r="C9" s="254">
        <v>5</v>
      </c>
    </row>
    <row r="10" spans="1:4" ht="15.5" x14ac:dyDescent="0.35">
      <c r="A10" s="253" t="s">
        <v>137</v>
      </c>
      <c r="B10" s="253" t="s">
        <v>177</v>
      </c>
      <c r="C10" s="254">
        <v>5</v>
      </c>
    </row>
    <row r="11" spans="1:4" ht="15.5" x14ac:dyDescent="0.35">
      <c r="A11" s="253" t="s">
        <v>178</v>
      </c>
      <c r="B11" s="253" t="s">
        <v>179</v>
      </c>
      <c r="C11" s="254">
        <v>5</v>
      </c>
    </row>
    <row r="12" spans="1:4" ht="15.5" x14ac:dyDescent="0.35">
      <c r="A12" s="253" t="s">
        <v>180</v>
      </c>
      <c r="B12" s="253" t="s">
        <v>181</v>
      </c>
      <c r="C12" s="254">
        <v>2</v>
      </c>
    </row>
    <row r="13" spans="1:4" ht="15.5" x14ac:dyDescent="0.35">
      <c r="A13" s="253" t="s">
        <v>19</v>
      </c>
      <c r="B13" s="253" t="s">
        <v>182</v>
      </c>
      <c r="C13" s="254">
        <v>5</v>
      </c>
    </row>
    <row r="14" spans="1:4" ht="15.5" x14ac:dyDescent="0.35">
      <c r="A14" s="253" t="s">
        <v>183</v>
      </c>
      <c r="B14" s="253" t="s">
        <v>184</v>
      </c>
      <c r="C14" s="254">
        <v>4</v>
      </c>
    </row>
    <row r="15" spans="1:4" ht="15.5" x14ac:dyDescent="0.35">
      <c r="A15" s="253" t="s">
        <v>185</v>
      </c>
      <c r="B15" s="253" t="s">
        <v>186</v>
      </c>
      <c r="C15" s="254">
        <v>4</v>
      </c>
    </row>
    <row r="16" spans="1:4" ht="15.5" x14ac:dyDescent="0.35">
      <c r="A16" s="253" t="s">
        <v>142</v>
      </c>
      <c r="B16" s="253" t="s">
        <v>187</v>
      </c>
      <c r="C16" s="254">
        <v>1</v>
      </c>
    </row>
    <row r="17" spans="1:3" ht="15.5" x14ac:dyDescent="0.35">
      <c r="A17" s="253" t="s">
        <v>14</v>
      </c>
      <c r="B17" s="253" t="s">
        <v>188</v>
      </c>
      <c r="C17" s="254">
        <v>5</v>
      </c>
    </row>
    <row r="18" spans="1:3" ht="15.5" x14ac:dyDescent="0.35">
      <c r="A18" s="253" t="s">
        <v>189</v>
      </c>
      <c r="B18" s="253" t="s">
        <v>1478</v>
      </c>
      <c r="C18" s="254">
        <v>8</v>
      </c>
    </row>
    <row r="19" spans="1:3" ht="15.5" x14ac:dyDescent="0.35">
      <c r="A19" s="253" t="s">
        <v>15</v>
      </c>
      <c r="B19" s="253" t="s">
        <v>190</v>
      </c>
      <c r="C19" s="254">
        <v>1</v>
      </c>
    </row>
    <row r="20" spans="1:3" ht="15.5" x14ac:dyDescent="0.35">
      <c r="A20" s="253" t="s">
        <v>191</v>
      </c>
      <c r="B20" s="253" t="s">
        <v>192</v>
      </c>
      <c r="C20" s="254">
        <v>8</v>
      </c>
    </row>
    <row r="21" spans="1:3" ht="15.5" x14ac:dyDescent="0.35">
      <c r="A21" s="253" t="s">
        <v>193</v>
      </c>
      <c r="B21" s="253" t="s">
        <v>194</v>
      </c>
      <c r="C21" s="254">
        <v>6</v>
      </c>
    </row>
    <row r="22" spans="1:3" ht="15.5" x14ac:dyDescent="0.35">
      <c r="A22" s="253" t="s">
        <v>134</v>
      </c>
      <c r="B22" s="253" t="s">
        <v>195</v>
      </c>
      <c r="C22" s="254">
        <v>7</v>
      </c>
    </row>
    <row r="23" spans="1:3" ht="15.5" x14ac:dyDescent="0.35">
      <c r="A23" s="253" t="s">
        <v>196</v>
      </c>
      <c r="B23" s="253" t="s">
        <v>197</v>
      </c>
      <c r="C23" s="254">
        <v>7</v>
      </c>
    </row>
    <row r="24" spans="1:3" ht="15.5" x14ac:dyDescent="0.35">
      <c r="A24" s="253" t="s">
        <v>198</v>
      </c>
      <c r="B24" s="253" t="s">
        <v>199</v>
      </c>
      <c r="C24" s="254">
        <v>7</v>
      </c>
    </row>
    <row r="25" spans="1:3" ht="15.5" x14ac:dyDescent="0.35">
      <c r="A25" s="253" t="s">
        <v>200</v>
      </c>
      <c r="B25" s="253" t="s">
        <v>201</v>
      </c>
      <c r="C25" s="254">
        <v>5</v>
      </c>
    </row>
    <row r="26" spans="1:3" ht="15.5" x14ac:dyDescent="0.35">
      <c r="A26" s="253" t="s">
        <v>202</v>
      </c>
      <c r="B26" s="253" t="s">
        <v>203</v>
      </c>
      <c r="C26" s="254">
        <v>5</v>
      </c>
    </row>
    <row r="27" spans="1:3" ht="15.5" x14ac:dyDescent="0.35">
      <c r="A27" s="253" t="s">
        <v>204</v>
      </c>
      <c r="B27" s="253" t="s">
        <v>205</v>
      </c>
      <c r="C27" s="254">
        <v>5</v>
      </c>
    </row>
    <row r="28" spans="1:3" ht="15.5" x14ac:dyDescent="0.35">
      <c r="A28" s="253" t="s">
        <v>206</v>
      </c>
      <c r="B28" s="253" t="s">
        <v>207</v>
      </c>
      <c r="C28" s="254">
        <v>6</v>
      </c>
    </row>
    <row r="29" spans="1:3" ht="15.5" x14ac:dyDescent="0.35">
      <c r="A29" s="253" t="s">
        <v>155</v>
      </c>
      <c r="B29" s="253" t="s">
        <v>208</v>
      </c>
      <c r="C29" s="254">
        <v>6</v>
      </c>
    </row>
    <row r="30" spans="1:3" ht="15.5" x14ac:dyDescent="0.35">
      <c r="A30" s="253" t="s">
        <v>209</v>
      </c>
      <c r="B30" s="253" t="s">
        <v>210</v>
      </c>
      <c r="C30" s="254">
        <v>4</v>
      </c>
    </row>
    <row r="31" spans="1:3" ht="15.5" x14ac:dyDescent="0.35">
      <c r="A31" s="253" t="s">
        <v>133</v>
      </c>
      <c r="B31" s="253" t="s">
        <v>211</v>
      </c>
      <c r="C31" s="254">
        <v>7</v>
      </c>
    </row>
    <row r="32" spans="1:3" ht="15.5" x14ac:dyDescent="0.35">
      <c r="A32" s="253" t="s">
        <v>212</v>
      </c>
      <c r="B32" s="253" t="s">
        <v>213</v>
      </c>
      <c r="C32" s="254">
        <v>5</v>
      </c>
    </row>
    <row r="33" spans="1:3" ht="15.5" x14ac:dyDescent="0.35">
      <c r="A33" s="253" t="s">
        <v>214</v>
      </c>
      <c r="B33" s="253" t="s">
        <v>215</v>
      </c>
      <c r="C33" s="254">
        <v>5</v>
      </c>
    </row>
    <row r="34" spans="1:3" ht="15.5" x14ac:dyDescent="0.35">
      <c r="A34" s="253" t="s">
        <v>216</v>
      </c>
      <c r="B34" s="253" t="s">
        <v>217</v>
      </c>
      <c r="C34" s="254">
        <v>8</v>
      </c>
    </row>
    <row r="35" spans="1:3" ht="15.5" x14ac:dyDescent="0.35">
      <c r="A35" s="253" t="s">
        <v>218</v>
      </c>
      <c r="B35" s="253" t="s">
        <v>219</v>
      </c>
      <c r="C35" s="254">
        <v>1</v>
      </c>
    </row>
    <row r="36" spans="1:3" ht="15.5" x14ac:dyDescent="0.35">
      <c r="A36" s="253" t="s">
        <v>220</v>
      </c>
      <c r="B36" s="253" t="s">
        <v>221</v>
      </c>
      <c r="C36" s="254">
        <v>5</v>
      </c>
    </row>
    <row r="37" spans="1:3" ht="15.5" x14ac:dyDescent="0.35">
      <c r="A37" s="253" t="s">
        <v>222</v>
      </c>
      <c r="B37" s="253" t="s">
        <v>223</v>
      </c>
      <c r="C37" s="254">
        <v>8</v>
      </c>
    </row>
    <row r="38" spans="1:3" ht="15.5" x14ac:dyDescent="0.35">
      <c r="A38" s="253" t="s">
        <v>224</v>
      </c>
      <c r="B38" s="253" t="s">
        <v>225</v>
      </c>
      <c r="C38" s="254">
        <v>5</v>
      </c>
    </row>
    <row r="39" spans="1:3" ht="15.5" x14ac:dyDescent="0.35">
      <c r="A39" s="253" t="s">
        <v>226</v>
      </c>
      <c r="B39" s="253" t="s">
        <v>227</v>
      </c>
      <c r="C39" s="254">
        <v>5</v>
      </c>
    </row>
    <row r="40" spans="1:3" ht="15.5" x14ac:dyDescent="0.35">
      <c r="A40" s="253" t="s">
        <v>228</v>
      </c>
      <c r="B40" s="253" t="s">
        <v>229</v>
      </c>
      <c r="C40" s="254">
        <v>2</v>
      </c>
    </row>
    <row r="41" spans="1:3" ht="15.5" x14ac:dyDescent="0.35">
      <c r="A41" s="253" t="s">
        <v>230</v>
      </c>
      <c r="B41" s="253" t="s">
        <v>231</v>
      </c>
      <c r="C41" s="254">
        <v>4</v>
      </c>
    </row>
    <row r="42" spans="1:3" ht="15.5" x14ac:dyDescent="0.35">
      <c r="A42" s="253" t="s">
        <v>1592</v>
      </c>
      <c r="B42" s="253" t="s">
        <v>232</v>
      </c>
      <c r="C42" s="254">
        <v>5</v>
      </c>
    </row>
    <row r="43" spans="1:3" ht="15.5" x14ac:dyDescent="0.35">
      <c r="A43" s="253" t="s">
        <v>233</v>
      </c>
      <c r="B43" s="253" t="s">
        <v>234</v>
      </c>
      <c r="C43" s="254">
        <v>5</v>
      </c>
    </row>
    <row r="44" spans="1:3" ht="15.5" x14ac:dyDescent="0.35">
      <c r="A44" s="253" t="s">
        <v>235</v>
      </c>
      <c r="B44" s="253" t="s">
        <v>236</v>
      </c>
      <c r="C44" s="254">
        <v>6</v>
      </c>
    </row>
    <row r="45" spans="1:3" ht="15.5" x14ac:dyDescent="0.35">
      <c r="A45" s="253" t="s">
        <v>237</v>
      </c>
      <c r="B45" s="253" t="s">
        <v>238</v>
      </c>
      <c r="C45" s="254">
        <v>5</v>
      </c>
    </row>
    <row r="46" spans="1:3" ht="15.5" x14ac:dyDescent="0.35">
      <c r="A46" s="253" t="s">
        <v>239</v>
      </c>
      <c r="B46" s="253" t="s">
        <v>240</v>
      </c>
      <c r="C46" s="254">
        <v>4</v>
      </c>
    </row>
    <row r="47" spans="1:3" ht="15.5" x14ac:dyDescent="0.35">
      <c r="A47" s="253" t="s">
        <v>241</v>
      </c>
      <c r="B47" s="253" t="s">
        <v>242</v>
      </c>
      <c r="C47" s="254">
        <v>5</v>
      </c>
    </row>
    <row r="48" spans="1:3" ht="15.5" x14ac:dyDescent="0.35">
      <c r="A48" s="253" t="s">
        <v>243</v>
      </c>
      <c r="B48" s="253" t="s">
        <v>244</v>
      </c>
      <c r="C48" s="254">
        <v>6</v>
      </c>
    </row>
    <row r="49" spans="1:3" ht="15.5" x14ac:dyDescent="0.35">
      <c r="A49" s="253" t="s">
        <v>245</v>
      </c>
      <c r="B49" s="253" t="s">
        <v>246</v>
      </c>
      <c r="C49" s="254">
        <v>7</v>
      </c>
    </row>
    <row r="50" spans="1:3" ht="15.5" x14ac:dyDescent="0.35">
      <c r="A50" s="253" t="s">
        <v>247</v>
      </c>
      <c r="B50" s="253" t="s">
        <v>248</v>
      </c>
      <c r="C50" s="254">
        <v>3</v>
      </c>
    </row>
    <row r="51" spans="1:3" ht="15.5" x14ac:dyDescent="0.35">
      <c r="A51" s="253" t="s">
        <v>249</v>
      </c>
      <c r="B51" s="253" t="s">
        <v>1593</v>
      </c>
      <c r="C51" s="254">
        <v>6</v>
      </c>
    </row>
    <row r="52" spans="1:3" ht="15.5" x14ac:dyDescent="0.35">
      <c r="A52" s="253" t="s">
        <v>250</v>
      </c>
      <c r="B52" s="253" t="s">
        <v>251</v>
      </c>
      <c r="C52" s="254">
        <v>4</v>
      </c>
    </row>
    <row r="53" spans="1:3" ht="15.5" x14ac:dyDescent="0.35">
      <c r="A53" s="253" t="s">
        <v>252</v>
      </c>
      <c r="B53" s="253" t="s">
        <v>253</v>
      </c>
      <c r="C53" s="254">
        <v>5</v>
      </c>
    </row>
    <row r="54" spans="1:3" ht="15.5" x14ac:dyDescent="0.35">
      <c r="A54" s="253" t="s">
        <v>254</v>
      </c>
      <c r="B54" s="253" t="s">
        <v>255</v>
      </c>
      <c r="C54" s="254">
        <v>2</v>
      </c>
    </row>
    <row r="55" spans="1:3" ht="15.5" x14ac:dyDescent="0.35">
      <c r="A55" s="253" t="s">
        <v>256</v>
      </c>
      <c r="B55" s="253" t="s">
        <v>257</v>
      </c>
      <c r="C55" s="254">
        <v>2</v>
      </c>
    </row>
    <row r="56" spans="1:3" ht="15.5" x14ac:dyDescent="0.35">
      <c r="A56" s="253" t="s">
        <v>258</v>
      </c>
      <c r="B56" s="253" t="s">
        <v>259</v>
      </c>
      <c r="C56" s="254">
        <v>5</v>
      </c>
    </row>
    <row r="57" spans="1:3" ht="15.5" x14ac:dyDescent="0.35">
      <c r="A57" s="253" t="s">
        <v>260</v>
      </c>
      <c r="B57" s="253" t="s">
        <v>261</v>
      </c>
      <c r="C57" s="254">
        <v>5</v>
      </c>
    </row>
    <row r="58" spans="1:3" ht="31" x14ac:dyDescent="0.35">
      <c r="A58" s="253" t="s">
        <v>262</v>
      </c>
      <c r="B58" s="253" t="s">
        <v>263</v>
      </c>
      <c r="C58" s="254">
        <v>5</v>
      </c>
    </row>
    <row r="59" spans="1:3" ht="15.5" x14ac:dyDescent="0.35">
      <c r="A59" s="253" t="s">
        <v>264</v>
      </c>
      <c r="B59" s="253" t="s">
        <v>265</v>
      </c>
      <c r="C59" s="254">
        <v>5</v>
      </c>
    </row>
    <row r="60" spans="1:3" ht="15.5" x14ac:dyDescent="0.35">
      <c r="A60" s="253" t="s">
        <v>266</v>
      </c>
      <c r="B60" s="253" t="s">
        <v>267</v>
      </c>
      <c r="C60" s="254">
        <v>3</v>
      </c>
    </row>
    <row r="61" spans="1:3" ht="15.5" x14ac:dyDescent="0.35">
      <c r="A61" s="253" t="s">
        <v>268</v>
      </c>
      <c r="B61" s="253" t="s">
        <v>269</v>
      </c>
      <c r="C61" s="254">
        <v>6</v>
      </c>
    </row>
    <row r="62" spans="1:3" ht="15.5" x14ac:dyDescent="0.35">
      <c r="A62" s="253" t="s">
        <v>270</v>
      </c>
      <c r="B62" s="253" t="s">
        <v>271</v>
      </c>
      <c r="C62" s="254">
        <v>3</v>
      </c>
    </row>
    <row r="63" spans="1:3" ht="15.5" x14ac:dyDescent="0.35">
      <c r="A63" s="253" t="s">
        <v>1300</v>
      </c>
      <c r="B63" s="253" t="s">
        <v>1301</v>
      </c>
      <c r="C63" s="254">
        <v>4</v>
      </c>
    </row>
    <row r="64" spans="1:3" ht="31" x14ac:dyDescent="0.35">
      <c r="A64" s="253" t="s">
        <v>1302</v>
      </c>
      <c r="B64" s="253" t="s">
        <v>1303</v>
      </c>
      <c r="C64" s="254">
        <v>3</v>
      </c>
    </row>
    <row r="65" spans="1:3" ht="15.5" x14ac:dyDescent="0.35">
      <c r="A65" s="253" t="s">
        <v>1545</v>
      </c>
      <c r="B65" s="253" t="s">
        <v>1546</v>
      </c>
      <c r="C65" s="254">
        <v>3</v>
      </c>
    </row>
    <row r="66" spans="1:3" ht="31" x14ac:dyDescent="0.35">
      <c r="A66" s="253" t="s">
        <v>1639</v>
      </c>
      <c r="B66" s="253" t="s">
        <v>1640</v>
      </c>
      <c r="C66" s="254">
        <v>6</v>
      </c>
    </row>
    <row r="67" spans="1:3" ht="15.5" x14ac:dyDescent="0.35">
      <c r="A67" s="253" t="s">
        <v>1641</v>
      </c>
      <c r="B67" s="253" t="s">
        <v>1642</v>
      </c>
      <c r="C67" s="254">
        <v>6</v>
      </c>
    </row>
    <row r="68" spans="1:3" ht="15.5" x14ac:dyDescent="0.35">
      <c r="A68" s="253" t="s">
        <v>1643</v>
      </c>
      <c r="B68" s="253" t="s">
        <v>1644</v>
      </c>
      <c r="C68" s="254">
        <v>5</v>
      </c>
    </row>
    <row r="69" spans="1:3" ht="15.5" x14ac:dyDescent="0.35">
      <c r="A69" s="253" t="s">
        <v>272</v>
      </c>
      <c r="B69" s="253" t="s">
        <v>273</v>
      </c>
      <c r="C69" s="254">
        <v>3</v>
      </c>
    </row>
    <row r="70" spans="1:3" ht="15.5" x14ac:dyDescent="0.35">
      <c r="A70" s="253" t="s">
        <v>274</v>
      </c>
      <c r="B70" s="253" t="s">
        <v>181</v>
      </c>
      <c r="C70" s="254">
        <v>2</v>
      </c>
    </row>
    <row r="71" spans="1:3" ht="15.5" x14ac:dyDescent="0.35">
      <c r="A71" s="253" t="s">
        <v>275</v>
      </c>
      <c r="B71" s="253" t="s">
        <v>276</v>
      </c>
      <c r="C71" s="254">
        <v>3</v>
      </c>
    </row>
    <row r="72" spans="1:3" ht="15.5" x14ac:dyDescent="0.35">
      <c r="A72" s="253" t="s">
        <v>277</v>
      </c>
      <c r="B72" s="253" t="s">
        <v>278</v>
      </c>
      <c r="C72" s="254">
        <v>3</v>
      </c>
    </row>
    <row r="73" spans="1:3" ht="15.5" x14ac:dyDescent="0.35">
      <c r="A73" s="253" t="s">
        <v>279</v>
      </c>
      <c r="B73" s="253" t="s">
        <v>280</v>
      </c>
      <c r="C73" s="254">
        <v>3</v>
      </c>
    </row>
    <row r="74" spans="1:3" ht="15.5" x14ac:dyDescent="0.35">
      <c r="A74" s="253" t="s">
        <v>153</v>
      </c>
      <c r="B74" s="253" t="s">
        <v>281</v>
      </c>
      <c r="C74" s="254">
        <v>5</v>
      </c>
    </row>
    <row r="75" spans="1:3" ht="15.5" x14ac:dyDescent="0.35">
      <c r="A75" s="253" t="s">
        <v>282</v>
      </c>
      <c r="B75" s="253" t="s">
        <v>283</v>
      </c>
      <c r="C75" s="254">
        <v>3</v>
      </c>
    </row>
    <row r="76" spans="1:3" ht="15.5" x14ac:dyDescent="0.35">
      <c r="A76" s="253" t="s">
        <v>284</v>
      </c>
      <c r="B76" s="253" t="s">
        <v>285</v>
      </c>
      <c r="C76" s="254">
        <v>6</v>
      </c>
    </row>
    <row r="77" spans="1:3" ht="15.5" x14ac:dyDescent="0.35">
      <c r="A77" s="253" t="s">
        <v>286</v>
      </c>
      <c r="B77" s="253" t="s">
        <v>287</v>
      </c>
      <c r="C77" s="254">
        <v>5</v>
      </c>
    </row>
    <row r="78" spans="1:3" ht="15.5" x14ac:dyDescent="0.35">
      <c r="A78" s="253" t="s">
        <v>288</v>
      </c>
      <c r="B78" s="253" t="s">
        <v>289</v>
      </c>
      <c r="C78" s="254">
        <v>4</v>
      </c>
    </row>
    <row r="79" spans="1:3" ht="15.5" x14ac:dyDescent="0.35">
      <c r="A79" s="253" t="s">
        <v>1771</v>
      </c>
      <c r="B79" s="253" t="s">
        <v>1772</v>
      </c>
      <c r="C79" s="254">
        <v>4</v>
      </c>
    </row>
    <row r="80" spans="1:3" ht="15.5" x14ac:dyDescent="0.35">
      <c r="A80" s="253" t="s">
        <v>1773</v>
      </c>
      <c r="B80" s="253" t="s">
        <v>1774</v>
      </c>
      <c r="C80" s="254">
        <v>4</v>
      </c>
    </row>
    <row r="81" spans="1:3" ht="15.5" x14ac:dyDescent="0.35">
      <c r="A81" s="253" t="s">
        <v>290</v>
      </c>
      <c r="B81" s="253" t="s">
        <v>291</v>
      </c>
      <c r="C81" s="254">
        <v>7</v>
      </c>
    </row>
    <row r="82" spans="1:3" ht="15.5" x14ac:dyDescent="0.35">
      <c r="A82" s="253" t="s">
        <v>292</v>
      </c>
      <c r="B82" s="253" t="s">
        <v>293</v>
      </c>
      <c r="C82" s="254">
        <v>6</v>
      </c>
    </row>
    <row r="83" spans="1:3" ht="15.5" x14ac:dyDescent="0.35">
      <c r="A83" s="253" t="s">
        <v>139</v>
      </c>
      <c r="B83" s="253" t="s">
        <v>294</v>
      </c>
      <c r="C83" s="254">
        <v>5</v>
      </c>
    </row>
    <row r="84" spans="1:3" ht="15.5" x14ac:dyDescent="0.35">
      <c r="A84" s="253" t="s">
        <v>295</v>
      </c>
      <c r="B84" s="253" t="s">
        <v>296</v>
      </c>
      <c r="C84" s="254">
        <v>3</v>
      </c>
    </row>
    <row r="85" spans="1:3" ht="15.5" x14ac:dyDescent="0.35">
      <c r="A85" s="253" t="s">
        <v>297</v>
      </c>
      <c r="B85" s="253" t="s">
        <v>298</v>
      </c>
      <c r="C85" s="254">
        <v>5</v>
      </c>
    </row>
    <row r="86" spans="1:3" ht="15.5" x14ac:dyDescent="0.35">
      <c r="A86" s="253" t="s">
        <v>151</v>
      </c>
      <c r="B86" s="253" t="s">
        <v>299</v>
      </c>
      <c r="C86" s="254">
        <v>4</v>
      </c>
    </row>
    <row r="87" spans="1:3" ht="15.5" x14ac:dyDescent="0.35">
      <c r="A87" s="253" t="s">
        <v>144</v>
      </c>
      <c r="B87" s="253" t="s">
        <v>300</v>
      </c>
      <c r="C87" s="254">
        <v>2</v>
      </c>
    </row>
    <row r="88" spans="1:3" ht="15.5" x14ac:dyDescent="0.35">
      <c r="A88" s="253" t="s">
        <v>301</v>
      </c>
      <c r="B88" s="253" t="s">
        <v>302</v>
      </c>
      <c r="C88" s="254">
        <v>4</v>
      </c>
    </row>
    <row r="89" spans="1:3" ht="15.5" x14ac:dyDescent="0.35">
      <c r="A89" s="253" t="s">
        <v>303</v>
      </c>
      <c r="B89" s="253" t="s">
        <v>304</v>
      </c>
      <c r="C89" s="254">
        <v>4</v>
      </c>
    </row>
    <row r="90" spans="1:3" ht="15.5" x14ac:dyDescent="0.35">
      <c r="A90" s="253" t="s">
        <v>23</v>
      </c>
      <c r="B90" s="253" t="s">
        <v>305</v>
      </c>
      <c r="C90" s="254">
        <v>4</v>
      </c>
    </row>
    <row r="91" spans="1:3" ht="15.5" x14ac:dyDescent="0.35">
      <c r="A91" s="253" t="s">
        <v>306</v>
      </c>
      <c r="B91" s="253" t="s">
        <v>181</v>
      </c>
      <c r="C91" s="254">
        <v>2</v>
      </c>
    </row>
    <row r="92" spans="1:3" ht="15.5" x14ac:dyDescent="0.35">
      <c r="A92" s="253" t="s">
        <v>141</v>
      </c>
      <c r="B92" s="253" t="s">
        <v>307</v>
      </c>
      <c r="C92" s="254">
        <v>3</v>
      </c>
    </row>
    <row r="93" spans="1:3" ht="15.5" x14ac:dyDescent="0.35">
      <c r="A93" s="253" t="s">
        <v>308</v>
      </c>
      <c r="B93" s="253" t="s">
        <v>1594</v>
      </c>
      <c r="C93" s="254">
        <v>6</v>
      </c>
    </row>
    <row r="94" spans="1:3" ht="15.5" x14ac:dyDescent="0.35">
      <c r="A94" s="253" t="s">
        <v>309</v>
      </c>
      <c r="B94" s="253" t="s">
        <v>310</v>
      </c>
      <c r="C94" s="254">
        <v>3</v>
      </c>
    </row>
    <row r="95" spans="1:3" ht="15.5" x14ac:dyDescent="0.35">
      <c r="A95" s="253" t="s">
        <v>311</v>
      </c>
      <c r="B95" s="253" t="s">
        <v>312</v>
      </c>
      <c r="C95" s="254">
        <v>6</v>
      </c>
    </row>
    <row r="96" spans="1:3" ht="15.5" x14ac:dyDescent="0.35">
      <c r="A96" s="253" t="s">
        <v>313</v>
      </c>
      <c r="B96" s="253" t="s">
        <v>314</v>
      </c>
      <c r="C96" s="254">
        <v>5</v>
      </c>
    </row>
    <row r="97" spans="1:3" ht="15.5" x14ac:dyDescent="0.35">
      <c r="A97" s="253" t="s">
        <v>315</v>
      </c>
      <c r="B97" s="253" t="s">
        <v>316</v>
      </c>
      <c r="C97" s="254">
        <v>5</v>
      </c>
    </row>
    <row r="98" spans="1:3" ht="15.5" x14ac:dyDescent="0.35">
      <c r="A98" s="253" t="s">
        <v>150</v>
      </c>
      <c r="B98" s="253" t="s">
        <v>317</v>
      </c>
      <c r="C98" s="254">
        <v>5</v>
      </c>
    </row>
    <row r="99" spans="1:3" ht="15.5" x14ac:dyDescent="0.35">
      <c r="A99" s="253" t="s">
        <v>318</v>
      </c>
      <c r="B99" s="253" t="s">
        <v>319</v>
      </c>
      <c r="C99" s="254">
        <v>3</v>
      </c>
    </row>
    <row r="100" spans="1:3" ht="15.5" x14ac:dyDescent="0.35">
      <c r="A100" s="253" t="s">
        <v>320</v>
      </c>
      <c r="B100" s="253" t="s">
        <v>321</v>
      </c>
      <c r="C100" s="254">
        <v>5</v>
      </c>
    </row>
    <row r="101" spans="1:3" ht="15.5" x14ac:dyDescent="0.35">
      <c r="A101" s="253" t="s">
        <v>322</v>
      </c>
      <c r="B101" s="253" t="s">
        <v>323</v>
      </c>
      <c r="C101" s="254">
        <v>2</v>
      </c>
    </row>
    <row r="102" spans="1:3" ht="15.5" x14ac:dyDescent="0.35">
      <c r="A102" s="253" t="s">
        <v>324</v>
      </c>
      <c r="B102" s="253" t="s">
        <v>325</v>
      </c>
      <c r="C102" s="254">
        <v>5</v>
      </c>
    </row>
    <row r="103" spans="1:3" ht="15.5" x14ac:dyDescent="0.35">
      <c r="A103" s="253" t="s">
        <v>326</v>
      </c>
      <c r="B103" s="253" t="s">
        <v>327</v>
      </c>
      <c r="C103" s="254">
        <v>4</v>
      </c>
    </row>
    <row r="104" spans="1:3" ht="15.5" x14ac:dyDescent="0.35">
      <c r="A104" s="253" t="s">
        <v>328</v>
      </c>
      <c r="B104" s="253" t="s">
        <v>329</v>
      </c>
      <c r="C104" s="254">
        <v>2</v>
      </c>
    </row>
    <row r="105" spans="1:3" ht="15.5" x14ac:dyDescent="0.35">
      <c r="A105" s="253" t="s">
        <v>330</v>
      </c>
      <c r="B105" s="253" t="s">
        <v>331</v>
      </c>
      <c r="C105" s="254">
        <v>2</v>
      </c>
    </row>
    <row r="106" spans="1:3" ht="15.5" x14ac:dyDescent="0.35">
      <c r="A106" s="253" t="s">
        <v>332</v>
      </c>
      <c r="B106" s="253" t="s">
        <v>333</v>
      </c>
      <c r="C106" s="254">
        <v>4</v>
      </c>
    </row>
    <row r="107" spans="1:3" ht="31" x14ac:dyDescent="0.35">
      <c r="A107" s="253" t="s">
        <v>334</v>
      </c>
      <c r="B107" s="253" t="s">
        <v>335</v>
      </c>
      <c r="C107" s="254">
        <v>5</v>
      </c>
    </row>
    <row r="108" spans="1:3" ht="15.5" x14ac:dyDescent="0.35">
      <c r="A108" s="253" t="s">
        <v>336</v>
      </c>
      <c r="B108" s="253" t="s">
        <v>337</v>
      </c>
      <c r="C108" s="254">
        <v>4</v>
      </c>
    </row>
    <row r="109" spans="1:3" ht="15.5" x14ac:dyDescent="0.35">
      <c r="A109" s="253" t="s">
        <v>338</v>
      </c>
      <c r="B109" s="253" t="s">
        <v>339</v>
      </c>
      <c r="C109" s="254">
        <v>4</v>
      </c>
    </row>
    <row r="110" spans="1:3" ht="15.5" x14ac:dyDescent="0.35">
      <c r="A110" s="253" t="s">
        <v>340</v>
      </c>
      <c r="B110" s="253" t="s">
        <v>181</v>
      </c>
      <c r="C110" s="254">
        <v>2</v>
      </c>
    </row>
    <row r="111" spans="1:3" ht="15.5" x14ac:dyDescent="0.35">
      <c r="A111" s="253" t="s">
        <v>341</v>
      </c>
      <c r="B111" s="253" t="s">
        <v>342</v>
      </c>
      <c r="C111" s="254">
        <v>4</v>
      </c>
    </row>
    <row r="112" spans="1:3" ht="15.5" x14ac:dyDescent="0.35">
      <c r="A112" s="253" t="s">
        <v>343</v>
      </c>
      <c r="B112" s="253" t="s">
        <v>344</v>
      </c>
      <c r="C112" s="254">
        <v>5</v>
      </c>
    </row>
    <row r="113" spans="1:3" ht="15.5" x14ac:dyDescent="0.35">
      <c r="A113" s="253" t="s">
        <v>345</v>
      </c>
      <c r="B113" s="253" t="s">
        <v>346</v>
      </c>
      <c r="C113" s="254">
        <v>2</v>
      </c>
    </row>
    <row r="114" spans="1:3" ht="15.5" x14ac:dyDescent="0.35">
      <c r="A114" s="253" t="s">
        <v>347</v>
      </c>
      <c r="B114" s="253" t="s">
        <v>348</v>
      </c>
      <c r="C114" s="254">
        <v>5</v>
      </c>
    </row>
    <row r="115" spans="1:3" ht="15.5" x14ac:dyDescent="0.35">
      <c r="A115" s="253" t="s">
        <v>349</v>
      </c>
      <c r="B115" s="253" t="s">
        <v>1416</v>
      </c>
      <c r="C115" s="254">
        <v>6</v>
      </c>
    </row>
    <row r="116" spans="1:3" ht="15.5" x14ac:dyDescent="0.35">
      <c r="A116" s="253" t="s">
        <v>350</v>
      </c>
      <c r="B116" s="253" t="s">
        <v>351</v>
      </c>
      <c r="C116" s="254">
        <v>4</v>
      </c>
    </row>
    <row r="117" spans="1:3" ht="15.5" x14ac:dyDescent="0.35">
      <c r="A117" s="253" t="s">
        <v>352</v>
      </c>
      <c r="B117" s="253" t="s">
        <v>353</v>
      </c>
      <c r="C117" s="254">
        <v>5</v>
      </c>
    </row>
    <row r="118" spans="1:3" ht="15.5" x14ac:dyDescent="0.35">
      <c r="A118" s="253" t="s">
        <v>354</v>
      </c>
      <c r="B118" s="253" t="s">
        <v>355</v>
      </c>
      <c r="C118" s="254">
        <v>4</v>
      </c>
    </row>
    <row r="119" spans="1:3" ht="15.5" x14ac:dyDescent="0.35">
      <c r="A119" s="253" t="s">
        <v>356</v>
      </c>
      <c r="B119" s="253" t="s">
        <v>357</v>
      </c>
      <c r="C119" s="254">
        <v>2</v>
      </c>
    </row>
    <row r="120" spans="1:3" ht="15.5" x14ac:dyDescent="0.35">
      <c r="A120" s="253" t="s">
        <v>358</v>
      </c>
      <c r="B120" s="253" t="s">
        <v>359</v>
      </c>
      <c r="C120" s="254">
        <v>2</v>
      </c>
    </row>
    <row r="121" spans="1:3" ht="15.5" x14ac:dyDescent="0.35">
      <c r="A121" s="253" t="s">
        <v>360</v>
      </c>
      <c r="B121" s="253" t="s">
        <v>361</v>
      </c>
      <c r="C121" s="254">
        <v>3</v>
      </c>
    </row>
    <row r="122" spans="1:3" ht="15.5" x14ac:dyDescent="0.35">
      <c r="A122" s="253" t="s">
        <v>362</v>
      </c>
      <c r="B122" s="253" t="s">
        <v>363</v>
      </c>
      <c r="C122" s="254">
        <v>3</v>
      </c>
    </row>
    <row r="123" spans="1:3" ht="15.5" x14ac:dyDescent="0.35">
      <c r="A123" s="253" t="s">
        <v>364</v>
      </c>
      <c r="B123" s="253" t="s">
        <v>365</v>
      </c>
      <c r="C123" s="254">
        <v>5</v>
      </c>
    </row>
    <row r="124" spans="1:3" ht="15.5" x14ac:dyDescent="0.35">
      <c r="A124" s="253" t="s">
        <v>366</v>
      </c>
      <c r="B124" s="253" t="s">
        <v>367</v>
      </c>
      <c r="C124" s="254">
        <v>4</v>
      </c>
    </row>
    <row r="125" spans="1:3" ht="15.5" x14ac:dyDescent="0.35">
      <c r="A125" s="253" t="s">
        <v>1736</v>
      </c>
      <c r="B125" s="253" t="s">
        <v>1737</v>
      </c>
      <c r="C125" s="254">
        <v>6</v>
      </c>
    </row>
    <row r="126" spans="1:3" ht="15.5" x14ac:dyDescent="0.35">
      <c r="A126" s="253" t="s">
        <v>1738</v>
      </c>
      <c r="B126" s="253" t="s">
        <v>1739</v>
      </c>
      <c r="C126" s="254">
        <v>6</v>
      </c>
    </row>
    <row r="127" spans="1:3" ht="15.5" x14ac:dyDescent="0.35">
      <c r="A127" s="253" t="s">
        <v>1740</v>
      </c>
      <c r="B127" s="253" t="s">
        <v>1741</v>
      </c>
      <c r="C127" s="254">
        <v>6</v>
      </c>
    </row>
    <row r="128" spans="1:3" ht="31" x14ac:dyDescent="0.35">
      <c r="A128" s="253" t="s">
        <v>1742</v>
      </c>
      <c r="B128" s="253" t="s">
        <v>1743</v>
      </c>
      <c r="C128" s="254">
        <v>5</v>
      </c>
    </row>
    <row r="129" spans="1:3" ht="15.5" x14ac:dyDescent="0.35">
      <c r="A129" s="253" t="s">
        <v>1744</v>
      </c>
      <c r="B129" s="253" t="s">
        <v>1745</v>
      </c>
      <c r="C129" s="254">
        <v>5</v>
      </c>
    </row>
    <row r="130" spans="1:3" ht="15.5" x14ac:dyDescent="0.35">
      <c r="A130" s="253" t="s">
        <v>368</v>
      </c>
      <c r="B130" s="253" t="s">
        <v>369</v>
      </c>
      <c r="C130" s="254">
        <v>3</v>
      </c>
    </row>
    <row r="131" spans="1:3" ht="15.5" x14ac:dyDescent="0.35">
      <c r="A131" s="253" t="s">
        <v>149</v>
      </c>
      <c r="B131" s="253" t="s">
        <v>384</v>
      </c>
      <c r="C131" s="254">
        <v>5</v>
      </c>
    </row>
    <row r="132" spans="1:3" ht="15.5" x14ac:dyDescent="0.35">
      <c r="A132" s="253" t="s">
        <v>459</v>
      </c>
      <c r="B132" s="253" t="s">
        <v>181</v>
      </c>
      <c r="C132" s="254">
        <v>2</v>
      </c>
    </row>
    <row r="133" spans="1:3" ht="15.5" x14ac:dyDescent="0.35">
      <c r="A133" s="253" t="s">
        <v>385</v>
      </c>
      <c r="B133" s="253" t="s">
        <v>386</v>
      </c>
      <c r="C133" s="254">
        <v>4</v>
      </c>
    </row>
    <row r="134" spans="1:3" ht="15.5" x14ac:dyDescent="0.35">
      <c r="A134" s="253" t="s">
        <v>387</v>
      </c>
      <c r="B134" s="253" t="s">
        <v>388</v>
      </c>
      <c r="C134" s="254">
        <v>1</v>
      </c>
    </row>
    <row r="135" spans="1:3" ht="15.5" x14ac:dyDescent="0.35">
      <c r="A135" s="253" t="s">
        <v>389</v>
      </c>
      <c r="B135" s="253" t="s">
        <v>390</v>
      </c>
      <c r="C135" s="254">
        <v>6</v>
      </c>
    </row>
    <row r="136" spans="1:3" ht="15.5" x14ac:dyDescent="0.35">
      <c r="A136" s="253" t="s">
        <v>391</v>
      </c>
      <c r="B136" s="253" t="s">
        <v>392</v>
      </c>
      <c r="C136" s="254">
        <v>5</v>
      </c>
    </row>
    <row r="137" spans="1:3" ht="15.5" x14ac:dyDescent="0.35">
      <c r="A137" s="253" t="s">
        <v>393</v>
      </c>
      <c r="B137" s="253" t="s">
        <v>394</v>
      </c>
      <c r="C137" s="254">
        <v>3</v>
      </c>
    </row>
    <row r="138" spans="1:3" ht="15.5" x14ac:dyDescent="0.35">
      <c r="A138" s="253" t="s">
        <v>395</v>
      </c>
      <c r="B138" s="253" t="s">
        <v>396</v>
      </c>
      <c r="C138" s="254">
        <v>3</v>
      </c>
    </row>
    <row r="139" spans="1:3" ht="15.5" x14ac:dyDescent="0.35">
      <c r="A139" s="253" t="s">
        <v>397</v>
      </c>
      <c r="B139" s="253" t="s">
        <v>398</v>
      </c>
      <c r="C139" s="254">
        <v>4</v>
      </c>
    </row>
    <row r="140" spans="1:3" ht="15.5" x14ac:dyDescent="0.35">
      <c r="A140" s="253" t="s">
        <v>399</v>
      </c>
      <c r="B140" s="253" t="s">
        <v>400</v>
      </c>
      <c r="C140" s="254">
        <v>4</v>
      </c>
    </row>
    <row r="141" spans="1:3" ht="15.5" x14ac:dyDescent="0.35">
      <c r="A141" s="253" t="s">
        <v>401</v>
      </c>
      <c r="B141" s="253" t="s">
        <v>816</v>
      </c>
      <c r="C141" s="254">
        <v>6</v>
      </c>
    </row>
    <row r="142" spans="1:3" ht="15.5" x14ac:dyDescent="0.35">
      <c r="A142" s="253" t="s">
        <v>138</v>
      </c>
      <c r="B142" s="253" t="s">
        <v>370</v>
      </c>
      <c r="C142" s="254">
        <v>3</v>
      </c>
    </row>
    <row r="143" spans="1:3" ht="15.5" x14ac:dyDescent="0.35">
      <c r="A143" s="253" t="s">
        <v>402</v>
      </c>
      <c r="B143" s="253" t="s">
        <v>403</v>
      </c>
      <c r="C143" s="254">
        <v>5</v>
      </c>
    </row>
    <row r="144" spans="1:3" ht="15.5" x14ac:dyDescent="0.35">
      <c r="A144" s="253" t="s">
        <v>404</v>
      </c>
      <c r="B144" s="253" t="s">
        <v>405</v>
      </c>
      <c r="C144" s="254">
        <v>6</v>
      </c>
    </row>
    <row r="145" spans="1:3" ht="15.5" x14ac:dyDescent="0.35">
      <c r="A145" s="253" t="s">
        <v>406</v>
      </c>
      <c r="B145" s="253" t="s">
        <v>407</v>
      </c>
      <c r="C145" s="254">
        <v>4</v>
      </c>
    </row>
    <row r="146" spans="1:3" ht="15.5" x14ac:dyDescent="0.35">
      <c r="A146" s="253" t="s">
        <v>408</v>
      </c>
      <c r="B146" s="253" t="s">
        <v>409</v>
      </c>
      <c r="C146" s="254">
        <v>5</v>
      </c>
    </row>
    <row r="147" spans="1:3" ht="15.5" x14ac:dyDescent="0.35">
      <c r="A147" s="253" t="s">
        <v>410</v>
      </c>
      <c r="B147" s="253" t="s">
        <v>411</v>
      </c>
      <c r="C147" s="254">
        <v>4</v>
      </c>
    </row>
    <row r="148" spans="1:3" ht="15.5" x14ac:dyDescent="0.35">
      <c r="A148" s="253" t="s">
        <v>412</v>
      </c>
      <c r="B148" s="253" t="s">
        <v>413</v>
      </c>
      <c r="C148" s="254">
        <v>4</v>
      </c>
    </row>
    <row r="149" spans="1:3" ht="15.5" x14ac:dyDescent="0.35">
      <c r="A149" s="253" t="s">
        <v>414</v>
      </c>
      <c r="B149" s="253" t="s">
        <v>415</v>
      </c>
      <c r="C149" s="254">
        <v>4</v>
      </c>
    </row>
    <row r="150" spans="1:3" ht="15.5" x14ac:dyDescent="0.35">
      <c r="A150" s="253" t="s">
        <v>416</v>
      </c>
      <c r="B150" s="253" t="s">
        <v>417</v>
      </c>
      <c r="C150" s="254">
        <v>5</v>
      </c>
    </row>
    <row r="151" spans="1:3" ht="15.5" x14ac:dyDescent="0.35">
      <c r="A151" s="253" t="s">
        <v>418</v>
      </c>
      <c r="B151" s="253" t="s">
        <v>419</v>
      </c>
      <c r="C151" s="254">
        <v>6</v>
      </c>
    </row>
    <row r="152" spans="1:3" ht="31" x14ac:dyDescent="0.35">
      <c r="A152" s="253" t="s">
        <v>420</v>
      </c>
      <c r="B152" s="253" t="s">
        <v>421</v>
      </c>
      <c r="C152" s="254">
        <v>5</v>
      </c>
    </row>
    <row r="153" spans="1:3" ht="15.5" x14ac:dyDescent="0.35">
      <c r="A153" s="253" t="s">
        <v>371</v>
      </c>
      <c r="B153" s="253" t="s">
        <v>372</v>
      </c>
      <c r="C153" s="254">
        <v>7</v>
      </c>
    </row>
    <row r="154" spans="1:3" ht="15.5" x14ac:dyDescent="0.35">
      <c r="A154" s="253" t="s">
        <v>422</v>
      </c>
      <c r="B154" s="253" t="s">
        <v>423</v>
      </c>
      <c r="C154" s="254">
        <v>6</v>
      </c>
    </row>
    <row r="155" spans="1:3" ht="15.5" x14ac:dyDescent="0.35">
      <c r="A155" s="253" t="s">
        <v>424</v>
      </c>
      <c r="B155" s="253" t="s">
        <v>425</v>
      </c>
      <c r="C155" s="254">
        <v>1</v>
      </c>
    </row>
    <row r="156" spans="1:3" ht="15.5" x14ac:dyDescent="0.35">
      <c r="A156" s="253" t="s">
        <v>426</v>
      </c>
      <c r="B156" s="253" t="s">
        <v>427</v>
      </c>
      <c r="C156" s="254">
        <v>6</v>
      </c>
    </row>
    <row r="157" spans="1:3" ht="31" x14ac:dyDescent="0.35">
      <c r="A157" s="253" t="s">
        <v>428</v>
      </c>
      <c r="B157" s="253" t="s">
        <v>429</v>
      </c>
      <c r="C157" s="254">
        <v>6</v>
      </c>
    </row>
    <row r="158" spans="1:3" ht="31" x14ac:dyDescent="0.35">
      <c r="A158" s="253" t="s">
        <v>430</v>
      </c>
      <c r="B158" s="253" t="s">
        <v>431</v>
      </c>
      <c r="C158" s="254">
        <v>6</v>
      </c>
    </row>
    <row r="159" spans="1:3" ht="15.5" x14ac:dyDescent="0.35">
      <c r="A159" s="253" t="s">
        <v>432</v>
      </c>
      <c r="B159" s="253" t="s">
        <v>433</v>
      </c>
      <c r="C159" s="254">
        <v>4</v>
      </c>
    </row>
    <row r="160" spans="1:3" ht="15.5" x14ac:dyDescent="0.35">
      <c r="A160" s="253" t="s">
        <v>434</v>
      </c>
      <c r="B160" s="253" t="s">
        <v>435</v>
      </c>
      <c r="C160" s="254">
        <v>6</v>
      </c>
    </row>
    <row r="161" spans="1:3" ht="15.5" x14ac:dyDescent="0.35">
      <c r="A161" s="253" t="s">
        <v>436</v>
      </c>
      <c r="B161" s="253" t="s">
        <v>437</v>
      </c>
      <c r="C161" s="254">
        <v>3</v>
      </c>
    </row>
    <row r="162" spans="1:3" ht="15.5" x14ac:dyDescent="0.35">
      <c r="A162" s="253" t="s">
        <v>438</v>
      </c>
      <c r="B162" s="253" t="s">
        <v>439</v>
      </c>
      <c r="C162" s="254">
        <v>4</v>
      </c>
    </row>
    <row r="163" spans="1:3" ht="15.5" x14ac:dyDescent="0.35">
      <c r="A163" s="253" t="s">
        <v>440</v>
      </c>
      <c r="B163" s="253" t="s">
        <v>441</v>
      </c>
      <c r="C163" s="254">
        <v>5</v>
      </c>
    </row>
    <row r="164" spans="1:3" ht="31" x14ac:dyDescent="0.35">
      <c r="A164" s="253" t="s">
        <v>373</v>
      </c>
      <c r="B164" s="253" t="s">
        <v>374</v>
      </c>
      <c r="C164" s="254">
        <v>3</v>
      </c>
    </row>
    <row r="165" spans="1:3" ht="15.5" x14ac:dyDescent="0.35">
      <c r="A165" s="253" t="s">
        <v>442</v>
      </c>
      <c r="B165" s="253" t="s">
        <v>443</v>
      </c>
      <c r="C165" s="254">
        <v>5</v>
      </c>
    </row>
    <row r="166" spans="1:3" ht="15.5" x14ac:dyDescent="0.35">
      <c r="A166" s="253" t="s">
        <v>444</v>
      </c>
      <c r="B166" s="253" t="s">
        <v>445</v>
      </c>
      <c r="C166" s="254">
        <v>5</v>
      </c>
    </row>
    <row r="167" spans="1:3" ht="15.5" x14ac:dyDescent="0.35">
      <c r="A167" s="253" t="s">
        <v>446</v>
      </c>
      <c r="B167" s="253" t="s">
        <v>447</v>
      </c>
      <c r="C167" s="254">
        <v>5</v>
      </c>
    </row>
    <row r="168" spans="1:3" ht="15.5" x14ac:dyDescent="0.35">
      <c r="A168" s="253" t="s">
        <v>448</v>
      </c>
      <c r="B168" s="253" t="s">
        <v>449</v>
      </c>
      <c r="C168" s="254">
        <v>5</v>
      </c>
    </row>
    <row r="169" spans="1:3" ht="15.5" x14ac:dyDescent="0.35">
      <c r="A169" s="253" t="s">
        <v>450</v>
      </c>
      <c r="B169" s="253" t="s">
        <v>451</v>
      </c>
      <c r="C169" s="254">
        <v>5</v>
      </c>
    </row>
    <row r="170" spans="1:3" ht="15.5" x14ac:dyDescent="0.35">
      <c r="A170" s="253" t="s">
        <v>452</v>
      </c>
      <c r="B170" s="253" t="s">
        <v>453</v>
      </c>
      <c r="C170" s="254">
        <v>5</v>
      </c>
    </row>
    <row r="171" spans="1:3" ht="15.5" x14ac:dyDescent="0.35">
      <c r="A171" s="253" t="s">
        <v>454</v>
      </c>
      <c r="B171" s="253" t="s">
        <v>455</v>
      </c>
      <c r="C171" s="254">
        <v>6</v>
      </c>
    </row>
    <row r="172" spans="1:3" ht="15.5" x14ac:dyDescent="0.35">
      <c r="A172" s="253" t="s">
        <v>456</v>
      </c>
      <c r="B172" s="253" t="s">
        <v>457</v>
      </c>
      <c r="C172" s="254">
        <v>4</v>
      </c>
    </row>
    <row r="173" spans="1:3" ht="15.5" x14ac:dyDescent="0.35">
      <c r="A173" s="253" t="s">
        <v>458</v>
      </c>
      <c r="B173" s="253" t="s">
        <v>1417</v>
      </c>
      <c r="C173" s="254">
        <v>3</v>
      </c>
    </row>
    <row r="174" spans="1:3" ht="15.5" x14ac:dyDescent="0.35">
      <c r="A174" s="253" t="s">
        <v>1775</v>
      </c>
      <c r="B174" s="253" t="s">
        <v>1776</v>
      </c>
      <c r="C174" s="254">
        <v>4</v>
      </c>
    </row>
    <row r="175" spans="1:3" ht="15.5" x14ac:dyDescent="0.35">
      <c r="A175" s="253" t="s">
        <v>375</v>
      </c>
      <c r="B175" s="253" t="s">
        <v>376</v>
      </c>
      <c r="C175" s="254">
        <v>6</v>
      </c>
    </row>
    <row r="176" spans="1:3" ht="31" x14ac:dyDescent="0.35">
      <c r="A176" s="253" t="s">
        <v>377</v>
      </c>
      <c r="B176" s="253" t="s">
        <v>378</v>
      </c>
      <c r="C176" s="254">
        <v>5</v>
      </c>
    </row>
    <row r="177" spans="1:3" ht="15.5" x14ac:dyDescent="0.35">
      <c r="A177" s="253" t="s">
        <v>379</v>
      </c>
      <c r="B177" s="253" t="s">
        <v>380</v>
      </c>
      <c r="C177" s="254">
        <v>3</v>
      </c>
    </row>
    <row r="178" spans="1:3" ht="15.5" x14ac:dyDescent="0.35">
      <c r="A178" s="253" t="s">
        <v>381</v>
      </c>
      <c r="B178" s="253" t="s">
        <v>382</v>
      </c>
      <c r="C178" s="254">
        <v>5</v>
      </c>
    </row>
    <row r="179" spans="1:3" ht="15.5" x14ac:dyDescent="0.35">
      <c r="A179" s="253" t="s">
        <v>20</v>
      </c>
      <c r="B179" s="253" t="s">
        <v>383</v>
      </c>
      <c r="C179" s="254">
        <v>5</v>
      </c>
    </row>
    <row r="180" spans="1:3" ht="15.5" x14ac:dyDescent="0.35">
      <c r="A180" s="253" t="s">
        <v>460</v>
      </c>
      <c r="B180" s="253" t="s">
        <v>461</v>
      </c>
      <c r="C180" s="254">
        <v>4</v>
      </c>
    </row>
    <row r="181" spans="1:3" ht="15.5" x14ac:dyDescent="0.35">
      <c r="A181" s="253" t="s">
        <v>462</v>
      </c>
      <c r="B181" s="253" t="s">
        <v>181</v>
      </c>
      <c r="C181" s="254">
        <v>2</v>
      </c>
    </row>
    <row r="182" spans="1:3" ht="15.5" x14ac:dyDescent="0.35">
      <c r="A182" s="253" t="s">
        <v>463</v>
      </c>
      <c r="B182" s="253" t="s">
        <v>464</v>
      </c>
      <c r="C182" s="254">
        <v>3</v>
      </c>
    </row>
    <row r="183" spans="1:3" ht="15.5" x14ac:dyDescent="0.35">
      <c r="A183" s="253" t="s">
        <v>465</v>
      </c>
      <c r="B183" s="253" t="s">
        <v>466</v>
      </c>
      <c r="C183" s="254">
        <v>3</v>
      </c>
    </row>
    <row r="184" spans="1:3" ht="15.5" x14ac:dyDescent="0.35">
      <c r="A184" s="253" t="s">
        <v>467</v>
      </c>
      <c r="B184" s="253" t="s">
        <v>468</v>
      </c>
      <c r="C184" s="254">
        <v>5</v>
      </c>
    </row>
    <row r="185" spans="1:3" ht="15.5" x14ac:dyDescent="0.35">
      <c r="A185" s="253" t="s">
        <v>469</v>
      </c>
      <c r="B185" s="253" t="s">
        <v>470</v>
      </c>
      <c r="C185" s="254">
        <v>5</v>
      </c>
    </row>
    <row r="186" spans="1:3" ht="15.5" x14ac:dyDescent="0.35">
      <c r="A186" s="253" t="s">
        <v>471</v>
      </c>
      <c r="B186" s="253" t="s">
        <v>472</v>
      </c>
      <c r="C186" s="254">
        <v>2</v>
      </c>
    </row>
    <row r="187" spans="1:3" ht="15.5" x14ac:dyDescent="0.35">
      <c r="A187" s="253" t="s">
        <v>473</v>
      </c>
      <c r="B187" s="253" t="s">
        <v>474</v>
      </c>
      <c r="C187" s="254">
        <v>3</v>
      </c>
    </row>
    <row r="188" spans="1:3" ht="15.5" x14ac:dyDescent="0.35">
      <c r="A188" s="253" t="s">
        <v>475</v>
      </c>
      <c r="B188" s="253" t="s">
        <v>476</v>
      </c>
      <c r="C188" s="254">
        <v>4</v>
      </c>
    </row>
    <row r="189" spans="1:3" ht="15.5" x14ac:dyDescent="0.35">
      <c r="A189" s="253" t="s">
        <v>477</v>
      </c>
      <c r="B189" s="253" t="s">
        <v>478</v>
      </c>
      <c r="C189" s="254">
        <v>2</v>
      </c>
    </row>
    <row r="190" spans="1:3" ht="15.5" x14ac:dyDescent="0.35">
      <c r="A190" s="253" t="s">
        <v>479</v>
      </c>
      <c r="B190" s="253" t="s">
        <v>480</v>
      </c>
      <c r="C190" s="254">
        <v>2</v>
      </c>
    </row>
    <row r="191" spans="1:3" ht="15.5" x14ac:dyDescent="0.35">
      <c r="A191" s="253" t="s">
        <v>481</v>
      </c>
      <c r="B191" s="253" t="s">
        <v>482</v>
      </c>
      <c r="C191" s="254">
        <v>5</v>
      </c>
    </row>
    <row r="192" spans="1:3" ht="15.5" x14ac:dyDescent="0.35">
      <c r="A192" s="253" t="s">
        <v>483</v>
      </c>
      <c r="B192" s="253" t="s">
        <v>181</v>
      </c>
      <c r="C192" s="254">
        <v>2</v>
      </c>
    </row>
    <row r="193" spans="1:3" ht="15.5" x14ac:dyDescent="0.35">
      <c r="A193" s="253" t="s">
        <v>484</v>
      </c>
      <c r="B193" s="253" t="s">
        <v>485</v>
      </c>
      <c r="C193" s="254">
        <v>3</v>
      </c>
    </row>
    <row r="194" spans="1:3" ht="31" x14ac:dyDescent="0.35">
      <c r="A194" s="253" t="s">
        <v>486</v>
      </c>
      <c r="B194" s="253" t="s">
        <v>487</v>
      </c>
      <c r="C194" s="254">
        <v>3</v>
      </c>
    </row>
    <row r="195" spans="1:3" ht="31" x14ac:dyDescent="0.35">
      <c r="A195" s="253" t="s">
        <v>488</v>
      </c>
      <c r="B195" s="253" t="s">
        <v>489</v>
      </c>
      <c r="C195" s="254">
        <v>3</v>
      </c>
    </row>
    <row r="196" spans="1:3" ht="15.5" x14ac:dyDescent="0.35">
      <c r="A196" s="253" t="s">
        <v>490</v>
      </c>
      <c r="B196" s="253" t="s">
        <v>491</v>
      </c>
      <c r="C196" s="254">
        <v>5</v>
      </c>
    </row>
    <row r="197" spans="1:3" ht="15.5" x14ac:dyDescent="0.35">
      <c r="A197" s="253" t="s">
        <v>492</v>
      </c>
      <c r="B197" s="253" t="s">
        <v>493</v>
      </c>
      <c r="C197" s="254">
        <v>4</v>
      </c>
    </row>
    <row r="198" spans="1:3" ht="15.5" x14ac:dyDescent="0.35">
      <c r="A198" s="253" t="s">
        <v>494</v>
      </c>
      <c r="B198" s="253" t="s">
        <v>181</v>
      </c>
      <c r="C198" s="254">
        <v>2</v>
      </c>
    </row>
    <row r="199" spans="1:3" ht="15.5" x14ac:dyDescent="0.35">
      <c r="A199" s="253" t="s">
        <v>495</v>
      </c>
      <c r="B199" s="253" t="s">
        <v>496</v>
      </c>
      <c r="C199" s="254">
        <v>1</v>
      </c>
    </row>
    <row r="200" spans="1:3" ht="15.5" x14ac:dyDescent="0.35">
      <c r="A200" s="253" t="s">
        <v>497</v>
      </c>
      <c r="B200" s="253" t="s">
        <v>498</v>
      </c>
      <c r="C200" s="254">
        <v>4</v>
      </c>
    </row>
    <row r="201" spans="1:3" ht="15.5" x14ac:dyDescent="0.35">
      <c r="A201" s="253" t="s">
        <v>499</v>
      </c>
      <c r="B201" s="253" t="s">
        <v>500</v>
      </c>
      <c r="C201" s="254">
        <v>3</v>
      </c>
    </row>
    <row r="202" spans="1:3" ht="15.5" x14ac:dyDescent="0.35">
      <c r="A202" s="253" t="s">
        <v>501</v>
      </c>
      <c r="B202" s="253" t="s">
        <v>1595</v>
      </c>
      <c r="C202" s="254">
        <v>4</v>
      </c>
    </row>
    <row r="203" spans="1:3" ht="15.5" x14ac:dyDescent="0.35">
      <c r="A203" s="253" t="s">
        <v>502</v>
      </c>
      <c r="B203" s="253" t="s">
        <v>503</v>
      </c>
      <c r="C203" s="254">
        <v>4</v>
      </c>
    </row>
    <row r="204" spans="1:3" ht="15.5" x14ac:dyDescent="0.35">
      <c r="A204" s="253" t="s">
        <v>504</v>
      </c>
      <c r="B204" s="253" t="s">
        <v>505</v>
      </c>
      <c r="C204" s="254">
        <v>4</v>
      </c>
    </row>
    <row r="205" spans="1:3" ht="15.5" x14ac:dyDescent="0.35">
      <c r="A205" s="253" t="s">
        <v>506</v>
      </c>
      <c r="B205" s="253" t="s">
        <v>507</v>
      </c>
      <c r="C205" s="254">
        <v>2</v>
      </c>
    </row>
    <row r="206" spans="1:3" ht="15.5" x14ac:dyDescent="0.35">
      <c r="A206" s="253" t="s">
        <v>508</v>
      </c>
      <c r="B206" s="253" t="s">
        <v>509</v>
      </c>
      <c r="C206" s="254">
        <v>3</v>
      </c>
    </row>
    <row r="207" spans="1:3" ht="15.5" x14ac:dyDescent="0.35">
      <c r="A207" s="253" t="s">
        <v>510</v>
      </c>
      <c r="B207" s="253" t="s">
        <v>511</v>
      </c>
      <c r="C207" s="254">
        <v>4</v>
      </c>
    </row>
    <row r="208" spans="1:3" ht="15.5" x14ac:dyDescent="0.35">
      <c r="A208" s="253" t="s">
        <v>512</v>
      </c>
      <c r="B208" s="253" t="s">
        <v>513</v>
      </c>
      <c r="C208" s="254">
        <v>2</v>
      </c>
    </row>
    <row r="209" spans="1:3" ht="15.5" x14ac:dyDescent="0.35">
      <c r="A209" s="253" t="s">
        <v>514</v>
      </c>
      <c r="B209" s="253" t="s">
        <v>515</v>
      </c>
      <c r="C209" s="254">
        <v>4</v>
      </c>
    </row>
    <row r="210" spans="1:3" ht="15.5" x14ac:dyDescent="0.35">
      <c r="A210" s="253" t="s">
        <v>516</v>
      </c>
      <c r="B210" s="253" t="s">
        <v>517</v>
      </c>
      <c r="C210" s="254">
        <v>4</v>
      </c>
    </row>
    <row r="211" spans="1:3" ht="15.5" x14ac:dyDescent="0.35">
      <c r="A211" s="253" t="s">
        <v>518</v>
      </c>
      <c r="B211" s="253" t="s">
        <v>519</v>
      </c>
      <c r="C211" s="254">
        <v>4</v>
      </c>
    </row>
    <row r="212" spans="1:3" ht="15.5" x14ac:dyDescent="0.35">
      <c r="A212" s="253" t="s">
        <v>520</v>
      </c>
      <c r="B212" s="253" t="s">
        <v>521</v>
      </c>
      <c r="C212" s="254">
        <v>3</v>
      </c>
    </row>
    <row r="213" spans="1:3" ht="15.5" x14ac:dyDescent="0.35">
      <c r="A213" s="253" t="s">
        <v>522</v>
      </c>
      <c r="B213" s="253" t="s">
        <v>181</v>
      </c>
      <c r="C213" s="254">
        <v>2</v>
      </c>
    </row>
    <row r="214" spans="1:3" ht="15.5" x14ac:dyDescent="0.35">
      <c r="A214" s="253" t="s">
        <v>523</v>
      </c>
      <c r="B214" s="253" t="s">
        <v>524</v>
      </c>
      <c r="C214" s="254">
        <v>1</v>
      </c>
    </row>
    <row r="215" spans="1:3" ht="15.5" x14ac:dyDescent="0.35">
      <c r="A215" s="253" t="s">
        <v>525</v>
      </c>
      <c r="B215" s="253" t="s">
        <v>526</v>
      </c>
      <c r="C215" s="254">
        <v>4</v>
      </c>
    </row>
    <row r="216" spans="1:3" ht="15.5" x14ac:dyDescent="0.35">
      <c r="A216" s="253" t="s">
        <v>527</v>
      </c>
      <c r="B216" s="253" t="s">
        <v>528</v>
      </c>
      <c r="C216" s="254">
        <v>4</v>
      </c>
    </row>
    <row r="217" spans="1:3" ht="15.5" x14ac:dyDescent="0.35">
      <c r="A217" s="253" t="s">
        <v>529</v>
      </c>
      <c r="B217" s="253" t="s">
        <v>530</v>
      </c>
      <c r="C217" s="254">
        <v>4</v>
      </c>
    </row>
    <row r="218" spans="1:3" ht="31" x14ac:dyDescent="0.35">
      <c r="A218" s="253" t="s">
        <v>531</v>
      </c>
      <c r="B218" s="253" t="s">
        <v>532</v>
      </c>
      <c r="C218" s="254">
        <v>4</v>
      </c>
    </row>
    <row r="219" spans="1:3" ht="15.5" x14ac:dyDescent="0.35">
      <c r="A219" s="253" t="s">
        <v>533</v>
      </c>
      <c r="B219" s="253" t="s">
        <v>534</v>
      </c>
      <c r="C219" s="254">
        <v>2</v>
      </c>
    </row>
    <row r="220" spans="1:3" ht="15.5" x14ac:dyDescent="0.35">
      <c r="A220" s="253" t="s">
        <v>535</v>
      </c>
      <c r="B220" s="253" t="s">
        <v>536</v>
      </c>
      <c r="C220" s="254">
        <v>1</v>
      </c>
    </row>
    <row r="221" spans="1:3" ht="15.5" x14ac:dyDescent="0.35">
      <c r="A221" s="253" t="s">
        <v>537</v>
      </c>
      <c r="B221" s="253" t="s">
        <v>538</v>
      </c>
      <c r="C221" s="254">
        <v>1</v>
      </c>
    </row>
    <row r="222" spans="1:3" ht="31" x14ac:dyDescent="0.35">
      <c r="A222" s="253" t="s">
        <v>1479</v>
      </c>
      <c r="B222" s="253" t="s">
        <v>1480</v>
      </c>
      <c r="C222" s="254">
        <v>4</v>
      </c>
    </row>
    <row r="223" spans="1:3" ht="15.5" x14ac:dyDescent="0.35">
      <c r="A223" s="253" t="s">
        <v>539</v>
      </c>
      <c r="B223" s="253" t="s">
        <v>540</v>
      </c>
      <c r="C223" s="254">
        <v>7</v>
      </c>
    </row>
    <row r="224" spans="1:3" ht="15.5" x14ac:dyDescent="0.35">
      <c r="A224" s="253" t="s">
        <v>16</v>
      </c>
      <c r="B224" s="253" t="s">
        <v>541</v>
      </c>
      <c r="C224" s="254">
        <v>5</v>
      </c>
    </row>
    <row r="225" spans="1:3" ht="15.5" x14ac:dyDescent="0.35">
      <c r="A225" s="253" t="s">
        <v>135</v>
      </c>
      <c r="B225" s="253" t="s">
        <v>542</v>
      </c>
      <c r="C225" s="254">
        <v>6</v>
      </c>
    </row>
    <row r="226" spans="1:3" ht="15.5" x14ac:dyDescent="0.35">
      <c r="A226" s="253" t="s">
        <v>543</v>
      </c>
      <c r="B226" s="253" t="s">
        <v>544</v>
      </c>
      <c r="C226" s="254">
        <v>5</v>
      </c>
    </row>
    <row r="227" spans="1:3" ht="15.5" x14ac:dyDescent="0.35">
      <c r="A227" s="253" t="s">
        <v>545</v>
      </c>
      <c r="B227" s="253" t="s">
        <v>546</v>
      </c>
      <c r="C227" s="254">
        <v>2</v>
      </c>
    </row>
    <row r="228" spans="1:3" ht="15.5" x14ac:dyDescent="0.35">
      <c r="A228" s="253" t="s">
        <v>17</v>
      </c>
      <c r="B228" s="253" t="s">
        <v>547</v>
      </c>
      <c r="C228" s="254">
        <v>3</v>
      </c>
    </row>
    <row r="229" spans="1:3" ht="15.5" x14ac:dyDescent="0.35">
      <c r="A229" s="253" t="s">
        <v>548</v>
      </c>
      <c r="B229" s="253" t="s">
        <v>549</v>
      </c>
      <c r="C229" s="254">
        <v>1</v>
      </c>
    </row>
    <row r="230" spans="1:3" ht="15.5" x14ac:dyDescent="0.35">
      <c r="A230" s="253" t="s">
        <v>550</v>
      </c>
      <c r="B230" s="253" t="s">
        <v>551</v>
      </c>
      <c r="C230" s="254">
        <v>7</v>
      </c>
    </row>
    <row r="231" spans="1:3" ht="15.5" x14ac:dyDescent="0.35">
      <c r="A231" s="253" t="s">
        <v>552</v>
      </c>
      <c r="B231" s="253" t="s">
        <v>553</v>
      </c>
      <c r="C231" s="254">
        <v>2</v>
      </c>
    </row>
    <row r="232" spans="1:3" ht="15.5" x14ac:dyDescent="0.35">
      <c r="A232" s="253" t="s">
        <v>554</v>
      </c>
      <c r="B232" s="253" t="s">
        <v>555</v>
      </c>
      <c r="C232" s="254">
        <v>5</v>
      </c>
    </row>
    <row r="233" spans="1:3" ht="15.5" x14ac:dyDescent="0.35">
      <c r="A233" s="253" t="s">
        <v>556</v>
      </c>
      <c r="B233" s="253" t="s">
        <v>181</v>
      </c>
      <c r="C233" s="254">
        <v>2</v>
      </c>
    </row>
    <row r="234" spans="1:3" ht="15.5" x14ac:dyDescent="0.35">
      <c r="A234" s="253" t="s">
        <v>21</v>
      </c>
      <c r="B234" s="253" t="s">
        <v>557</v>
      </c>
      <c r="C234" s="254">
        <v>6</v>
      </c>
    </row>
    <row r="235" spans="1:3" ht="15.5" x14ac:dyDescent="0.35">
      <c r="A235" s="253" t="s">
        <v>136</v>
      </c>
      <c r="B235" s="253" t="s">
        <v>558</v>
      </c>
      <c r="C235" s="254">
        <v>4</v>
      </c>
    </row>
    <row r="236" spans="1:3" ht="15.5" x14ac:dyDescent="0.35">
      <c r="A236" s="253" t="s">
        <v>559</v>
      </c>
      <c r="B236" s="253" t="s">
        <v>560</v>
      </c>
      <c r="C236" s="254">
        <v>6</v>
      </c>
    </row>
    <row r="237" spans="1:3" ht="15.5" x14ac:dyDescent="0.35">
      <c r="A237" s="253" t="s">
        <v>561</v>
      </c>
      <c r="B237" s="253" t="s">
        <v>562</v>
      </c>
      <c r="C237" s="254">
        <v>4</v>
      </c>
    </row>
    <row r="238" spans="1:3" ht="15.5" x14ac:dyDescent="0.35">
      <c r="A238" s="253" t="s">
        <v>563</v>
      </c>
      <c r="B238" s="253" t="s">
        <v>564</v>
      </c>
      <c r="C238" s="254">
        <v>6</v>
      </c>
    </row>
    <row r="239" spans="1:3" ht="15.5" x14ac:dyDescent="0.35">
      <c r="A239" s="253" t="s">
        <v>565</v>
      </c>
      <c r="B239" s="253" t="s">
        <v>566</v>
      </c>
      <c r="C239" s="254">
        <v>4</v>
      </c>
    </row>
    <row r="240" spans="1:3" ht="15.5" x14ac:dyDescent="0.35">
      <c r="A240" s="253" t="s">
        <v>152</v>
      </c>
      <c r="B240" s="253" t="s">
        <v>567</v>
      </c>
      <c r="C240" s="254">
        <v>7</v>
      </c>
    </row>
    <row r="241" spans="1:3" ht="15.5" x14ac:dyDescent="0.35">
      <c r="A241" s="253" t="s">
        <v>568</v>
      </c>
      <c r="B241" s="253" t="s">
        <v>569</v>
      </c>
      <c r="C241" s="254">
        <v>8</v>
      </c>
    </row>
    <row r="242" spans="1:3" ht="15.5" x14ac:dyDescent="0.35">
      <c r="A242" s="253" t="s">
        <v>570</v>
      </c>
      <c r="B242" s="253" t="s">
        <v>571</v>
      </c>
      <c r="C242" s="254">
        <v>6</v>
      </c>
    </row>
    <row r="243" spans="1:3" ht="15.5" x14ac:dyDescent="0.35">
      <c r="A243" s="253" t="s">
        <v>572</v>
      </c>
      <c r="B243" s="253" t="s">
        <v>573</v>
      </c>
      <c r="C243" s="254">
        <v>5</v>
      </c>
    </row>
    <row r="244" spans="1:3" ht="15.5" x14ac:dyDescent="0.35">
      <c r="A244" s="253" t="s">
        <v>574</v>
      </c>
      <c r="B244" s="253" t="s">
        <v>575</v>
      </c>
      <c r="C244" s="254">
        <v>6</v>
      </c>
    </row>
    <row r="245" spans="1:3" ht="31" x14ac:dyDescent="0.35">
      <c r="A245" s="253" t="s">
        <v>576</v>
      </c>
      <c r="B245" s="253" t="s">
        <v>577</v>
      </c>
      <c r="C245" s="254">
        <v>1</v>
      </c>
    </row>
    <row r="246" spans="1:3" ht="15.5" x14ac:dyDescent="0.35">
      <c r="A246" s="253" t="s">
        <v>578</v>
      </c>
      <c r="B246" s="253" t="s">
        <v>579</v>
      </c>
      <c r="C246" s="254">
        <v>4</v>
      </c>
    </row>
    <row r="247" spans="1:3" ht="15.5" x14ac:dyDescent="0.35">
      <c r="A247" s="253" t="s">
        <v>580</v>
      </c>
      <c r="B247" s="253" t="s">
        <v>581</v>
      </c>
      <c r="C247" s="254">
        <v>5</v>
      </c>
    </row>
    <row r="248" spans="1:3" ht="15.5" x14ac:dyDescent="0.35">
      <c r="A248" s="253" t="s">
        <v>582</v>
      </c>
      <c r="B248" s="253" t="s">
        <v>181</v>
      </c>
      <c r="C248" s="254">
        <v>2</v>
      </c>
    </row>
    <row r="249" spans="1:3" ht="15.5" x14ac:dyDescent="0.35">
      <c r="A249" s="253" t="s">
        <v>583</v>
      </c>
      <c r="B249" s="253" t="s">
        <v>584</v>
      </c>
      <c r="C249" s="254">
        <v>8</v>
      </c>
    </row>
    <row r="250" spans="1:3" ht="15.5" x14ac:dyDescent="0.35">
      <c r="A250" s="253" t="s">
        <v>585</v>
      </c>
      <c r="B250" s="253" t="s">
        <v>586</v>
      </c>
      <c r="C250" s="254">
        <v>8</v>
      </c>
    </row>
    <row r="251" spans="1:3" ht="31" x14ac:dyDescent="0.35">
      <c r="A251" s="253" t="s">
        <v>587</v>
      </c>
      <c r="B251" s="253" t="s">
        <v>588</v>
      </c>
      <c r="C251" s="254">
        <v>7</v>
      </c>
    </row>
    <row r="252" spans="1:3" ht="15.5" x14ac:dyDescent="0.35">
      <c r="A252" s="253" t="s">
        <v>589</v>
      </c>
      <c r="B252" s="253" t="s">
        <v>590</v>
      </c>
      <c r="C252" s="254">
        <v>5</v>
      </c>
    </row>
    <row r="253" spans="1:3" ht="15.5" x14ac:dyDescent="0.35">
      <c r="A253" s="253" t="s">
        <v>591</v>
      </c>
      <c r="B253" s="253" t="s">
        <v>592</v>
      </c>
      <c r="C253" s="254">
        <v>7</v>
      </c>
    </row>
    <row r="254" spans="1:3" ht="31" x14ac:dyDescent="0.35">
      <c r="A254" s="253" t="s">
        <v>593</v>
      </c>
      <c r="B254" s="253" t="s">
        <v>594</v>
      </c>
      <c r="C254" s="254">
        <v>4</v>
      </c>
    </row>
    <row r="255" spans="1:3" ht="15.5" x14ac:dyDescent="0.35">
      <c r="A255" s="253" t="s">
        <v>595</v>
      </c>
      <c r="B255" s="253" t="s">
        <v>596</v>
      </c>
      <c r="C255" s="254">
        <v>4</v>
      </c>
    </row>
    <row r="256" spans="1:3" ht="15.5" x14ac:dyDescent="0.35">
      <c r="A256" s="253" t="s">
        <v>597</v>
      </c>
      <c r="B256" s="253" t="s">
        <v>598</v>
      </c>
      <c r="C256" s="254">
        <v>5</v>
      </c>
    </row>
    <row r="257" spans="1:3" ht="15.5" x14ac:dyDescent="0.35">
      <c r="A257" s="253" t="s">
        <v>599</v>
      </c>
      <c r="B257" s="253" t="s">
        <v>1645</v>
      </c>
      <c r="C257" s="254">
        <v>8</v>
      </c>
    </row>
    <row r="258" spans="1:3" ht="15.5" x14ac:dyDescent="0.35">
      <c r="A258" s="253" t="s">
        <v>815</v>
      </c>
      <c r="B258" s="253" t="s">
        <v>614</v>
      </c>
      <c r="C258" s="254">
        <v>4</v>
      </c>
    </row>
    <row r="259" spans="1:3" ht="15.5" x14ac:dyDescent="0.35">
      <c r="A259" s="253" t="s">
        <v>600</v>
      </c>
      <c r="B259" s="253" t="s">
        <v>181</v>
      </c>
      <c r="C259" s="254">
        <v>3</v>
      </c>
    </row>
    <row r="260" spans="1:3" ht="15.5" x14ac:dyDescent="0.35">
      <c r="A260" s="253" t="s">
        <v>615</v>
      </c>
      <c r="B260" s="253" t="s">
        <v>616</v>
      </c>
      <c r="C260" s="254">
        <v>5</v>
      </c>
    </row>
    <row r="261" spans="1:3" ht="15.5" x14ac:dyDescent="0.35">
      <c r="A261" s="253" t="s">
        <v>617</v>
      </c>
      <c r="B261" s="253" t="s">
        <v>818</v>
      </c>
      <c r="C261" s="254">
        <v>8</v>
      </c>
    </row>
    <row r="262" spans="1:3" ht="15.5" x14ac:dyDescent="0.35">
      <c r="A262" s="253" t="s">
        <v>618</v>
      </c>
      <c r="B262" s="253" t="s">
        <v>619</v>
      </c>
      <c r="C262" s="254">
        <v>5</v>
      </c>
    </row>
    <row r="263" spans="1:3" ht="15.5" x14ac:dyDescent="0.35">
      <c r="A263" s="253" t="s">
        <v>620</v>
      </c>
      <c r="B263" s="253" t="s">
        <v>621</v>
      </c>
      <c r="C263" s="254">
        <v>4</v>
      </c>
    </row>
    <row r="264" spans="1:3" ht="15.5" x14ac:dyDescent="0.35">
      <c r="A264" s="253" t="s">
        <v>622</v>
      </c>
      <c r="B264" s="253" t="s">
        <v>623</v>
      </c>
      <c r="C264" s="254">
        <v>4</v>
      </c>
    </row>
    <row r="265" spans="1:3" ht="15.5" x14ac:dyDescent="0.35">
      <c r="A265" s="253" t="s">
        <v>624</v>
      </c>
      <c r="B265" s="253" t="s">
        <v>625</v>
      </c>
      <c r="C265" s="254">
        <v>5</v>
      </c>
    </row>
    <row r="266" spans="1:3" ht="15.5" x14ac:dyDescent="0.35">
      <c r="A266" s="253" t="s">
        <v>626</v>
      </c>
      <c r="B266" s="253" t="s">
        <v>627</v>
      </c>
      <c r="C266" s="254">
        <v>6</v>
      </c>
    </row>
    <row r="267" spans="1:3" ht="15.5" x14ac:dyDescent="0.35">
      <c r="A267" s="253" t="s">
        <v>628</v>
      </c>
      <c r="B267" s="253" t="s">
        <v>629</v>
      </c>
      <c r="C267" s="254">
        <v>5</v>
      </c>
    </row>
    <row r="268" spans="1:3" ht="15.5" x14ac:dyDescent="0.35">
      <c r="A268" s="253" t="s">
        <v>630</v>
      </c>
      <c r="B268" s="253" t="s">
        <v>631</v>
      </c>
      <c r="C268" s="254">
        <v>6</v>
      </c>
    </row>
    <row r="269" spans="1:3" ht="15.5" x14ac:dyDescent="0.35">
      <c r="A269" s="253" t="s">
        <v>601</v>
      </c>
      <c r="B269" s="253" t="s">
        <v>1646</v>
      </c>
      <c r="C269" s="254">
        <v>8</v>
      </c>
    </row>
    <row r="270" spans="1:3" ht="31" x14ac:dyDescent="0.35">
      <c r="A270" s="253" t="s">
        <v>1647</v>
      </c>
      <c r="B270" s="253" t="s">
        <v>1648</v>
      </c>
      <c r="C270" s="254">
        <v>7</v>
      </c>
    </row>
    <row r="271" spans="1:3" ht="15.5" x14ac:dyDescent="0.35">
      <c r="A271" s="253" t="s">
        <v>602</v>
      </c>
      <c r="B271" s="253" t="s">
        <v>603</v>
      </c>
      <c r="C271" s="254">
        <v>6</v>
      </c>
    </row>
    <row r="272" spans="1:3" ht="15.5" x14ac:dyDescent="0.35">
      <c r="A272" s="253" t="s">
        <v>604</v>
      </c>
      <c r="B272" s="253" t="s">
        <v>605</v>
      </c>
      <c r="C272" s="254">
        <v>8</v>
      </c>
    </row>
    <row r="273" spans="1:3" ht="15.5" x14ac:dyDescent="0.35">
      <c r="A273" s="253" t="s">
        <v>143</v>
      </c>
      <c r="B273" s="253" t="s">
        <v>606</v>
      </c>
      <c r="C273" s="254">
        <v>4</v>
      </c>
    </row>
    <row r="274" spans="1:3" ht="15.5" x14ac:dyDescent="0.35">
      <c r="A274" s="253" t="s">
        <v>607</v>
      </c>
      <c r="B274" s="253" t="s">
        <v>608</v>
      </c>
      <c r="C274" s="254">
        <v>8</v>
      </c>
    </row>
    <row r="275" spans="1:3" ht="15.5" x14ac:dyDescent="0.35">
      <c r="A275" s="253" t="s">
        <v>18</v>
      </c>
      <c r="B275" s="253" t="s">
        <v>609</v>
      </c>
      <c r="C275" s="254">
        <v>6</v>
      </c>
    </row>
    <row r="276" spans="1:3" ht="15.5" x14ac:dyDescent="0.35">
      <c r="A276" s="253" t="s">
        <v>610</v>
      </c>
      <c r="B276" s="253" t="s">
        <v>611</v>
      </c>
      <c r="C276" s="254">
        <v>6</v>
      </c>
    </row>
    <row r="277" spans="1:3" ht="15.5" x14ac:dyDescent="0.35">
      <c r="A277" s="253" t="s">
        <v>612</v>
      </c>
      <c r="B277" s="253" t="s">
        <v>613</v>
      </c>
      <c r="C277" s="254">
        <v>6</v>
      </c>
    </row>
    <row r="278" spans="1:3" ht="15.5" x14ac:dyDescent="0.35">
      <c r="A278" s="253" t="s">
        <v>632</v>
      </c>
      <c r="B278" s="253" t="s">
        <v>633</v>
      </c>
      <c r="C278" s="254">
        <v>4</v>
      </c>
    </row>
    <row r="279" spans="1:3" ht="15.5" x14ac:dyDescent="0.35">
      <c r="A279" s="253" t="s">
        <v>634</v>
      </c>
      <c r="B279" s="253" t="s">
        <v>181</v>
      </c>
      <c r="C279" s="254">
        <v>2</v>
      </c>
    </row>
    <row r="280" spans="1:3" ht="15.5" x14ac:dyDescent="0.35">
      <c r="A280" s="253" t="s">
        <v>635</v>
      </c>
      <c r="B280" s="253" t="s">
        <v>636</v>
      </c>
      <c r="C280" s="254">
        <v>2</v>
      </c>
    </row>
    <row r="281" spans="1:3" ht="15.5" x14ac:dyDescent="0.35">
      <c r="A281" s="253" t="s">
        <v>637</v>
      </c>
      <c r="B281" s="253" t="s">
        <v>638</v>
      </c>
      <c r="C281" s="254">
        <v>5</v>
      </c>
    </row>
    <row r="282" spans="1:3" ht="15.5" x14ac:dyDescent="0.35">
      <c r="A282" s="253" t="s">
        <v>639</v>
      </c>
      <c r="B282" s="253" t="s">
        <v>640</v>
      </c>
      <c r="C282" s="254">
        <v>5</v>
      </c>
    </row>
    <row r="283" spans="1:3" ht="15.5" x14ac:dyDescent="0.35">
      <c r="A283" s="253" t="s">
        <v>641</v>
      </c>
      <c r="B283" s="253" t="s">
        <v>642</v>
      </c>
      <c r="C283" s="254">
        <v>4</v>
      </c>
    </row>
    <row r="284" spans="1:3" ht="15.5" x14ac:dyDescent="0.35">
      <c r="A284" s="253" t="s">
        <v>643</v>
      </c>
      <c r="B284" s="253" t="s">
        <v>644</v>
      </c>
      <c r="C284" s="254">
        <v>4</v>
      </c>
    </row>
    <row r="285" spans="1:3" ht="15.5" x14ac:dyDescent="0.35">
      <c r="A285" s="253" t="s">
        <v>645</v>
      </c>
      <c r="B285" s="253" t="s">
        <v>646</v>
      </c>
      <c r="C285" s="254">
        <v>8</v>
      </c>
    </row>
    <row r="286" spans="1:3" ht="31" x14ac:dyDescent="0.35">
      <c r="A286" s="253" t="s">
        <v>647</v>
      </c>
      <c r="B286" s="253" t="s">
        <v>648</v>
      </c>
      <c r="C286" s="254">
        <v>7</v>
      </c>
    </row>
    <row r="287" spans="1:3" ht="31" x14ac:dyDescent="0.35">
      <c r="A287" s="253" t="s">
        <v>649</v>
      </c>
      <c r="B287" s="253" t="s">
        <v>650</v>
      </c>
      <c r="C287" s="254">
        <v>6</v>
      </c>
    </row>
    <row r="288" spans="1:3" ht="31" x14ac:dyDescent="0.35">
      <c r="A288" s="253" t="s">
        <v>651</v>
      </c>
      <c r="B288" s="253" t="s">
        <v>652</v>
      </c>
      <c r="C288" s="254">
        <v>8</v>
      </c>
    </row>
    <row r="289" spans="1:3" ht="31" x14ac:dyDescent="0.35">
      <c r="A289" s="253" t="s">
        <v>653</v>
      </c>
      <c r="B289" s="253" t="s">
        <v>654</v>
      </c>
      <c r="C289" s="254">
        <v>7</v>
      </c>
    </row>
    <row r="290" spans="1:3" ht="15.5" x14ac:dyDescent="0.35">
      <c r="A290" s="253" t="s">
        <v>655</v>
      </c>
      <c r="B290" s="253" t="s">
        <v>656</v>
      </c>
      <c r="C290" s="254">
        <v>6</v>
      </c>
    </row>
    <row r="291" spans="1:3" ht="15.5" x14ac:dyDescent="0.35">
      <c r="A291" s="253" t="s">
        <v>657</v>
      </c>
      <c r="B291" s="253" t="s">
        <v>658</v>
      </c>
      <c r="C291" s="254">
        <v>4</v>
      </c>
    </row>
    <row r="292" spans="1:3" ht="15.5" x14ac:dyDescent="0.35">
      <c r="A292" s="253" t="s">
        <v>1596</v>
      </c>
      <c r="B292" s="253" t="s">
        <v>659</v>
      </c>
      <c r="C292" s="254">
        <v>4</v>
      </c>
    </row>
    <row r="293" spans="1:3" ht="15.5" x14ac:dyDescent="0.35">
      <c r="A293" s="253" t="s">
        <v>660</v>
      </c>
      <c r="B293" s="253" t="s">
        <v>661</v>
      </c>
      <c r="C293" s="254">
        <v>5</v>
      </c>
    </row>
    <row r="294" spans="1:3" ht="15.5" x14ac:dyDescent="0.35">
      <c r="A294" s="253" t="s">
        <v>662</v>
      </c>
      <c r="B294" s="253" t="s">
        <v>663</v>
      </c>
      <c r="C294" s="254">
        <v>1</v>
      </c>
    </row>
    <row r="295" spans="1:3" ht="15.5" x14ac:dyDescent="0.35">
      <c r="A295" s="253" t="s">
        <v>664</v>
      </c>
      <c r="B295" s="253" t="s">
        <v>665</v>
      </c>
      <c r="C295" s="254">
        <v>4</v>
      </c>
    </row>
    <row r="296" spans="1:3" ht="15.5" x14ac:dyDescent="0.35">
      <c r="A296" s="253" t="s">
        <v>666</v>
      </c>
      <c r="B296" s="253" t="s">
        <v>667</v>
      </c>
      <c r="C296" s="254">
        <v>7</v>
      </c>
    </row>
    <row r="297" spans="1:3" ht="15.5" x14ac:dyDescent="0.35">
      <c r="A297" s="253" t="s">
        <v>668</v>
      </c>
      <c r="B297" s="253" t="s">
        <v>669</v>
      </c>
      <c r="C297" s="254">
        <v>6</v>
      </c>
    </row>
    <row r="298" spans="1:3" ht="15.5" x14ac:dyDescent="0.35">
      <c r="A298" s="253" t="s">
        <v>670</v>
      </c>
      <c r="B298" s="253" t="s">
        <v>671</v>
      </c>
      <c r="C298" s="254">
        <v>5</v>
      </c>
    </row>
    <row r="299" spans="1:3" ht="15.5" x14ac:dyDescent="0.35">
      <c r="A299" s="253" t="s">
        <v>672</v>
      </c>
      <c r="B299" s="253" t="s">
        <v>673</v>
      </c>
      <c r="C299" s="254">
        <v>5</v>
      </c>
    </row>
    <row r="300" spans="1:3" ht="15.5" x14ac:dyDescent="0.35">
      <c r="A300" s="253" t="s">
        <v>674</v>
      </c>
      <c r="B300" s="253" t="s">
        <v>675</v>
      </c>
      <c r="C300" s="254">
        <v>3</v>
      </c>
    </row>
    <row r="301" spans="1:3" ht="15.5" x14ac:dyDescent="0.35">
      <c r="A301" s="253" t="s">
        <v>676</v>
      </c>
      <c r="B301" s="253" t="s">
        <v>677</v>
      </c>
      <c r="C301" s="254">
        <v>6</v>
      </c>
    </row>
    <row r="302" spans="1:3" ht="15.5" x14ac:dyDescent="0.35">
      <c r="A302" s="253" t="s">
        <v>678</v>
      </c>
      <c r="B302" s="253" t="s">
        <v>679</v>
      </c>
      <c r="C302" s="254">
        <v>5</v>
      </c>
    </row>
    <row r="303" spans="1:3" ht="15.5" x14ac:dyDescent="0.35">
      <c r="A303" s="253" t="s">
        <v>680</v>
      </c>
      <c r="B303" s="253" t="s">
        <v>681</v>
      </c>
      <c r="C303" s="254">
        <v>5</v>
      </c>
    </row>
    <row r="304" spans="1:3" ht="15.5" x14ac:dyDescent="0.35">
      <c r="A304" s="253" t="s">
        <v>682</v>
      </c>
      <c r="B304" s="253" t="s">
        <v>683</v>
      </c>
      <c r="C304" s="254">
        <v>6</v>
      </c>
    </row>
    <row r="305" spans="1:3" ht="15.5" x14ac:dyDescent="0.35">
      <c r="A305" s="253" t="s">
        <v>684</v>
      </c>
      <c r="B305" s="253" t="s">
        <v>685</v>
      </c>
      <c r="C305" s="254">
        <v>5</v>
      </c>
    </row>
    <row r="306" spans="1:3" ht="15.5" x14ac:dyDescent="0.35">
      <c r="A306" s="253" t="s">
        <v>686</v>
      </c>
      <c r="B306" s="253" t="s">
        <v>687</v>
      </c>
      <c r="C306" s="254">
        <v>5</v>
      </c>
    </row>
    <row r="307" spans="1:3" ht="15.5" x14ac:dyDescent="0.35">
      <c r="A307" s="253" t="s">
        <v>688</v>
      </c>
      <c r="B307" s="253" t="s">
        <v>181</v>
      </c>
      <c r="C307" s="254">
        <v>2</v>
      </c>
    </row>
    <row r="308" spans="1:3" ht="15.5" x14ac:dyDescent="0.35">
      <c r="A308" s="253" t="s">
        <v>689</v>
      </c>
      <c r="B308" s="253" t="s">
        <v>690</v>
      </c>
      <c r="C308" s="254">
        <v>1</v>
      </c>
    </row>
    <row r="309" spans="1:3" ht="15.5" x14ac:dyDescent="0.35">
      <c r="A309" s="253" t="s">
        <v>691</v>
      </c>
      <c r="B309" s="253" t="s">
        <v>692</v>
      </c>
      <c r="C309" s="254">
        <v>4</v>
      </c>
    </row>
    <row r="310" spans="1:3" ht="15.5" x14ac:dyDescent="0.35">
      <c r="A310" s="253" t="s">
        <v>693</v>
      </c>
      <c r="B310" s="253" t="s">
        <v>694</v>
      </c>
      <c r="C310" s="254">
        <v>5</v>
      </c>
    </row>
    <row r="311" spans="1:3" ht="15.5" x14ac:dyDescent="0.35">
      <c r="A311" s="253" t="s">
        <v>695</v>
      </c>
      <c r="B311" s="253" t="s">
        <v>696</v>
      </c>
      <c r="C311" s="254">
        <v>3</v>
      </c>
    </row>
    <row r="312" spans="1:3" ht="15.5" x14ac:dyDescent="0.35">
      <c r="A312" s="253" t="s">
        <v>148</v>
      </c>
      <c r="B312" s="253" t="s">
        <v>697</v>
      </c>
      <c r="C312" s="254">
        <v>6</v>
      </c>
    </row>
    <row r="313" spans="1:3" ht="15.5" x14ac:dyDescent="0.35">
      <c r="A313" s="253" t="s">
        <v>698</v>
      </c>
      <c r="B313" s="253" t="s">
        <v>699</v>
      </c>
      <c r="C313" s="254">
        <v>4</v>
      </c>
    </row>
    <row r="314" spans="1:3" ht="15.5" x14ac:dyDescent="0.35">
      <c r="A314" s="253" t="s">
        <v>22</v>
      </c>
      <c r="B314" s="253" t="s">
        <v>700</v>
      </c>
      <c r="C314" s="254">
        <v>5</v>
      </c>
    </row>
    <row r="315" spans="1:3" ht="15.5" x14ac:dyDescent="0.35">
      <c r="A315" s="253" t="s">
        <v>701</v>
      </c>
      <c r="B315" s="253" t="s">
        <v>702</v>
      </c>
      <c r="C315" s="254">
        <v>4</v>
      </c>
    </row>
    <row r="316" spans="1:3" ht="15.5" x14ac:dyDescent="0.35">
      <c r="A316" s="253" t="s">
        <v>703</v>
      </c>
      <c r="B316" s="253" t="s">
        <v>819</v>
      </c>
      <c r="C316" s="254">
        <v>6</v>
      </c>
    </row>
    <row r="317" spans="1:3" ht="15.5" x14ac:dyDescent="0.35">
      <c r="A317" s="253" t="s">
        <v>704</v>
      </c>
      <c r="B317" s="253" t="s">
        <v>1481</v>
      </c>
      <c r="C317" s="254">
        <v>6</v>
      </c>
    </row>
    <row r="318" spans="1:3" ht="15.5" x14ac:dyDescent="0.35">
      <c r="A318" s="253" t="s">
        <v>154</v>
      </c>
      <c r="B318" s="253" t="s">
        <v>705</v>
      </c>
      <c r="C318" s="254">
        <v>4</v>
      </c>
    </row>
    <row r="319" spans="1:3" ht="15.5" x14ac:dyDescent="0.35">
      <c r="A319" s="253" t="s">
        <v>706</v>
      </c>
      <c r="B319" s="253" t="s">
        <v>707</v>
      </c>
      <c r="C319" s="254">
        <v>6</v>
      </c>
    </row>
    <row r="320" spans="1:3" ht="15.5" x14ac:dyDescent="0.35">
      <c r="A320" s="253" t="s">
        <v>708</v>
      </c>
      <c r="B320" s="253" t="s">
        <v>709</v>
      </c>
      <c r="C320" s="254">
        <v>3</v>
      </c>
    </row>
    <row r="321" spans="1:3" ht="15.5" x14ac:dyDescent="0.35">
      <c r="A321" s="253" t="s">
        <v>710</v>
      </c>
      <c r="B321" s="253" t="s">
        <v>1292</v>
      </c>
      <c r="C321" s="254">
        <v>5</v>
      </c>
    </row>
    <row r="322" spans="1:3" ht="15.5" x14ac:dyDescent="0.35">
      <c r="A322" s="253" t="s">
        <v>711</v>
      </c>
      <c r="B322" s="253" t="s">
        <v>712</v>
      </c>
      <c r="C322" s="254">
        <v>4</v>
      </c>
    </row>
    <row r="323" spans="1:3" ht="15.5" x14ac:dyDescent="0.35">
      <c r="A323" s="253" t="s">
        <v>713</v>
      </c>
      <c r="B323" s="253" t="s">
        <v>714</v>
      </c>
      <c r="C323" s="254">
        <v>3</v>
      </c>
    </row>
    <row r="324" spans="1:3" ht="15.5" x14ac:dyDescent="0.35">
      <c r="A324" s="253" t="s">
        <v>715</v>
      </c>
      <c r="B324" s="253" t="s">
        <v>716</v>
      </c>
      <c r="C324" s="254">
        <v>4</v>
      </c>
    </row>
    <row r="325" spans="1:3" ht="15.5" x14ac:dyDescent="0.35">
      <c r="A325" s="253" t="s">
        <v>717</v>
      </c>
      <c r="B325" s="253" t="s">
        <v>718</v>
      </c>
      <c r="C325" s="254">
        <v>5</v>
      </c>
    </row>
    <row r="326" spans="1:3" ht="15.5" x14ac:dyDescent="0.35">
      <c r="A326" s="253" t="s">
        <v>719</v>
      </c>
      <c r="B326" s="253" t="s">
        <v>720</v>
      </c>
      <c r="C326" s="254">
        <v>4</v>
      </c>
    </row>
    <row r="327" spans="1:3" ht="15.5" x14ac:dyDescent="0.35">
      <c r="A327" s="253" t="s">
        <v>721</v>
      </c>
      <c r="B327" s="253" t="s">
        <v>1293</v>
      </c>
      <c r="C327" s="254">
        <v>5</v>
      </c>
    </row>
    <row r="328" spans="1:3" ht="15.5" x14ac:dyDescent="0.35">
      <c r="A328" s="253" t="s">
        <v>722</v>
      </c>
      <c r="B328" s="253" t="s">
        <v>723</v>
      </c>
      <c r="C328" s="254">
        <v>4</v>
      </c>
    </row>
    <row r="329" spans="1:3" ht="15.5" x14ac:dyDescent="0.35">
      <c r="A329" s="253" t="s">
        <v>724</v>
      </c>
      <c r="B329" s="253" t="s">
        <v>725</v>
      </c>
      <c r="C329" s="254">
        <v>4</v>
      </c>
    </row>
    <row r="330" spans="1:3" ht="15.5" x14ac:dyDescent="0.35">
      <c r="A330" s="253" t="s">
        <v>726</v>
      </c>
      <c r="B330" s="253" t="s">
        <v>1597</v>
      </c>
      <c r="C330" s="254">
        <v>5</v>
      </c>
    </row>
    <row r="331" spans="1:3" ht="15.5" x14ac:dyDescent="0.35">
      <c r="A331" s="253" t="s">
        <v>727</v>
      </c>
      <c r="B331" s="253" t="s">
        <v>728</v>
      </c>
      <c r="C331" s="254">
        <v>6</v>
      </c>
    </row>
    <row r="332" spans="1:3" ht="15.5" x14ac:dyDescent="0.35">
      <c r="A332" s="253" t="s">
        <v>729</v>
      </c>
      <c r="B332" s="253" t="s">
        <v>730</v>
      </c>
      <c r="C332" s="254">
        <v>5</v>
      </c>
    </row>
    <row r="333" spans="1:3" ht="15.5" x14ac:dyDescent="0.35">
      <c r="A333" s="253" t="s">
        <v>731</v>
      </c>
      <c r="B333" s="253" t="s">
        <v>732</v>
      </c>
      <c r="C333" s="254">
        <v>5</v>
      </c>
    </row>
    <row r="334" spans="1:3" ht="15.5" x14ac:dyDescent="0.35">
      <c r="A334" s="253" t="s">
        <v>733</v>
      </c>
      <c r="B334" s="253" t="s">
        <v>734</v>
      </c>
      <c r="C334" s="254">
        <v>6</v>
      </c>
    </row>
    <row r="335" spans="1:3" ht="15.5" x14ac:dyDescent="0.35">
      <c r="A335" s="253" t="s">
        <v>1547</v>
      </c>
      <c r="B335" s="253" t="s">
        <v>1548</v>
      </c>
      <c r="C335" s="254">
        <v>5</v>
      </c>
    </row>
    <row r="336" spans="1:3" ht="15.5" x14ac:dyDescent="0.35">
      <c r="A336" s="253" t="s">
        <v>1549</v>
      </c>
      <c r="B336" s="253" t="s">
        <v>1550</v>
      </c>
      <c r="C336" s="254">
        <v>5</v>
      </c>
    </row>
    <row r="337" spans="1:3" ht="15.5" x14ac:dyDescent="0.35">
      <c r="A337" s="253" t="s">
        <v>1746</v>
      </c>
      <c r="B337" s="253" t="s">
        <v>1747</v>
      </c>
      <c r="C337" s="254">
        <v>6</v>
      </c>
    </row>
    <row r="338" spans="1:3" ht="15.5" x14ac:dyDescent="0.35">
      <c r="A338" s="253" t="s">
        <v>1748</v>
      </c>
      <c r="B338" s="253" t="s">
        <v>1749</v>
      </c>
      <c r="C338" s="254">
        <v>6</v>
      </c>
    </row>
    <row r="339" spans="1:3" ht="15.5" x14ac:dyDescent="0.35">
      <c r="A339" s="253" t="s">
        <v>1750</v>
      </c>
      <c r="B339" s="253" t="s">
        <v>1751</v>
      </c>
      <c r="C339" s="254">
        <v>6</v>
      </c>
    </row>
    <row r="340" spans="1:3" ht="15.5" x14ac:dyDescent="0.35">
      <c r="A340" s="253" t="s">
        <v>1752</v>
      </c>
      <c r="B340" s="253" t="s">
        <v>1753</v>
      </c>
      <c r="C340" s="254">
        <v>6</v>
      </c>
    </row>
    <row r="341" spans="1:3" ht="15.5" x14ac:dyDescent="0.35">
      <c r="A341" s="253" t="s">
        <v>1777</v>
      </c>
      <c r="B341" s="253" t="s">
        <v>1778</v>
      </c>
      <c r="C341" s="254">
        <v>6</v>
      </c>
    </row>
    <row r="342" spans="1:3" ht="15.5" x14ac:dyDescent="0.35">
      <c r="A342" s="253" t="s">
        <v>1779</v>
      </c>
      <c r="B342" s="253" t="s">
        <v>1780</v>
      </c>
      <c r="C342" s="254">
        <v>5</v>
      </c>
    </row>
    <row r="343" spans="1:3" ht="15.5" x14ac:dyDescent="0.35">
      <c r="A343" s="253" t="s">
        <v>735</v>
      </c>
      <c r="B343" s="253" t="s">
        <v>736</v>
      </c>
      <c r="C343" s="254">
        <v>6</v>
      </c>
    </row>
    <row r="344" spans="1:3" ht="15.5" x14ac:dyDescent="0.35">
      <c r="A344" s="253" t="s">
        <v>737</v>
      </c>
      <c r="B344" s="253" t="s">
        <v>738</v>
      </c>
      <c r="C344" s="254">
        <v>5</v>
      </c>
    </row>
    <row r="345" spans="1:3" ht="15.5" x14ac:dyDescent="0.35">
      <c r="A345" s="253" t="s">
        <v>739</v>
      </c>
      <c r="B345" s="253" t="s">
        <v>740</v>
      </c>
      <c r="C345" s="254">
        <v>6</v>
      </c>
    </row>
    <row r="346" spans="1:3" ht="15.5" x14ac:dyDescent="0.35">
      <c r="A346" s="253" t="s">
        <v>741</v>
      </c>
      <c r="B346" s="253" t="s">
        <v>742</v>
      </c>
      <c r="C346" s="254">
        <v>6</v>
      </c>
    </row>
    <row r="347" spans="1:3" ht="15.5" x14ac:dyDescent="0.35">
      <c r="A347" s="253" t="s">
        <v>743</v>
      </c>
      <c r="B347" s="253" t="s">
        <v>744</v>
      </c>
      <c r="C347" s="254">
        <v>4</v>
      </c>
    </row>
    <row r="348" spans="1:3" ht="15.5" x14ac:dyDescent="0.35">
      <c r="A348" s="253" t="s">
        <v>745</v>
      </c>
      <c r="B348" s="253" t="s">
        <v>746</v>
      </c>
      <c r="C348" s="254">
        <v>5</v>
      </c>
    </row>
    <row r="349" spans="1:3" ht="15.5" x14ac:dyDescent="0.35">
      <c r="A349" s="253" t="s">
        <v>747</v>
      </c>
      <c r="B349" s="253" t="s">
        <v>748</v>
      </c>
      <c r="C349" s="254">
        <v>4</v>
      </c>
    </row>
    <row r="350" spans="1:3" ht="15.5" x14ac:dyDescent="0.35">
      <c r="A350" s="253" t="s">
        <v>749</v>
      </c>
      <c r="B350" s="253" t="s">
        <v>750</v>
      </c>
      <c r="C350" s="254">
        <v>3</v>
      </c>
    </row>
    <row r="351" spans="1:3" ht="15.5" x14ac:dyDescent="0.35">
      <c r="A351" s="253" t="s">
        <v>751</v>
      </c>
      <c r="B351" s="253" t="s">
        <v>752</v>
      </c>
      <c r="C351" s="254">
        <v>2</v>
      </c>
    </row>
    <row r="352" spans="1:3" ht="15.5" x14ac:dyDescent="0.35">
      <c r="A352" s="253" t="s">
        <v>753</v>
      </c>
      <c r="B352" s="253" t="s">
        <v>754</v>
      </c>
      <c r="C352" s="254">
        <v>3</v>
      </c>
    </row>
    <row r="353" spans="1:3" ht="15.5" x14ac:dyDescent="0.35">
      <c r="A353" s="253" t="s">
        <v>755</v>
      </c>
      <c r="B353" s="253" t="s">
        <v>181</v>
      </c>
      <c r="C353" s="254">
        <v>2</v>
      </c>
    </row>
    <row r="354" spans="1:3" ht="15.5" x14ac:dyDescent="0.35">
      <c r="A354" s="253" t="s">
        <v>756</v>
      </c>
      <c r="B354" s="253" t="s">
        <v>757</v>
      </c>
      <c r="C354" s="254">
        <v>7</v>
      </c>
    </row>
    <row r="355" spans="1:3" ht="15.5" x14ac:dyDescent="0.35">
      <c r="A355" s="253" t="s">
        <v>758</v>
      </c>
      <c r="B355" s="253" t="s">
        <v>759</v>
      </c>
      <c r="C355" s="254">
        <v>6</v>
      </c>
    </row>
    <row r="356" spans="1:3" ht="15.5" x14ac:dyDescent="0.35">
      <c r="A356" s="253" t="s">
        <v>760</v>
      </c>
      <c r="B356" s="253" t="s">
        <v>761</v>
      </c>
      <c r="C356" s="254">
        <v>7</v>
      </c>
    </row>
    <row r="357" spans="1:3" ht="15.5" x14ac:dyDescent="0.35">
      <c r="A357" s="253" t="s">
        <v>762</v>
      </c>
      <c r="B357" s="253" t="s">
        <v>1294</v>
      </c>
      <c r="C357" s="254">
        <v>5</v>
      </c>
    </row>
    <row r="358" spans="1:3" ht="15.5" x14ac:dyDescent="0.35">
      <c r="A358" s="253" t="s">
        <v>1598</v>
      </c>
      <c r="B358" s="253" t="s">
        <v>1599</v>
      </c>
      <c r="C358" s="254">
        <v>5</v>
      </c>
    </row>
    <row r="359" spans="1:3" ht="15.5" x14ac:dyDescent="0.35">
      <c r="A359" s="253" t="s">
        <v>763</v>
      </c>
      <c r="B359" s="253" t="s">
        <v>764</v>
      </c>
      <c r="C359" s="254">
        <v>6</v>
      </c>
    </row>
    <row r="360" spans="1:3" ht="15.5" x14ac:dyDescent="0.35">
      <c r="A360" s="253" t="s">
        <v>765</v>
      </c>
      <c r="B360" s="253" t="s">
        <v>766</v>
      </c>
      <c r="C360" s="254">
        <v>5</v>
      </c>
    </row>
    <row r="361" spans="1:3" ht="15.5" x14ac:dyDescent="0.35">
      <c r="A361" s="253" t="s">
        <v>767</v>
      </c>
      <c r="B361" s="253" t="s">
        <v>768</v>
      </c>
      <c r="C361" s="254">
        <v>4</v>
      </c>
    </row>
    <row r="362" spans="1:3" ht="15.5" x14ac:dyDescent="0.35">
      <c r="A362" s="253" t="s">
        <v>147</v>
      </c>
      <c r="B362" s="253" t="s">
        <v>769</v>
      </c>
      <c r="C362" s="254">
        <v>2</v>
      </c>
    </row>
    <row r="363" spans="1:3" ht="12.75" customHeight="1" x14ac:dyDescent="0.35">
      <c r="A363" s="253" t="s">
        <v>770</v>
      </c>
      <c r="B363" s="253" t="s">
        <v>771</v>
      </c>
      <c r="C363" s="254">
        <v>4</v>
      </c>
    </row>
    <row r="364" spans="1:3" ht="12.75" customHeight="1" x14ac:dyDescent="0.35">
      <c r="A364" s="253" t="s">
        <v>772</v>
      </c>
      <c r="B364" s="253" t="s">
        <v>773</v>
      </c>
      <c r="C364" s="254">
        <v>4</v>
      </c>
    </row>
    <row r="365" spans="1:3" ht="12.75" customHeight="1" x14ac:dyDescent="0.35">
      <c r="A365" s="253" t="s">
        <v>774</v>
      </c>
      <c r="B365" s="253" t="s">
        <v>775</v>
      </c>
      <c r="C365" s="254">
        <v>5</v>
      </c>
    </row>
    <row r="366" spans="1:3" ht="12.75" customHeight="1" x14ac:dyDescent="0.35">
      <c r="A366" s="253" t="s">
        <v>776</v>
      </c>
      <c r="B366" s="253" t="s">
        <v>777</v>
      </c>
      <c r="C366" s="254">
        <v>2</v>
      </c>
    </row>
    <row r="367" spans="1:3" ht="12.75" customHeight="1" x14ac:dyDescent="0.35">
      <c r="A367" s="253" t="s">
        <v>778</v>
      </c>
      <c r="B367" s="253" t="s">
        <v>779</v>
      </c>
      <c r="C367" s="254">
        <v>4</v>
      </c>
    </row>
    <row r="368" spans="1:3" ht="12.75" customHeight="1" x14ac:dyDescent="0.35">
      <c r="A368" s="253" t="s">
        <v>780</v>
      </c>
      <c r="B368" s="253" t="s">
        <v>781</v>
      </c>
      <c r="C368" s="254">
        <v>4</v>
      </c>
    </row>
    <row r="369" spans="1:3" ht="12.75" customHeight="1" x14ac:dyDescent="0.35">
      <c r="A369" s="253" t="s">
        <v>782</v>
      </c>
      <c r="B369" s="253" t="s">
        <v>783</v>
      </c>
      <c r="C369" s="254">
        <v>5</v>
      </c>
    </row>
    <row r="370" spans="1:3" ht="12.75" customHeight="1" x14ac:dyDescent="0.35">
      <c r="A370" s="253" t="s">
        <v>784</v>
      </c>
      <c r="B370" s="253" t="s">
        <v>817</v>
      </c>
      <c r="C370" s="254">
        <v>8</v>
      </c>
    </row>
    <row r="371" spans="1:3" ht="12.75" customHeight="1" x14ac:dyDescent="0.35">
      <c r="A371" s="253" t="s">
        <v>785</v>
      </c>
      <c r="B371" s="253" t="s">
        <v>786</v>
      </c>
      <c r="C371" s="254">
        <v>3</v>
      </c>
    </row>
    <row r="372" spans="1:3" ht="12.75" customHeight="1" x14ac:dyDescent="0.35">
      <c r="A372" s="253" t="s">
        <v>787</v>
      </c>
      <c r="B372" s="253" t="s">
        <v>788</v>
      </c>
      <c r="C372" s="254">
        <v>4</v>
      </c>
    </row>
    <row r="373" spans="1:3" ht="12.75" customHeight="1" x14ac:dyDescent="0.35">
      <c r="A373" s="253" t="s">
        <v>789</v>
      </c>
      <c r="B373" s="253" t="s">
        <v>790</v>
      </c>
      <c r="C373" s="254">
        <v>4</v>
      </c>
    </row>
    <row r="374" spans="1:3" ht="12.75" customHeight="1" x14ac:dyDescent="0.35">
      <c r="A374" s="253" t="s">
        <v>791</v>
      </c>
      <c r="B374" s="253" t="s">
        <v>792</v>
      </c>
      <c r="C374" s="254">
        <v>4</v>
      </c>
    </row>
    <row r="375" spans="1:3" ht="12.75" customHeight="1" x14ac:dyDescent="0.35">
      <c r="A375" s="253" t="s">
        <v>811</v>
      </c>
      <c r="B375" s="253" t="s">
        <v>812</v>
      </c>
      <c r="C375" s="254">
        <v>5</v>
      </c>
    </row>
    <row r="376" spans="1:3" ht="12.75" customHeight="1" x14ac:dyDescent="0.35">
      <c r="A376" s="253" t="s">
        <v>1275</v>
      </c>
      <c r="B376" s="253" t="s">
        <v>1287</v>
      </c>
      <c r="C376" s="254">
        <v>5</v>
      </c>
    </row>
    <row r="377" spans="1:3" ht="12.75" customHeight="1" x14ac:dyDescent="0.35">
      <c r="A377" s="253" t="s">
        <v>1296</v>
      </c>
      <c r="B377" s="253" t="s">
        <v>1295</v>
      </c>
      <c r="C377" s="254">
        <v>5</v>
      </c>
    </row>
    <row r="378" spans="1:3" ht="12.75" customHeight="1" x14ac:dyDescent="0.35">
      <c r="A378" s="253" t="s">
        <v>1551</v>
      </c>
      <c r="B378" s="253" t="s">
        <v>1552</v>
      </c>
      <c r="C378" s="254">
        <v>4</v>
      </c>
    </row>
    <row r="379" spans="1:3" ht="12.75" customHeight="1" x14ac:dyDescent="0.35">
      <c r="A379" s="253" t="s">
        <v>1553</v>
      </c>
      <c r="B379" s="253" t="s">
        <v>1554</v>
      </c>
      <c r="C379" s="254">
        <v>6</v>
      </c>
    </row>
    <row r="380" spans="1:3" ht="12.75" customHeight="1" x14ac:dyDescent="0.35">
      <c r="A380" s="253" t="s">
        <v>793</v>
      </c>
      <c r="B380" s="253" t="s">
        <v>794</v>
      </c>
      <c r="C380" s="254">
        <v>4</v>
      </c>
    </row>
    <row r="381" spans="1:3" ht="12.75" customHeight="1" x14ac:dyDescent="0.35">
      <c r="A381" s="253" t="s">
        <v>795</v>
      </c>
      <c r="B381" s="253" t="s">
        <v>181</v>
      </c>
      <c r="C381" s="254">
        <v>2</v>
      </c>
    </row>
    <row r="382" spans="1:3" ht="12.75" customHeight="1" x14ac:dyDescent="0.35">
      <c r="A382" s="253" t="s">
        <v>796</v>
      </c>
      <c r="B382" s="253" t="s">
        <v>797</v>
      </c>
      <c r="C382" s="254">
        <v>4</v>
      </c>
    </row>
    <row r="383" spans="1:3" ht="12.75" customHeight="1" x14ac:dyDescent="0.35">
      <c r="A383" s="253" t="s">
        <v>798</v>
      </c>
      <c r="B383" s="253" t="s">
        <v>799</v>
      </c>
      <c r="C383" s="254">
        <v>1</v>
      </c>
    </row>
    <row r="384" spans="1:3" ht="12.75" customHeight="1" x14ac:dyDescent="0.35">
      <c r="A384" s="253" t="s">
        <v>800</v>
      </c>
      <c r="B384" s="253" t="s">
        <v>801</v>
      </c>
      <c r="C384" s="254">
        <v>4</v>
      </c>
    </row>
    <row r="385" spans="1:3" ht="12.75" customHeight="1" x14ac:dyDescent="0.35">
      <c r="A385" s="253" t="s">
        <v>802</v>
      </c>
      <c r="B385" s="253" t="s">
        <v>803</v>
      </c>
      <c r="C385" s="254">
        <v>3</v>
      </c>
    </row>
    <row r="386" spans="1:3" ht="12.75" customHeight="1" x14ac:dyDescent="0.35">
      <c r="A386" s="253" t="s">
        <v>804</v>
      </c>
      <c r="B386" s="253" t="s">
        <v>820</v>
      </c>
      <c r="C386" s="254">
        <v>5</v>
      </c>
    </row>
    <row r="387" spans="1:3" ht="12.75" customHeight="1" x14ac:dyDescent="0.35">
      <c r="A387" s="253" t="s">
        <v>805</v>
      </c>
      <c r="B387" s="253" t="s">
        <v>806</v>
      </c>
      <c r="C387" s="254">
        <v>4</v>
      </c>
    </row>
    <row r="388" spans="1:3" ht="12.75" customHeight="1" x14ac:dyDescent="0.35">
      <c r="A388" s="253" t="s">
        <v>807</v>
      </c>
      <c r="B388" s="253" t="s">
        <v>808</v>
      </c>
      <c r="C388" s="254">
        <v>4</v>
      </c>
    </row>
    <row r="389" spans="1:3" ht="12.75" customHeight="1" x14ac:dyDescent="0.35">
      <c r="A389" s="253" t="s">
        <v>809</v>
      </c>
      <c r="B389" s="253" t="s">
        <v>810</v>
      </c>
      <c r="C389" s="254">
        <v>5</v>
      </c>
    </row>
    <row r="390" spans="1:3" ht="12.75" customHeight="1" x14ac:dyDescent="0.35">
      <c r="A390" s="253" t="s">
        <v>1304</v>
      </c>
      <c r="B390" s="253" t="s">
        <v>1305</v>
      </c>
      <c r="C390" s="254">
        <v>1</v>
      </c>
    </row>
    <row r="391" spans="1:3" ht="12.75" customHeight="1" x14ac:dyDescent="0.35">
      <c r="A391" s="253" t="s">
        <v>1306</v>
      </c>
      <c r="B391" s="253" t="s">
        <v>1307</v>
      </c>
      <c r="C391" s="254">
        <v>1</v>
      </c>
    </row>
    <row r="392" spans="1:3" ht="12.75" customHeight="1" x14ac:dyDescent="0.35">
      <c r="A392" s="253" t="s">
        <v>1308</v>
      </c>
      <c r="B392" s="253" t="s">
        <v>181</v>
      </c>
      <c r="C392" s="254">
        <v>2</v>
      </c>
    </row>
    <row r="393" spans="1:3" ht="12.75" customHeight="1" x14ac:dyDescent="0.35">
      <c r="A393" s="253" t="s">
        <v>1600</v>
      </c>
      <c r="B393" s="253" t="s">
        <v>1601</v>
      </c>
      <c r="C393" s="254">
        <v>1</v>
      </c>
    </row>
    <row r="394" spans="1:3" ht="12.75" customHeight="1" x14ac:dyDescent="0.35">
      <c r="A394" s="253" t="s">
        <v>1602</v>
      </c>
      <c r="B394" s="253" t="s">
        <v>1603</v>
      </c>
      <c r="C394" s="254">
        <v>1</v>
      </c>
    </row>
    <row r="395" spans="1:3" ht="12.75" customHeight="1" x14ac:dyDescent="0.35">
      <c r="A395" s="253" t="s">
        <v>1604</v>
      </c>
      <c r="B395" s="253" t="s">
        <v>1605</v>
      </c>
      <c r="C395" s="254">
        <v>1</v>
      </c>
    </row>
    <row r="396" spans="1:3" ht="12.75" customHeight="1" x14ac:dyDescent="0.35">
      <c r="A396" s="253" t="s">
        <v>1606</v>
      </c>
      <c r="B396" s="253" t="s">
        <v>1607</v>
      </c>
      <c r="C396" s="254">
        <v>1</v>
      </c>
    </row>
    <row r="397" spans="1:3" ht="12.75" customHeight="1" x14ac:dyDescent="0.35">
      <c r="A397" s="253" t="s">
        <v>1608</v>
      </c>
      <c r="B397" s="253" t="s">
        <v>1609</v>
      </c>
      <c r="C397" s="254">
        <v>1</v>
      </c>
    </row>
    <row r="398" spans="1:3" ht="12.75" customHeight="1" x14ac:dyDescent="0.35">
      <c r="A398" s="253" t="s">
        <v>1610</v>
      </c>
      <c r="B398" s="253" t="s">
        <v>1611</v>
      </c>
      <c r="C398" s="254">
        <v>1</v>
      </c>
    </row>
    <row r="399" spans="1:3" ht="12.75" customHeight="1" x14ac:dyDescent="0.35">
      <c r="A399" s="253" t="s">
        <v>1612</v>
      </c>
      <c r="B399" s="253" t="s">
        <v>1613</v>
      </c>
      <c r="C399" s="254">
        <v>1</v>
      </c>
    </row>
    <row r="400" spans="1:3" ht="12.75" customHeight="1" x14ac:dyDescent="0.35">
      <c r="A400" s="253" t="s">
        <v>1614</v>
      </c>
      <c r="B400" s="253" t="s">
        <v>1615</v>
      </c>
      <c r="C400" s="254">
        <v>1</v>
      </c>
    </row>
    <row r="401" spans="1:3" ht="12.75" customHeight="1" x14ac:dyDescent="0.35">
      <c r="A401" s="253" t="s">
        <v>1616</v>
      </c>
      <c r="B401" s="253" t="s">
        <v>1617</v>
      </c>
      <c r="C401" s="254">
        <v>1</v>
      </c>
    </row>
    <row r="402" spans="1:3" ht="12.75" customHeight="1" x14ac:dyDescent="0.35">
      <c r="A402" s="253" t="s">
        <v>1309</v>
      </c>
      <c r="B402" s="253" t="s">
        <v>1310</v>
      </c>
      <c r="C402" s="254">
        <v>1</v>
      </c>
    </row>
    <row r="403" spans="1:3" ht="12.75" customHeight="1" x14ac:dyDescent="0.35">
      <c r="A403" s="253" t="s">
        <v>1649</v>
      </c>
      <c r="B403" s="253" t="s">
        <v>1650</v>
      </c>
      <c r="C403" s="254">
        <v>1</v>
      </c>
    </row>
    <row r="404" spans="1:3" ht="12.75" customHeight="1" x14ac:dyDescent="0.35">
      <c r="A404" s="253" t="s">
        <v>1651</v>
      </c>
      <c r="B404" s="253" t="s">
        <v>1652</v>
      </c>
      <c r="C404" s="254">
        <v>1</v>
      </c>
    </row>
    <row r="405" spans="1:3" ht="12.75" customHeight="1" x14ac:dyDescent="0.35">
      <c r="A405" s="253" t="s">
        <v>1653</v>
      </c>
      <c r="B405" s="253" t="s">
        <v>1654</v>
      </c>
      <c r="C405" s="254">
        <v>1</v>
      </c>
    </row>
    <row r="406" spans="1:3" ht="12.75" customHeight="1" x14ac:dyDescent="0.35">
      <c r="A406" s="253" t="s">
        <v>1655</v>
      </c>
      <c r="B406" s="253" t="s">
        <v>1656</v>
      </c>
      <c r="C406" s="254">
        <v>1</v>
      </c>
    </row>
    <row r="407" spans="1:3" ht="12.75" customHeight="1" x14ac:dyDescent="0.35">
      <c r="A407" s="253" t="s">
        <v>1657</v>
      </c>
      <c r="B407" s="253" t="s">
        <v>1658</v>
      </c>
      <c r="C407" s="254">
        <v>1</v>
      </c>
    </row>
    <row r="408" spans="1:3" ht="12.75" customHeight="1" x14ac:dyDescent="0.35">
      <c r="A408" s="253" t="s">
        <v>1660</v>
      </c>
      <c r="B408" s="253" t="s">
        <v>1661</v>
      </c>
      <c r="C408" s="254">
        <v>1</v>
      </c>
    </row>
    <row r="409" spans="1:3" ht="12.75" customHeight="1" x14ac:dyDescent="0.35">
      <c r="A409" s="253" t="s">
        <v>1662</v>
      </c>
      <c r="B409" s="253" t="s">
        <v>1663</v>
      </c>
      <c r="C409" s="254">
        <v>1</v>
      </c>
    </row>
    <row r="410" spans="1:3" ht="12.75" customHeight="1" x14ac:dyDescent="0.35">
      <c r="A410" s="253" t="s">
        <v>1664</v>
      </c>
      <c r="B410" s="253" t="s">
        <v>1665</v>
      </c>
      <c r="C410" s="254">
        <v>1</v>
      </c>
    </row>
    <row r="411" spans="1:3" ht="12.75" customHeight="1" x14ac:dyDescent="0.35">
      <c r="A411" s="253" t="s">
        <v>1666</v>
      </c>
      <c r="B411" s="253" t="s">
        <v>1667</v>
      </c>
      <c r="C411" s="254">
        <v>1</v>
      </c>
    </row>
    <row r="412" spans="1:3" ht="12.75" customHeight="1" x14ac:dyDescent="0.35">
      <c r="A412" s="253" t="s">
        <v>1668</v>
      </c>
      <c r="B412" s="253" t="s">
        <v>1669</v>
      </c>
      <c r="C412" s="254">
        <v>1</v>
      </c>
    </row>
    <row r="413" spans="1:3" ht="12.75" customHeight="1" x14ac:dyDescent="0.35">
      <c r="A413" s="253" t="s">
        <v>1311</v>
      </c>
      <c r="B413" s="253" t="s">
        <v>1312</v>
      </c>
      <c r="C413" s="254">
        <v>1</v>
      </c>
    </row>
    <row r="414" spans="1:3" ht="12.75" customHeight="1" x14ac:dyDescent="0.35">
      <c r="A414" s="253" t="s">
        <v>1670</v>
      </c>
      <c r="B414" s="253" t="s">
        <v>1671</v>
      </c>
      <c r="C414" s="254">
        <v>1</v>
      </c>
    </row>
    <row r="415" spans="1:3" ht="12.75" customHeight="1" x14ac:dyDescent="0.35">
      <c r="A415" s="253" t="s">
        <v>1672</v>
      </c>
      <c r="B415" s="253" t="s">
        <v>1673</v>
      </c>
      <c r="C415" s="254">
        <v>1</v>
      </c>
    </row>
    <row r="416" spans="1:3" ht="12.75" customHeight="1" x14ac:dyDescent="0.35">
      <c r="A416" s="253" t="s">
        <v>1676</v>
      </c>
      <c r="B416" s="253" t="s">
        <v>1677</v>
      </c>
      <c r="C416" s="254">
        <v>1</v>
      </c>
    </row>
    <row r="417" spans="1:3" ht="12.75" customHeight="1" x14ac:dyDescent="0.35">
      <c r="A417" s="253" t="s">
        <v>1678</v>
      </c>
      <c r="B417" s="253" t="s">
        <v>1679</v>
      </c>
      <c r="C417" s="254">
        <v>1</v>
      </c>
    </row>
    <row r="418" spans="1:3" ht="12.75" customHeight="1" x14ac:dyDescent="0.35">
      <c r="A418" s="253" t="s">
        <v>1680</v>
      </c>
      <c r="B418" s="253" t="s">
        <v>1681</v>
      </c>
      <c r="C418" s="254">
        <v>1</v>
      </c>
    </row>
    <row r="419" spans="1:3" ht="12.75" customHeight="1" x14ac:dyDescent="0.35">
      <c r="A419" s="253" t="s">
        <v>1682</v>
      </c>
      <c r="B419" s="253" t="s">
        <v>1683</v>
      </c>
      <c r="C419" s="254">
        <v>1</v>
      </c>
    </row>
    <row r="420" spans="1:3" ht="12.75" customHeight="1" x14ac:dyDescent="0.35">
      <c r="A420" s="253" t="s">
        <v>1684</v>
      </c>
      <c r="B420" s="253" t="s">
        <v>1685</v>
      </c>
      <c r="C420" s="254">
        <v>1</v>
      </c>
    </row>
    <row r="421" spans="1:3" ht="12.75" customHeight="1" x14ac:dyDescent="0.35">
      <c r="A421" s="253" t="s">
        <v>1686</v>
      </c>
      <c r="B421" s="253" t="s">
        <v>1687</v>
      </c>
      <c r="C421" s="254">
        <v>1</v>
      </c>
    </row>
    <row r="422" spans="1:3" ht="12.75" customHeight="1" x14ac:dyDescent="0.35">
      <c r="A422" s="253" t="s">
        <v>1688</v>
      </c>
      <c r="B422" s="253" t="s">
        <v>1689</v>
      </c>
      <c r="C422" s="254">
        <v>1</v>
      </c>
    </row>
    <row r="423" spans="1:3" ht="12.75" customHeight="1" x14ac:dyDescent="0.35">
      <c r="A423" s="253" t="s">
        <v>1712</v>
      </c>
      <c r="B423" s="253" t="s">
        <v>1713</v>
      </c>
      <c r="C423" s="254">
        <v>1</v>
      </c>
    </row>
    <row r="424" spans="1:3" ht="12.75" customHeight="1" x14ac:dyDescent="0.35">
      <c r="A424" s="253" t="s">
        <v>1313</v>
      </c>
      <c r="B424" s="253" t="s">
        <v>1314</v>
      </c>
      <c r="C424" s="254">
        <v>1</v>
      </c>
    </row>
    <row r="425" spans="1:3" ht="12.75" customHeight="1" x14ac:dyDescent="0.35">
      <c r="A425" s="253" t="s">
        <v>1714</v>
      </c>
      <c r="B425" s="253" t="s">
        <v>1715</v>
      </c>
      <c r="C425" s="254">
        <v>1</v>
      </c>
    </row>
    <row r="426" spans="1:3" ht="12.75" customHeight="1" x14ac:dyDescent="0.35">
      <c r="A426" s="253" t="s">
        <v>1716</v>
      </c>
      <c r="B426" s="253" t="s">
        <v>1717</v>
      </c>
      <c r="C426" s="254">
        <v>1</v>
      </c>
    </row>
    <row r="427" spans="1:3" ht="12.75" customHeight="1" x14ac:dyDescent="0.35">
      <c r="A427" s="253" t="s">
        <v>1718</v>
      </c>
      <c r="B427" s="253" t="s">
        <v>1719</v>
      </c>
      <c r="C427" s="254">
        <v>1</v>
      </c>
    </row>
    <row r="428" spans="1:3" ht="12.75" customHeight="1" x14ac:dyDescent="0.35">
      <c r="A428" s="253" t="s">
        <v>1720</v>
      </c>
      <c r="B428" s="253" t="s">
        <v>1721</v>
      </c>
      <c r="C428" s="254">
        <v>1</v>
      </c>
    </row>
    <row r="429" spans="1:3" ht="12.75" customHeight="1" x14ac:dyDescent="0.35">
      <c r="A429" s="253" t="s">
        <v>1722</v>
      </c>
      <c r="B429" s="253" t="s">
        <v>1689</v>
      </c>
      <c r="C429" s="254">
        <v>1</v>
      </c>
    </row>
    <row r="430" spans="1:3" ht="12.75" customHeight="1" x14ac:dyDescent="0.35">
      <c r="A430" s="253" t="s">
        <v>1723</v>
      </c>
      <c r="B430" s="253" t="s">
        <v>1724</v>
      </c>
      <c r="C430" s="254">
        <v>1</v>
      </c>
    </row>
    <row r="431" spans="1:3" ht="12.75" customHeight="1" x14ac:dyDescent="0.35">
      <c r="A431" s="253" t="s">
        <v>1725</v>
      </c>
      <c r="B431" s="253" t="s">
        <v>1726</v>
      </c>
      <c r="C431" s="254">
        <v>1</v>
      </c>
    </row>
    <row r="432" spans="1:3" ht="12.75" customHeight="1" x14ac:dyDescent="0.35">
      <c r="A432" s="253" t="s">
        <v>1727</v>
      </c>
      <c r="B432" s="253" t="s">
        <v>1728</v>
      </c>
      <c r="C432" s="254">
        <v>1</v>
      </c>
    </row>
    <row r="433" spans="1:3" ht="12.75" customHeight="1" x14ac:dyDescent="0.35">
      <c r="A433" s="253" t="s">
        <v>1729</v>
      </c>
      <c r="B433" s="253" t="s">
        <v>1730</v>
      </c>
      <c r="C433" s="254">
        <v>1</v>
      </c>
    </row>
    <row r="434" spans="1:3" ht="12.75" customHeight="1" x14ac:dyDescent="0.35">
      <c r="A434" s="253" t="s">
        <v>1731</v>
      </c>
      <c r="B434" s="253" t="s">
        <v>1732</v>
      </c>
      <c r="C434" s="254">
        <v>1</v>
      </c>
    </row>
    <row r="435" spans="1:3" ht="12.75" customHeight="1" x14ac:dyDescent="0.35">
      <c r="A435" s="253" t="s">
        <v>1315</v>
      </c>
      <c r="B435" s="253" t="s">
        <v>1316</v>
      </c>
      <c r="C435" s="254">
        <v>1</v>
      </c>
    </row>
    <row r="436" spans="1:3" ht="12.75" customHeight="1" x14ac:dyDescent="0.35">
      <c r="A436" s="253" t="s">
        <v>1317</v>
      </c>
      <c r="B436" s="253" t="s">
        <v>1318</v>
      </c>
      <c r="C436" s="254">
        <v>1</v>
      </c>
    </row>
    <row r="437" spans="1:3" ht="12.75" customHeight="1" x14ac:dyDescent="0.35">
      <c r="A437" s="253" t="s">
        <v>1319</v>
      </c>
      <c r="B437" s="253" t="s">
        <v>1418</v>
      </c>
      <c r="C437" s="254">
        <v>1</v>
      </c>
    </row>
    <row r="438" spans="1:3" ht="12.75" customHeight="1" x14ac:dyDescent="0.35">
      <c r="A438" s="253" t="s">
        <v>1320</v>
      </c>
      <c r="B438" s="253" t="s">
        <v>1321</v>
      </c>
      <c r="C438" s="254">
        <v>1</v>
      </c>
    </row>
    <row r="439" spans="1:3" ht="12.75" customHeight="1" x14ac:dyDescent="0.35">
      <c r="A439" s="253" t="s">
        <v>1322</v>
      </c>
      <c r="B439" s="253" t="s">
        <v>1323</v>
      </c>
      <c r="C439" s="254">
        <v>1</v>
      </c>
    </row>
    <row r="440" spans="1:3" ht="12.75" customHeight="1" x14ac:dyDescent="0.35">
      <c r="A440" s="253" t="s">
        <v>1324</v>
      </c>
      <c r="B440" s="253" t="s">
        <v>1325</v>
      </c>
      <c r="C440" s="254">
        <v>1</v>
      </c>
    </row>
    <row r="441" spans="1:3" ht="12.75" customHeight="1" x14ac:dyDescent="0.35">
      <c r="A441" s="253" t="s">
        <v>1326</v>
      </c>
      <c r="B441" s="253" t="s">
        <v>1327</v>
      </c>
      <c r="C441" s="254">
        <v>1</v>
      </c>
    </row>
    <row r="442" spans="1:3" ht="12.75" customHeight="1" x14ac:dyDescent="0.35">
      <c r="A442" s="253" t="s">
        <v>1328</v>
      </c>
      <c r="B442" s="253" t="s">
        <v>1329</v>
      </c>
      <c r="C442" s="254">
        <v>1</v>
      </c>
    </row>
    <row r="443" spans="1:3" ht="12.75" customHeight="1" x14ac:dyDescent="0.35">
      <c r="A443" s="253" t="s">
        <v>1330</v>
      </c>
      <c r="B443" s="253" t="s">
        <v>1331</v>
      </c>
      <c r="C443" s="254">
        <v>1</v>
      </c>
    </row>
    <row r="444" spans="1:3" ht="12.75" customHeight="1" x14ac:dyDescent="0.35">
      <c r="A444" s="253" t="s">
        <v>1332</v>
      </c>
      <c r="B444" s="253" t="s">
        <v>1333</v>
      </c>
      <c r="C444" s="254">
        <v>1</v>
      </c>
    </row>
    <row r="445" spans="1:3" ht="12.75" customHeight="1" x14ac:dyDescent="0.35">
      <c r="A445" s="253" t="s">
        <v>1334</v>
      </c>
      <c r="B445" s="253" t="s">
        <v>1335</v>
      </c>
      <c r="C445" s="254">
        <v>1</v>
      </c>
    </row>
    <row r="446" spans="1:3" ht="12.75" customHeight="1" x14ac:dyDescent="0.35">
      <c r="A446" s="253" t="s">
        <v>1336</v>
      </c>
      <c r="B446" s="253" t="s">
        <v>1337</v>
      </c>
      <c r="C446" s="254">
        <v>1</v>
      </c>
    </row>
    <row r="447" spans="1:3" ht="12.75" customHeight="1" x14ac:dyDescent="0.35">
      <c r="A447" s="253" t="s">
        <v>1338</v>
      </c>
      <c r="B447" s="253" t="s">
        <v>1339</v>
      </c>
      <c r="C447" s="254">
        <v>1</v>
      </c>
    </row>
    <row r="448" spans="1:3" ht="12.75" customHeight="1" x14ac:dyDescent="0.35">
      <c r="A448" s="253" t="s">
        <v>1340</v>
      </c>
      <c r="B448" s="253" t="s">
        <v>1341</v>
      </c>
      <c r="C448" s="254">
        <v>1</v>
      </c>
    </row>
    <row r="449" spans="1:3" ht="12.75" customHeight="1" x14ac:dyDescent="0.35">
      <c r="A449" s="253" t="s">
        <v>1342</v>
      </c>
      <c r="B449" s="253" t="s">
        <v>1343</v>
      </c>
      <c r="C449" s="254">
        <v>1</v>
      </c>
    </row>
    <row r="450" spans="1:3" ht="12.75" customHeight="1" x14ac:dyDescent="0.35">
      <c r="A450" s="253" t="s">
        <v>1344</v>
      </c>
      <c r="B450" s="253" t="s">
        <v>1345</v>
      </c>
      <c r="C450" s="254">
        <v>1</v>
      </c>
    </row>
    <row r="451" spans="1:3" ht="12.75" customHeight="1" x14ac:dyDescent="0.35">
      <c r="A451" s="253" t="s">
        <v>1346</v>
      </c>
      <c r="B451" s="253" t="s">
        <v>1347</v>
      </c>
      <c r="C451" s="254">
        <v>1</v>
      </c>
    </row>
    <row r="452" spans="1:3" ht="12.75" customHeight="1" x14ac:dyDescent="0.35">
      <c r="A452" s="253" t="s">
        <v>1348</v>
      </c>
      <c r="B452" s="253" t="s">
        <v>1482</v>
      </c>
      <c r="C452" s="254">
        <v>1</v>
      </c>
    </row>
    <row r="453" spans="1:3" ht="12.75" customHeight="1" x14ac:dyDescent="0.35">
      <c r="A453" s="253" t="s">
        <v>1349</v>
      </c>
      <c r="B453" s="253" t="s">
        <v>1350</v>
      </c>
      <c r="C453" s="254">
        <v>1</v>
      </c>
    </row>
    <row r="454" spans="1:3" ht="12.75" customHeight="1" x14ac:dyDescent="0.35">
      <c r="A454" s="253" t="s">
        <v>1351</v>
      </c>
      <c r="B454" s="253" t="s">
        <v>1352</v>
      </c>
      <c r="C454" s="254">
        <v>1</v>
      </c>
    </row>
    <row r="455" spans="1:3" ht="12.75" customHeight="1" x14ac:dyDescent="0.35">
      <c r="A455" s="253" t="s">
        <v>1353</v>
      </c>
      <c r="B455" s="253" t="s">
        <v>1354</v>
      </c>
      <c r="C455" s="254">
        <v>1</v>
      </c>
    </row>
    <row r="456" spans="1:3" ht="12.75" customHeight="1" x14ac:dyDescent="0.35">
      <c r="A456" s="253" t="s">
        <v>1355</v>
      </c>
      <c r="B456" s="253" t="s">
        <v>1356</v>
      </c>
      <c r="C456" s="254">
        <v>1</v>
      </c>
    </row>
    <row r="457" spans="1:3" ht="12.75" customHeight="1" x14ac:dyDescent="0.35">
      <c r="A457" s="253" t="s">
        <v>1357</v>
      </c>
      <c r="B457" s="253" t="s">
        <v>1358</v>
      </c>
      <c r="C457" s="254">
        <v>1</v>
      </c>
    </row>
    <row r="458" spans="1:3" ht="12.75" customHeight="1" x14ac:dyDescent="0.35">
      <c r="A458" s="253" t="s">
        <v>1359</v>
      </c>
      <c r="B458" s="253" t="s">
        <v>1360</v>
      </c>
      <c r="C458" s="254">
        <v>1</v>
      </c>
    </row>
    <row r="459" spans="1:3" ht="12.75" customHeight="1" x14ac:dyDescent="0.35">
      <c r="A459" s="253" t="s">
        <v>1361</v>
      </c>
      <c r="B459" s="253" t="s">
        <v>1362</v>
      </c>
      <c r="C459" s="254">
        <v>1</v>
      </c>
    </row>
    <row r="460" spans="1:3" ht="12.75" customHeight="1" x14ac:dyDescent="0.35">
      <c r="A460" s="253" t="s">
        <v>1363</v>
      </c>
      <c r="B460" s="253" t="s">
        <v>1364</v>
      </c>
      <c r="C460" s="254">
        <v>1</v>
      </c>
    </row>
    <row r="461" spans="1:3" ht="12.75" customHeight="1" x14ac:dyDescent="0.35">
      <c r="A461" s="253" t="s">
        <v>1365</v>
      </c>
      <c r="B461" s="253" t="s">
        <v>1366</v>
      </c>
      <c r="C461" s="254">
        <v>1</v>
      </c>
    </row>
    <row r="462" spans="1:3" ht="12.75" customHeight="1" x14ac:dyDescent="0.35">
      <c r="A462" s="253" t="s">
        <v>1367</v>
      </c>
      <c r="B462" s="253" t="s">
        <v>1368</v>
      </c>
      <c r="C462" s="254">
        <v>1</v>
      </c>
    </row>
    <row r="463" spans="1:3" ht="12.75" customHeight="1" x14ac:dyDescent="0.35">
      <c r="A463" s="253" t="s">
        <v>1369</v>
      </c>
      <c r="B463" s="253" t="s">
        <v>1483</v>
      </c>
      <c r="C463" s="254">
        <v>1</v>
      </c>
    </row>
    <row r="464" spans="1:3" ht="12.75" customHeight="1" x14ac:dyDescent="0.35">
      <c r="A464" s="253" t="s">
        <v>1370</v>
      </c>
      <c r="B464" s="253" t="s">
        <v>1371</v>
      </c>
      <c r="C464" s="254">
        <v>1</v>
      </c>
    </row>
    <row r="465" spans="1:3" ht="12.75" customHeight="1" x14ac:dyDescent="0.35">
      <c r="A465" s="253" t="s">
        <v>1372</v>
      </c>
      <c r="B465" s="253" t="s">
        <v>1373</v>
      </c>
      <c r="C465" s="254">
        <v>1</v>
      </c>
    </row>
    <row r="466" spans="1:3" ht="12.75" customHeight="1" x14ac:dyDescent="0.35">
      <c r="A466" s="253" t="s">
        <v>1374</v>
      </c>
      <c r="B466" s="253" t="s">
        <v>1375</v>
      </c>
      <c r="C466" s="254">
        <v>1</v>
      </c>
    </row>
    <row r="467" spans="1:3" ht="12.75" customHeight="1" x14ac:dyDescent="0.35">
      <c r="A467" s="253" t="s">
        <v>1376</v>
      </c>
      <c r="B467" s="253" t="s">
        <v>1377</v>
      </c>
      <c r="C467" s="254">
        <v>1</v>
      </c>
    </row>
    <row r="468" spans="1:3" ht="12.75" customHeight="1" x14ac:dyDescent="0.35">
      <c r="A468" s="253" t="s">
        <v>1378</v>
      </c>
      <c r="B468" s="253" t="s">
        <v>1379</v>
      </c>
      <c r="C468" s="254">
        <v>1</v>
      </c>
    </row>
    <row r="469" spans="1:3" ht="12.75" customHeight="1" x14ac:dyDescent="0.35">
      <c r="A469" s="253" t="s">
        <v>1380</v>
      </c>
      <c r="B469" s="253" t="s">
        <v>1381</v>
      </c>
      <c r="C469" s="254">
        <v>1</v>
      </c>
    </row>
    <row r="470" spans="1:3" ht="12.75" customHeight="1" x14ac:dyDescent="0.35">
      <c r="A470" s="253" t="s">
        <v>1382</v>
      </c>
      <c r="B470" s="253" t="s">
        <v>1383</v>
      </c>
      <c r="C470" s="254">
        <v>1</v>
      </c>
    </row>
    <row r="471" spans="1:3" ht="12.75" customHeight="1" x14ac:dyDescent="0.35">
      <c r="A471" s="253" t="s">
        <v>1384</v>
      </c>
      <c r="B471" s="253" t="s">
        <v>1385</v>
      </c>
      <c r="C471" s="254">
        <v>1</v>
      </c>
    </row>
    <row r="472" spans="1:3" ht="12.75" customHeight="1" x14ac:dyDescent="0.35">
      <c r="A472" s="253" t="s">
        <v>1386</v>
      </c>
      <c r="B472" s="253" t="s">
        <v>1387</v>
      </c>
      <c r="C472" s="254">
        <v>1</v>
      </c>
    </row>
    <row r="473" spans="1:3" ht="12.75" customHeight="1" x14ac:dyDescent="0.35">
      <c r="A473" s="253" t="s">
        <v>1388</v>
      </c>
      <c r="B473" s="253" t="s">
        <v>1389</v>
      </c>
      <c r="C473" s="254">
        <v>1</v>
      </c>
    </row>
    <row r="474" spans="1:3" ht="12.75" customHeight="1" x14ac:dyDescent="0.35">
      <c r="A474" s="253" t="s">
        <v>1390</v>
      </c>
      <c r="B474" s="253" t="s">
        <v>1391</v>
      </c>
      <c r="C474" s="254">
        <v>1</v>
      </c>
    </row>
    <row r="475" spans="1:3" ht="12.75" customHeight="1" x14ac:dyDescent="0.35">
      <c r="A475" s="253" t="s">
        <v>1392</v>
      </c>
      <c r="B475" s="253" t="s">
        <v>1393</v>
      </c>
      <c r="C475" s="254">
        <v>5</v>
      </c>
    </row>
    <row r="476" spans="1:3" ht="12.75" customHeight="1" x14ac:dyDescent="0.35">
      <c r="A476" s="253" t="s">
        <v>1394</v>
      </c>
      <c r="B476" s="253" t="s">
        <v>1395</v>
      </c>
      <c r="C476" s="254">
        <v>4</v>
      </c>
    </row>
    <row r="477" spans="1:3" ht="12.75" customHeight="1" x14ac:dyDescent="0.35">
      <c r="A477" s="253" t="s">
        <v>1396</v>
      </c>
      <c r="B477" s="253" t="s">
        <v>1397</v>
      </c>
      <c r="C477" s="254">
        <v>1</v>
      </c>
    </row>
    <row r="478" spans="1:3" ht="12.75" customHeight="1" x14ac:dyDescent="0.35">
      <c r="A478" s="253" t="s">
        <v>1398</v>
      </c>
      <c r="B478" s="253" t="s">
        <v>1399</v>
      </c>
      <c r="C478" s="254">
        <v>1</v>
      </c>
    </row>
    <row r="479" spans="1:3" ht="12.75" customHeight="1" x14ac:dyDescent="0.35">
      <c r="A479" s="253" t="s">
        <v>1400</v>
      </c>
      <c r="B479" s="253" t="s">
        <v>1401</v>
      </c>
      <c r="C479" s="254">
        <v>1</v>
      </c>
    </row>
    <row r="480" spans="1:3" ht="12.75" customHeight="1" x14ac:dyDescent="0.35">
      <c r="A480" s="253" t="s">
        <v>1419</v>
      </c>
      <c r="B480" s="253" t="s">
        <v>1420</v>
      </c>
      <c r="C480" s="254">
        <v>1</v>
      </c>
    </row>
    <row r="481" spans="1:3" ht="12.75" customHeight="1" x14ac:dyDescent="0.35">
      <c r="A481" s="253" t="s">
        <v>1421</v>
      </c>
      <c r="B481" s="253" t="s">
        <v>1422</v>
      </c>
      <c r="C481" s="254">
        <v>1</v>
      </c>
    </row>
    <row r="482" spans="1:3" ht="12.75" customHeight="1" x14ac:dyDescent="0.35">
      <c r="A482" s="253" t="s">
        <v>1423</v>
      </c>
      <c r="B482" s="253" t="s">
        <v>1424</v>
      </c>
      <c r="C482" s="254">
        <v>1</v>
      </c>
    </row>
    <row r="483" spans="1:3" ht="12.75" customHeight="1" x14ac:dyDescent="0.35">
      <c r="A483" s="253" t="s">
        <v>1425</v>
      </c>
      <c r="B483" s="253" t="s">
        <v>1426</v>
      </c>
      <c r="C483" s="254">
        <v>1</v>
      </c>
    </row>
    <row r="484" spans="1:3" ht="12.75" customHeight="1" x14ac:dyDescent="0.35">
      <c r="A484" s="253" t="s">
        <v>1427</v>
      </c>
      <c r="B484" s="253" t="s">
        <v>1428</v>
      </c>
      <c r="C484" s="254">
        <v>1</v>
      </c>
    </row>
    <row r="485" spans="1:3" ht="12.75" customHeight="1" x14ac:dyDescent="0.35">
      <c r="A485" s="253" t="s">
        <v>1484</v>
      </c>
      <c r="B485" s="253" t="s">
        <v>1485</v>
      </c>
      <c r="C485" s="254">
        <v>1</v>
      </c>
    </row>
    <row r="486" spans="1:3" ht="12.75" customHeight="1" x14ac:dyDescent="0.35">
      <c r="A486" s="253" t="s">
        <v>1486</v>
      </c>
      <c r="B486" s="253" t="s">
        <v>1487</v>
      </c>
      <c r="C486" s="254">
        <v>1</v>
      </c>
    </row>
    <row r="487" spans="1:3" ht="12.75" customHeight="1" x14ac:dyDescent="0.35">
      <c r="A487" s="253" t="s">
        <v>1488</v>
      </c>
      <c r="B487" s="253" t="s">
        <v>1489</v>
      </c>
      <c r="C487" s="254">
        <v>1</v>
      </c>
    </row>
    <row r="488" spans="1:3" ht="12.75" customHeight="1" x14ac:dyDescent="0.35">
      <c r="A488" s="253" t="s">
        <v>1490</v>
      </c>
      <c r="B488" s="253" t="s">
        <v>1491</v>
      </c>
      <c r="C488" s="254">
        <v>1</v>
      </c>
    </row>
    <row r="489" spans="1:3" ht="12.75" customHeight="1" x14ac:dyDescent="0.35">
      <c r="A489" s="253" t="s">
        <v>1492</v>
      </c>
      <c r="B489" s="253" t="s">
        <v>1493</v>
      </c>
      <c r="C489" s="254">
        <v>1</v>
      </c>
    </row>
    <row r="490" spans="1:3" ht="12.75" customHeight="1" x14ac:dyDescent="0.35">
      <c r="A490" s="253" t="s">
        <v>1494</v>
      </c>
      <c r="B490" s="253" t="s">
        <v>1495</v>
      </c>
      <c r="C490" s="254">
        <v>8</v>
      </c>
    </row>
    <row r="491" spans="1:3" ht="12.75" customHeight="1" x14ac:dyDescent="0.35">
      <c r="A491" s="253" t="s">
        <v>1496</v>
      </c>
      <c r="B491" s="253" t="s">
        <v>1497</v>
      </c>
      <c r="C491" s="254">
        <v>1</v>
      </c>
    </row>
    <row r="492" spans="1:3" ht="12.75" customHeight="1" x14ac:dyDescent="0.35">
      <c r="A492" s="253" t="s">
        <v>1498</v>
      </c>
      <c r="B492" s="253" t="s">
        <v>1499</v>
      </c>
      <c r="C492" s="254">
        <v>1</v>
      </c>
    </row>
    <row r="493" spans="1:3" ht="12.75" customHeight="1" x14ac:dyDescent="0.35">
      <c r="A493" s="253" t="s">
        <v>1500</v>
      </c>
      <c r="B493" s="253" t="s">
        <v>1501</v>
      </c>
      <c r="C493" s="254">
        <v>1</v>
      </c>
    </row>
    <row r="494" spans="1:3" ht="12.75" customHeight="1" x14ac:dyDescent="0.35">
      <c r="A494" s="253" t="s">
        <v>1502</v>
      </c>
      <c r="B494" s="253" t="s">
        <v>1503</v>
      </c>
      <c r="C494" s="254">
        <v>1</v>
      </c>
    </row>
    <row r="495" spans="1:3" ht="12.75" customHeight="1" x14ac:dyDescent="0.35">
      <c r="A495" s="253" t="s">
        <v>1504</v>
      </c>
      <c r="B495" s="253" t="s">
        <v>1505</v>
      </c>
      <c r="C495" s="254">
        <v>1</v>
      </c>
    </row>
    <row r="496" spans="1:3" ht="12.75" customHeight="1" x14ac:dyDescent="0.35">
      <c r="A496" s="253" t="s">
        <v>1506</v>
      </c>
      <c r="B496" s="253" t="s">
        <v>1507</v>
      </c>
      <c r="C496" s="254">
        <v>1</v>
      </c>
    </row>
    <row r="497" spans="1:3" ht="12.75" customHeight="1" x14ac:dyDescent="0.35">
      <c r="A497" s="253" t="s">
        <v>1508</v>
      </c>
      <c r="B497" s="253" t="s">
        <v>1509</v>
      </c>
      <c r="C497" s="254">
        <v>1</v>
      </c>
    </row>
    <row r="498" spans="1:3" ht="12.75" customHeight="1" x14ac:dyDescent="0.35">
      <c r="A498" s="253" t="s">
        <v>1510</v>
      </c>
      <c r="B498" s="253" t="s">
        <v>1511</v>
      </c>
      <c r="C498" s="254">
        <v>1</v>
      </c>
    </row>
    <row r="499" spans="1:3" ht="12.75" customHeight="1" x14ac:dyDescent="0.35">
      <c r="A499" s="253" t="s">
        <v>1512</v>
      </c>
      <c r="B499" s="253" t="s">
        <v>1513</v>
      </c>
      <c r="C499" s="254">
        <v>1</v>
      </c>
    </row>
    <row r="500" spans="1:3" ht="12.75" customHeight="1" x14ac:dyDescent="0.35">
      <c r="A500" s="253" t="s">
        <v>1514</v>
      </c>
      <c r="B500" s="253" t="s">
        <v>1515</v>
      </c>
      <c r="C500" s="254">
        <v>1</v>
      </c>
    </row>
    <row r="501" spans="1:3" ht="12.75" customHeight="1" x14ac:dyDescent="0.35">
      <c r="A501" s="253" t="s">
        <v>1516</v>
      </c>
      <c r="B501" s="253" t="s">
        <v>1517</v>
      </c>
      <c r="C501" s="254">
        <v>1</v>
      </c>
    </row>
    <row r="502" spans="1:3" ht="12.75" customHeight="1" x14ac:dyDescent="0.35">
      <c r="A502" s="253" t="s">
        <v>1518</v>
      </c>
      <c r="B502" s="253" t="s">
        <v>1519</v>
      </c>
      <c r="C502" s="254">
        <v>1</v>
      </c>
    </row>
    <row r="503" spans="1:3" ht="12.75" customHeight="1" x14ac:dyDescent="0.35">
      <c r="A503" s="253" t="s">
        <v>1520</v>
      </c>
      <c r="B503" s="253" t="s">
        <v>1521</v>
      </c>
      <c r="C503" s="254">
        <v>1</v>
      </c>
    </row>
    <row r="504" spans="1:3" ht="12.75" customHeight="1" x14ac:dyDescent="0.35">
      <c r="A504" s="253" t="s">
        <v>1522</v>
      </c>
      <c r="B504" s="253" t="s">
        <v>1523</v>
      </c>
      <c r="C504" s="254">
        <v>1</v>
      </c>
    </row>
    <row r="505" spans="1:3" ht="12.75" customHeight="1" x14ac:dyDescent="0.35">
      <c r="A505" s="253" t="s">
        <v>1524</v>
      </c>
      <c r="B505" s="253" t="s">
        <v>1525</v>
      </c>
      <c r="C505" s="254">
        <v>1</v>
      </c>
    </row>
    <row r="506" spans="1:3" ht="12.75" customHeight="1" x14ac:dyDescent="0.35">
      <c r="A506" s="253" t="s">
        <v>1526</v>
      </c>
      <c r="B506" s="253" t="s">
        <v>1527</v>
      </c>
      <c r="C506" s="254">
        <v>1</v>
      </c>
    </row>
    <row r="507" spans="1:3" ht="12.75" customHeight="1" x14ac:dyDescent="0.35">
      <c r="A507" s="253" t="s">
        <v>1528</v>
      </c>
      <c r="B507" s="253" t="s">
        <v>1529</v>
      </c>
      <c r="C507" s="254">
        <v>1</v>
      </c>
    </row>
    <row r="508" spans="1:3" ht="12.75" customHeight="1" x14ac:dyDescent="0.35">
      <c r="A508" s="253" t="s">
        <v>1530</v>
      </c>
      <c r="B508" s="253" t="s">
        <v>1531</v>
      </c>
      <c r="C508" s="254">
        <v>1</v>
      </c>
    </row>
    <row r="509" spans="1:3" ht="12.75" customHeight="1" x14ac:dyDescent="0.35">
      <c r="A509" s="253" t="s">
        <v>1532</v>
      </c>
      <c r="B509" s="253" t="s">
        <v>1533</v>
      </c>
      <c r="C509" s="254">
        <v>1</v>
      </c>
    </row>
    <row r="510" spans="1:3" ht="12.75" customHeight="1" x14ac:dyDescent="0.35">
      <c r="A510" s="253" t="s">
        <v>1534</v>
      </c>
      <c r="B510" s="253" t="s">
        <v>1535</v>
      </c>
      <c r="C510" s="254">
        <v>1</v>
      </c>
    </row>
    <row r="511" spans="1:3" ht="12.75" customHeight="1" x14ac:dyDescent="0.35">
      <c r="A511" s="253" t="s">
        <v>1536</v>
      </c>
      <c r="B511" s="253" t="s">
        <v>1537</v>
      </c>
      <c r="C511" s="254">
        <v>1</v>
      </c>
    </row>
    <row r="512" spans="1:3" ht="12.75" customHeight="1" x14ac:dyDescent="0.35">
      <c r="A512" s="253" t="s">
        <v>1538</v>
      </c>
      <c r="B512" s="253" t="s">
        <v>1539</v>
      </c>
      <c r="C512" s="254">
        <v>1</v>
      </c>
    </row>
    <row r="513" spans="1:3" ht="12.75" customHeight="1" x14ac:dyDescent="0.35">
      <c r="A513" s="253" t="s">
        <v>1540</v>
      </c>
      <c r="B513" s="253" t="s">
        <v>1541</v>
      </c>
      <c r="C513" s="254">
        <v>1</v>
      </c>
    </row>
    <row r="514" spans="1:3" ht="12.75" customHeight="1" x14ac:dyDescent="0.35">
      <c r="A514" s="253" t="s">
        <v>1618</v>
      </c>
      <c r="B514" s="253" t="s">
        <v>1619</v>
      </c>
      <c r="C514" s="254">
        <v>1</v>
      </c>
    </row>
    <row r="515" spans="1:3" ht="12.75" customHeight="1" x14ac:dyDescent="0.35">
      <c r="A515" s="253" t="s">
        <v>1402</v>
      </c>
      <c r="B515" s="253" t="s">
        <v>1403</v>
      </c>
      <c r="C515" s="254">
        <v>1</v>
      </c>
    </row>
    <row r="516" spans="1:3" ht="12.75" customHeight="1" x14ac:dyDescent="0.35">
      <c r="A516" s="253" t="s">
        <v>1404</v>
      </c>
      <c r="B516" s="253" t="s">
        <v>1405</v>
      </c>
      <c r="C516" s="254">
        <v>1</v>
      </c>
    </row>
    <row r="517" spans="1:3" ht="12.75" customHeight="1" x14ac:dyDescent="0.35">
      <c r="A517" s="253" t="s">
        <v>1406</v>
      </c>
      <c r="B517" s="253" t="s">
        <v>1407</v>
      </c>
      <c r="C517" s="254">
        <v>1</v>
      </c>
    </row>
    <row r="518" spans="1:3" ht="12.75" customHeight="1" x14ac:dyDescent="0.35">
      <c r="A518" s="253" t="s">
        <v>1408</v>
      </c>
      <c r="B518" s="253" t="s">
        <v>1409</v>
      </c>
      <c r="C518" s="254">
        <v>1</v>
      </c>
    </row>
    <row r="519" spans="1:3" ht="12.75" customHeight="1" x14ac:dyDescent="0.35">
      <c r="A519" s="253" t="s">
        <v>1620</v>
      </c>
      <c r="B519" s="253" t="s">
        <v>1621</v>
      </c>
      <c r="C519" s="254">
        <v>1</v>
      </c>
    </row>
    <row r="520" spans="1:3" ht="12.75" customHeight="1" x14ac:dyDescent="0.35">
      <c r="A520" s="253" t="s">
        <v>1622</v>
      </c>
      <c r="B520" s="253" t="s">
        <v>1623</v>
      </c>
      <c r="C520" s="254">
        <v>1</v>
      </c>
    </row>
    <row r="521" spans="1:3" ht="12.75" customHeight="1" x14ac:dyDescent="0.35">
      <c r="A521" s="253" t="s">
        <v>1624</v>
      </c>
      <c r="B521" s="253" t="s">
        <v>1625</v>
      </c>
      <c r="C521" s="254">
        <v>1</v>
      </c>
    </row>
    <row r="522" spans="1:3" ht="12.75" customHeight="1" x14ac:dyDescent="0.35">
      <c r="A522" s="253" t="s">
        <v>1626</v>
      </c>
      <c r="B522" s="253" t="s">
        <v>1627</v>
      </c>
      <c r="C522" s="254">
        <v>1</v>
      </c>
    </row>
    <row r="523" spans="1:3" ht="12.75" customHeight="1" x14ac:dyDescent="0.35">
      <c r="A523" s="253" t="s">
        <v>1628</v>
      </c>
      <c r="B523" s="253" t="s">
        <v>1629</v>
      </c>
      <c r="C523" s="254">
        <v>1</v>
      </c>
    </row>
    <row r="524" spans="1:3" ht="12.75" customHeight="1" x14ac:dyDescent="0.35">
      <c r="A524" s="253" t="s">
        <v>1630</v>
      </c>
      <c r="B524" s="253" t="s">
        <v>1631</v>
      </c>
      <c r="C524" s="254">
        <v>1</v>
      </c>
    </row>
    <row r="525" spans="1:3" ht="12.75" customHeight="1" x14ac:dyDescent="0.35">
      <c r="A525" s="253" t="s">
        <v>1632</v>
      </c>
      <c r="B525" s="253" t="s">
        <v>1633</v>
      </c>
      <c r="C525" s="254">
        <v>1</v>
      </c>
    </row>
    <row r="526" spans="1:3" ht="12.75" customHeight="1" x14ac:dyDescent="0.35">
      <c r="A526" s="253" t="s">
        <v>1634</v>
      </c>
      <c r="B526" s="253" t="s">
        <v>1635</v>
      </c>
      <c r="C526" s="254">
        <v>1</v>
      </c>
    </row>
    <row r="527" spans="1:3" ht="12.75" customHeight="1" x14ac:dyDescent="0.35">
      <c r="A527" s="253" t="s">
        <v>1636</v>
      </c>
      <c r="B527" s="253" t="s">
        <v>1637</v>
      </c>
      <c r="C527" s="254">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8981AE45EB946489AEC838024505119" ma:contentTypeVersion="7" ma:contentTypeDescription="Create a new document." ma:contentTypeScope="" ma:versionID="ce8cdd547cf28fcb698bed4de2745fd5">
  <xsd:schema xmlns:xsd="http://www.w3.org/2001/XMLSchema" xmlns:xs="http://www.w3.org/2001/XMLSchema" xmlns:p="http://schemas.microsoft.com/office/2006/metadata/properties" xmlns:ns2="6e88766e-77d4-46c2-aa85-78e9afcbbd19" xmlns:ns3="fc344ff9-8651-4f63-9839-1e3a085d13be" targetNamespace="http://schemas.microsoft.com/office/2006/metadata/properties" ma:root="true" ma:fieldsID="4cd1140df14f90e5e3cd9b01f2fa1393" ns2:_="" ns3:_="">
    <xsd:import namespace="6e88766e-77d4-46c2-aa85-78e9afcbbd19"/>
    <xsd:import namespace="fc344ff9-8651-4f63-9839-1e3a085d13b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88766e-77d4-46c2-aa85-78e9afcbbd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c344ff9-8651-4f63-9839-1e3a085d13be"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16CFD0-671A-4D27-B4BF-5C76AB264B7F}">
  <ds:schemaRefs>
    <ds:schemaRef ds:uri="http://schemas.microsoft.com/sharepoint/v3/contenttype/forms"/>
  </ds:schemaRefs>
</ds:datastoreItem>
</file>

<file path=customXml/itemProps2.xml><?xml version="1.0" encoding="utf-8"?>
<ds:datastoreItem xmlns:ds="http://schemas.openxmlformats.org/officeDocument/2006/customXml" ds:itemID="{53D5F321-14CD-4DD5-BAA7-10BF3537F138}">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965D7453-DA6D-45B9-97CF-88A6F5293F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88766e-77d4-46c2-aa85-78e9afcbbd19"/>
    <ds:schemaRef ds:uri="fc344ff9-8651-4f63-9839-1e3a085d13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Dashboard</vt:lpstr>
      <vt:lpstr>Results</vt:lpstr>
      <vt:lpstr>Instructions</vt:lpstr>
      <vt:lpstr>Gen Test Cases</vt:lpstr>
      <vt:lpstr>HP-UX 11i Test Cases</vt:lpstr>
      <vt:lpstr>Change Log</vt:lpstr>
      <vt:lpstr>Issue Code Table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Booz Allen Hamilton;Jon McPhail</dc:creator>
  <cp:lastModifiedBy>Taylor Jared V</cp:lastModifiedBy>
  <dcterms:created xsi:type="dcterms:W3CDTF">2016-01-27T20:29:26Z</dcterms:created>
  <dcterms:modified xsi:type="dcterms:W3CDTF">2022-09-20T14:44:16Z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0x010100E8981AE45EB946489AEC838024505119</vt:lpwstr>
  </property>
</Properties>
</file>