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irsgov-my.sharepoint.com/personal/p8rmb_ds_irsnet_gov/Documents/Documents/SBU Data/Disclosure/DETAIL Data Services/1 PPS NEW JOB 2024-2025/IRS.gov/2026/Mike 02-11-2026 SCSCM/"/>
    </mc:Choice>
  </mc:AlternateContent>
  <xr:revisionPtr revIDLastSave="0" documentId="8_{720152C0-75D5-4C3C-9AF8-042C26C4B673}" xr6:coauthVersionLast="47" xr6:coauthVersionMax="47" xr10:uidLastSave="{00000000-0000-0000-0000-000000000000}"/>
  <bookViews>
    <workbookView xWindow="-110" yWindow="-110" windowWidth="19420" windowHeight="10300" tabRatio="852" xr2:uid="{00000000-000D-0000-FFFF-FFFF00000000}"/>
  </bookViews>
  <sheets>
    <sheet name="Dashboard" sheetId="1" r:id="rId1"/>
    <sheet name="Results" sheetId="8" r:id="rId2"/>
    <sheet name="Instructions" sheetId="9" r:id="rId3"/>
    <sheet name="Network Test Cases" sheetId="4" r:id="rId4"/>
    <sheet name="Change Log" sheetId="11" r:id="rId5"/>
    <sheet name="New Release Changes" sheetId="13" r:id="rId6"/>
    <sheet name="Issue Code Table" sheetId="14" r:id="rId7"/>
  </sheets>
  <definedNames>
    <definedName name="_xlnm._FilterDatabase" localSheetId="6" hidden="1">'Issue Code Table'!$A$1:$D$459</definedName>
    <definedName name="_xlnm._FilterDatabase" localSheetId="3" hidden="1">'Network Test Cases'!$A$2:$M$53</definedName>
    <definedName name="_xlnm.Print_Area" localSheetId="4">'Change Log'!$A$1:$D$14</definedName>
    <definedName name="_xlnm.Print_Area" localSheetId="0">Dashboard!$A$1:$C$43</definedName>
    <definedName name="_xlnm.Print_Area" localSheetId="2">Instructions!$A$1:$N$43</definedName>
    <definedName name="_xlnm.Print_Area" localSheetId="3">'Network Test Cases'!$A$1:$J$24</definedName>
    <definedName name="_xlnm.Print_Area" localSheetId="5">'New Release Changes'!$A$1:$D$2</definedName>
    <definedName name="_xlnm.Print_Area" localSheetId="1">Results!$A$1:$P$14</definedName>
    <definedName name="_xlnm.Print_Titles" localSheetId="3">'Network Test Cases'!$2:$2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8" i="4" l="1"/>
  <c r="AA29" i="4"/>
  <c r="AA30" i="4"/>
  <c r="AA31" i="4"/>
  <c r="AA32" i="4"/>
  <c r="AA33" i="4"/>
  <c r="AA34" i="4"/>
  <c r="AA35" i="4"/>
  <c r="AA36" i="4"/>
  <c r="AA37" i="4"/>
  <c r="AA38" i="4"/>
  <c r="AA39" i="4"/>
  <c r="AA40" i="4"/>
  <c r="AA41" i="4"/>
  <c r="AA42" i="4"/>
  <c r="AA43" i="4"/>
  <c r="AA44" i="4"/>
  <c r="AA45" i="4"/>
  <c r="AA46" i="4"/>
  <c r="AA47" i="4"/>
  <c r="AA48" i="4"/>
  <c r="AA49" i="4"/>
  <c r="AA50" i="4"/>
  <c r="AA51" i="4"/>
  <c r="AA52" i="4"/>
  <c r="AA53" i="4"/>
  <c r="AA27" i="4"/>
  <c r="O12" i="8"/>
  <c r="AA4" i="4"/>
  <c r="AA5" i="4"/>
  <c r="AA6" i="4"/>
  <c r="AA7" i="4"/>
  <c r="AA8" i="4"/>
  <c r="AA9" i="4"/>
  <c r="AA10" i="4"/>
  <c r="AA11" i="4"/>
  <c r="AA12" i="4"/>
  <c r="AA13" i="4"/>
  <c r="AA14" i="4"/>
  <c r="AA15" i="4"/>
  <c r="AA16" i="4"/>
  <c r="AA17" i="4"/>
  <c r="AA18" i="4"/>
  <c r="AA19" i="4"/>
  <c r="AA20" i="4"/>
  <c r="AA21" i="4"/>
  <c r="AA22" i="4"/>
  <c r="AA23" i="4"/>
  <c r="AA24" i="4"/>
  <c r="AA25" i="4"/>
  <c r="AA26" i="4"/>
  <c r="AA3" i="4"/>
  <c r="M12" i="8"/>
  <c r="B29" i="8"/>
  <c r="B27" i="8"/>
  <c r="E12" i="8"/>
  <c r="D12" i="8"/>
  <c r="C12" i="8"/>
  <c r="B12" i="8"/>
  <c r="C23" i="8" l="1"/>
  <c r="F20" i="8"/>
  <c r="F17" i="8"/>
  <c r="C19" i="8"/>
  <c r="D22" i="8"/>
  <c r="I22" i="8" s="1"/>
  <c r="F19" i="8"/>
  <c r="D18" i="8"/>
  <c r="I18" i="8" s="1"/>
  <c r="E21" i="8"/>
  <c r="E17" i="8"/>
  <c r="C22" i="8"/>
  <c r="D17" i="8"/>
  <c r="I17" i="8" s="1"/>
  <c r="E20" i="8"/>
  <c r="C21" i="8"/>
  <c r="C17" i="8"/>
  <c r="D20" i="8"/>
  <c r="I20" i="8" s="1"/>
  <c r="E23" i="8"/>
  <c r="E19" i="8"/>
  <c r="F22" i="8"/>
  <c r="F18" i="8"/>
  <c r="C18" i="8"/>
  <c r="D21" i="8"/>
  <c r="I21" i="8" s="1"/>
  <c r="F23" i="8"/>
  <c r="C20" i="8"/>
  <c r="D23" i="8"/>
  <c r="I23" i="8" s="1"/>
  <c r="D19" i="8"/>
  <c r="I19" i="8" s="1"/>
  <c r="E22" i="8"/>
  <c r="E18" i="8"/>
  <c r="F21" i="8"/>
  <c r="N12" i="8"/>
  <c r="A27" i="8" s="1"/>
  <c r="F12" i="8"/>
  <c r="A29" i="8"/>
  <c r="E16" i="8"/>
  <c r="F16" i="8"/>
  <c r="C16" i="8"/>
  <c r="D16" i="8"/>
  <c r="I16" i="8" s="1"/>
  <c r="H22" i="8" l="1"/>
  <c r="H17" i="8"/>
  <c r="H21" i="8"/>
  <c r="H18" i="8"/>
  <c r="H16" i="8"/>
  <c r="H23" i="8"/>
  <c r="H20" i="8"/>
  <c r="H19" i="8"/>
  <c r="D24" i="8" l="1"/>
  <c r="G12" i="8" s="1"/>
</calcChain>
</file>

<file path=xl/sharedStrings.xml><?xml version="1.0" encoding="utf-8"?>
<sst xmlns="http://schemas.openxmlformats.org/spreadsheetml/2006/main" count="2022" uniqueCount="1672">
  <si>
    <t>Internal Revenue Service</t>
  </si>
  <si>
    <t>Office of Safeguards</t>
  </si>
  <si>
    <t xml:space="preserve"> ▪ SCSEM Subject: Network Assessment</t>
  </si>
  <si>
    <t xml:space="preserve"> ▪ SCSEM Version: 4.0</t>
  </si>
  <si>
    <t xml:space="preserve"> ▪ SCSEM Release Date: December 31, 2025</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</si>
  <si>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</si>
  <si>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</si>
  <si>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</si>
  <si>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</si>
  <si>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</si>
  <si>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</si>
  <si>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</si>
  <si>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</si>
  <si>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</si>
  <si>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</si>
  <si>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</si>
  <si>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</si>
  <si>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</si>
  <si>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</si>
  <si>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Network Location:</t>
  </si>
  <si>
    <t xml:space="preserve">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</si>
  <si>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</si>
  <si>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</si>
  <si>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</si>
  <si>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</si>
  <si>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</si>
  <si>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</si>
  <si>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</si>
  <si>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</si>
  <si>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</si>
  <si>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</si>
  <si>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</si>
  <si>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</si>
  <si>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</si>
  <si>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</si>
  <si>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</si>
  <si>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</si>
  <si>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</si>
  <si>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All SCSEM Test Results</t>
  </si>
  <si>
    <t xml:space="preserve">       </t>
  </si>
  <si>
    <r>
      <t xml:space="preserve">Final Test Results </t>
    </r>
    <r>
      <rPr>
        <sz val="10"/>
        <rFont val="Arial"/>
        <family val="2"/>
      </rPr>
      <t>(This table calculates all tests in the Test Cases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</si>
  <si>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</si>
  <si>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</si>
  <si>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</si>
  <si>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</si>
  <si>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</si>
  <si>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</si>
  <si>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</si>
  <si>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</si>
  <si>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</si>
  <si>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</si>
  <si>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</si>
  <si>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</si>
  <si>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</si>
  <si>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</si>
  <si>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</si>
  <si>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</si>
  <si>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</si>
  <si>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</si>
  <si>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</si>
  <si>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</si>
  <si>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</si>
  <si>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Instructions</t>
  </si>
  <si>
    <t>Introduction and Purpose:</t>
  </si>
  <si>
    <t xml:space="preserve">This SCSEM is used by the IRS Office of Safeguards to evaluate an agency’s network, focusing on key perimeter and internal network segment entry </t>
  </si>
  <si>
    <t xml:space="preserve">points for network segments containing systems that receive, store, process or transmit FTI; and logical placement of networking equipment to ensure </t>
  </si>
  <si>
    <t xml:space="preserve">control of the flow of FTI to and from the systems with FTI. </t>
  </si>
  <si>
    <t xml:space="preserve">Agencies should use this SCSEM to prepare for an upcoming Safeguard review, but it is also an effective tool for agencies to use as part of internal </t>
  </si>
  <si>
    <t>periodic security assessments or internal inspections to ensure continued compliance in the years when a Safeguard review is not scheduled.  Also the</t>
  </si>
  <si>
    <t>agency can use the SCSEM to identify the types of policies to have in place to ensure continued compliance with IRS Publication 1075.</t>
  </si>
  <si>
    <t>This SCSEM was created for the IRS Office of Safeguards based on the following resources.</t>
  </si>
  <si>
    <t xml:space="preserve">▪ IRS Publication 1075, Tax Information Security Guidelines for Federal, State and Local Agencies (Rev. 11-2021) </t>
  </si>
  <si>
    <t>▪ NIST SP 800-53 Rev. 5, Recommended Security Controls for Federal Information Systems and Organizations</t>
  </si>
  <si>
    <t>▪ NIST SP 800-41 Guidelines on Firewalls and Firewall Policy</t>
  </si>
  <si>
    <t>▪ DISA Network Policy Security Technical Implementation Guide Version 8 Release 4 29 October 2010</t>
  </si>
  <si>
    <t>▪ DISA Firewall Security Technical Implementation Guide Version 8 Release 3 27 August 2010</t>
  </si>
  <si>
    <t>▪ Twenty Critical Security Controls for Effective Cyber Defense: Consensus Audit Guidelines (CAG) Version 3.0 15 April 2011</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</si>
  <si>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</si>
  <si>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</si>
  <si>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</si>
  <si>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</si>
  <si>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</si>
  <si>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</si>
  <si>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</si>
  <si>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</si>
  <si>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</si>
  <si>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 xml:space="preserve">The test case is executed by Interview, Examine or Test methods in accordance with the test methodology specified </t>
  </si>
  <si>
    <t xml:space="preserve">in NIST SP 800-53A.  In test plans where SCAP testing is available, Automated and Manual indicators are added to </t>
  </si>
  <si>
    <t>the Test method to indicate whether the test can be accomplished through the SCAP tool.</t>
  </si>
  <si>
    <t>▪ Test Objective</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</si>
  <si>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</si>
  <si>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</si>
  <si>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</si>
  <si>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</si>
  <si>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</si>
  <si>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</si>
  <si>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</si>
  <si>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</si>
  <si>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</si>
  <si>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</si>
  <si>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</si>
  <si>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</si>
  <si>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</si>
  <si>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</si>
  <si>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</si>
  <si>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</si>
  <si>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</si>
  <si>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</si>
  <si>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</si>
  <si>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</si>
  <si>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 xml:space="preserve">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
 </t>
  </si>
  <si>
    <t>▪ Issue Codes</t>
  </si>
  <si>
    <t>A single issue code must be selected for each test case to calculate the weighted risk score.  The tester must perform this activity when executing each test.</t>
  </si>
  <si>
    <t>Test ID</t>
  </si>
  <si>
    <t>NIST ID</t>
  </si>
  <si>
    <t>NIST Control Name</t>
  </si>
  <si>
    <t>Test Method</t>
  </si>
  <si>
    <t>Test Objective</t>
  </si>
  <si>
    <t>Test Procedures</t>
  </si>
  <si>
    <t>Expected Results</t>
  </si>
  <si>
    <t>Actual Results</t>
  </si>
  <si>
    <t>Status</t>
  </si>
  <si>
    <t>Notes/Evidence</t>
  </si>
  <si>
    <t>Criticality</t>
  </si>
  <si>
    <t>Issue Code Mapping</t>
  </si>
  <si>
    <t>Risk Rating (Do Not Edit)</t>
  </si>
  <si>
    <t>NET-01</t>
  </si>
  <si>
    <t>SA-22</t>
  </si>
  <si>
    <t>Unsupported System Components</t>
  </si>
  <si>
    <t>Interview</t>
  </si>
  <si>
    <t>Verify all network devices are currently supported by their respective vendor.
Each agency shall ensure unsupported software is removed or upgraded to a supported version prior to the vendor dropping support.</t>
  </si>
  <si>
    <t>1. Ensure all network devices that can impact FTI security are supported. This includes technologies which Safeguards may not directly assess during a review through separate SCSEMs (e.g., internal firewalls, switches, etc.).  
Refer to the vendor's support website to verify support has not expired. In some cases, access to an extended support contract or access to a non-public vendor portal may be required.</t>
  </si>
  <si>
    <t>1. All network components that can impact FTI security are vendor supported.</t>
  </si>
  <si>
    <t>A technology is considered supported when the vendor guarantees security updates for all known vulnerabilities.</t>
  </si>
  <si>
    <t>Significant</t>
  </si>
  <si>
    <t>HSA12</t>
  </si>
  <si>
    <t>HSA12: Internal networking devices are no longer supported by the vendor</t>
  </si>
  <si>
    <t>NET-02</t>
  </si>
  <si>
    <t>SC-7</t>
  </si>
  <si>
    <t>Boundary Protection</t>
  </si>
  <si>
    <t>Examine &amp; Interview</t>
  </si>
  <si>
    <t>Verify the network architecture is layered to provide protection for systems that receive, store, process, or/and transmit FTI.</t>
  </si>
  <si>
    <t>1. Review the agency's network diagram. Determine how traffic to systems that receive, process, store, and/or transmit FTI is limited only to services needed for authorized business use and authorized personnel. 
2. Interview system/network administrators to identify all access points to the FTI environment(s) and how segmentation is handled. Determine what protection is employed at each network segment where FTI is present. This review should cover the point where FTI enters the network from the perimeter to where it is stored or currently resides.</t>
  </si>
  <si>
    <t>1. The agency's internal network is segmented into separate trust zones to provide more granular control of system access and additional intranet boundary defenses. Segmentation limits traffic to systems that receive, process, store, and/or transmit FTI to only services needed for business use and to authorized personnel.
2. The network segment where the systems that receive, store, process and transmit FTI are located are protected with a firewall to control the traffic into that network. There are multiple layers of protection (defense-in-depth).</t>
  </si>
  <si>
    <t>HSC28</t>
  </si>
  <si>
    <t>HSC28: The network is not properly segmented</t>
  </si>
  <si>
    <t>NET-03</t>
  </si>
  <si>
    <t>Verify Network Address Translation (NAT) is implemented at the public traffic demarcation point on the network to protect internal addresses from public disclosure.</t>
  </si>
  <si>
    <t>1. Interview network administrators and ensure NAT is in use.  
2. Review the network traffic flow/data flow diagram and determine the demarcation point for public traffic on the network. 
3. Review the boundary device and ensure the management interface is located on an internal interface with NAT enabled.</t>
  </si>
  <si>
    <t>1-3. The agency employs NAT to protect internal IPs from public disclosure.
If NAT is not implemented at the agency's boundary firewall or router, it must be implemented on each firewall or router that protects network segments containing components which receive, process, store, and/or transmit FTI.</t>
  </si>
  <si>
    <t>HSC7</t>
  </si>
  <si>
    <t>HSC7: NAT is not implemented for internal IP addresses</t>
  </si>
  <si>
    <t>NET-04</t>
  </si>
  <si>
    <t>The network architecture separates publicly available systems from internal system components using a DMZ.</t>
  </si>
  <si>
    <t>1. Review the network traffic flow/data flow diagram to determine how publicly accessible information system components are protected and logically arranged.
2. Interview network and system administrators to determine if any FTI system components are accessible from the Internet.</t>
  </si>
  <si>
    <t>1. Publicly accessible components reside in a screened subnet (DMZ) architecture to provide boundary protection.</t>
  </si>
  <si>
    <t xml:space="preserve">*Criticality may be upgraded to Critical if FTI systems are directly routable to the internet via unencrypted ports
FTI storage cannot reside within the DMZ.
</t>
  </si>
  <si>
    <t>HSC5</t>
  </si>
  <si>
    <t>HSC5: No DMZ exists for the network.</t>
  </si>
  <si>
    <t>NET-05</t>
  </si>
  <si>
    <t>Verify FTI systems are not publicly accessible unless the ISSO has approved the use as a business need.</t>
  </si>
  <si>
    <t>1. Interview network and system administrators to determine if any FTI systems are accessible from the Internet. 
2. Review documentation and ISSO approval for any publicly-available systems that present FTI.
3. Review network diagram to ensure public access to FTI systems uses the latest FIPS 140-3 compliant encryption.</t>
  </si>
  <si>
    <t>1. FTI systems are not accessible from the Internet, unless through a managed remote access solution.
2. Publicly available FTI systems (e.g., public-facing web portals) have proper network architecture to protect data storage components.
3. FTI access is encrypted using FIPS 140-3 compliant encryption.
4. Multi-factor authentication is in use for all FTI access from the Internet.</t>
  </si>
  <si>
    <t>Remote access to the internal network environment requires the use of a remote access VPN or VDI system unless a Cloud Access Security Broker (CASB) is in use. Applications may present FTI to public end-users if their business use is approved by the ISSO. In all cases, the access must enforce multi-factor authentication and implement FIPS 140-3 compliant encryption to the data in transit.</t>
  </si>
  <si>
    <t>Critical</t>
  </si>
  <si>
    <t>HRM12
HSC20</t>
  </si>
  <si>
    <t>HRM12: An FTI system is directly routable to the internet via unencrypted protocols
HSC20:  Publicly available systems contain FTI</t>
  </si>
  <si>
    <t>NET-06</t>
  </si>
  <si>
    <t>AU-7</t>
  </si>
  <si>
    <t xml:space="preserve">Audit Reduction and Report Generation 
</t>
  </si>
  <si>
    <t>Determine whether the agency has an automated tool to centrally correlate security audit information (e.g., LCE, SIEM).</t>
  </si>
  <si>
    <t>1. Interview network administrators and determine if network devices send security audit logs to a centralized analysis tool.
2. Discuss what tool or software is in use to centrally analyze audit records; determine which devices are included through the implementation. Ensure alerts are generated, and security personnel review and responded to the alerts.</t>
  </si>
  <si>
    <t>1-2. Systems record security logs in a standardized format and the agency uses a centralized tool to conduct audit review and analysis of the security audit information.</t>
  </si>
  <si>
    <t>HAU16</t>
  </si>
  <si>
    <t>HAU16: A centralized automated audit log analysis solution is not implemented</t>
  </si>
  <si>
    <t>NET-07</t>
  </si>
  <si>
    <t>AU-4</t>
  </si>
  <si>
    <t>Audit Storage Capacity</t>
  </si>
  <si>
    <t>The centralized audit log tool for network devices has allocated adequate storage space to retain security audit records. The security audit records must be retained for at least 7 years. To meet this requirement, the records can be offline from the tool (i.e. archived).
Note: At a minimum these logs should contain security-relevant events that satisfy the (AU-2) requirements from IRS Publication 1075.</t>
  </si>
  <si>
    <t>1. Ensure that the centralized audit log tool for network devices has adequate storage space for the generated security logs, so that log files will not fill up between log rotation intervals. 
2. Ensure that the logs are backed up, archived off of the system, and retained for a period of at least 7 years.</t>
  </si>
  <si>
    <t>1. Network device security audit log tool has adequate storage space and the logs are backed up and archived off of the system for storage in accordance with IRS requirements of 7 years.
Note: If the agency is not using a centralizing audit log tool, this control can be marked N/A and will be tested at the device level.</t>
  </si>
  <si>
    <t>Moderate</t>
  </si>
  <si>
    <t>HAU7</t>
  </si>
  <si>
    <t>HAU7: Audit records are not retained per Pub 1075</t>
  </si>
  <si>
    <t>NET-08</t>
  </si>
  <si>
    <t>AU-6</t>
  </si>
  <si>
    <t>Audit Review, Analysis, and Reporting</t>
  </si>
  <si>
    <t>Network and host-based audit logs are reviewed at least weekly for anomalies.</t>
  </si>
  <si>
    <t>1. Interview the system administrator and ensure that network and host-based audit logs are reviewed at least weekly at the discretion of the information system owner for indications of unusual activity related to potential unauthorized access.  
2. Ask the system administrator to walk through the audit log review process and determine how anomalies are identified and handled.
3. Ask about the agency's process for monitoring increases in network activity.</t>
  </si>
  <si>
    <t>1. System administrators/security personnel regularly review all network and host-based security audit logs at least weekly for anomalies documenting findings and reporting in accordance with the agency's incident reporting procedures.
2. The agency's log review process includes regularly reviewing network activity for abnormal increases in network traffic from the agency's normal traffic threshold.
3. Abnormal increases in network traffic activity are reported in accordance with the agency's incident reporting procedures.</t>
  </si>
  <si>
    <t>HAU3
HAU18
HAU19</t>
  </si>
  <si>
    <t>HAU3: Audit logs are not being reviewed
HAU18: Audit logs are reviewed, but not per Pub 1075 requirements
HAU19: Audit log anomalies or findings are not reported and tracked</t>
  </si>
  <si>
    <t>NET-09</t>
  </si>
  <si>
    <t>CM-8</t>
  </si>
  <si>
    <t>Information System Component Inventory</t>
  </si>
  <si>
    <t>A software asset inventory is maintained for all software in use to receive, process, store, and/or transmit FTI in production and pre-production environments.</t>
  </si>
  <si>
    <t>1. Obtain the agency's IT software asset inventory.
2. Review the IT software asset inventory to verify systems that receive, process, store, and/or transmit FTI are included and identified within the inventory.
3. Determine the process to keep the inventory current. Verify the inventory is up-to-date in accordance with the agency's policy.</t>
  </si>
  <si>
    <t>1. The software inventory includes a list of authorized software for each type of FTI system to include servers and workstations within in production and pre-production environments.
2. The inventory tracks the version number and patch level of the underlying operating systems as well as the applications installed on the hosts.
3. The network is monitored for deviations from the expected inventory of software. Security and/or operations personnel are alerted in the event of deviations from the inventory or unauthorized software discovery.</t>
  </si>
  <si>
    <t xml:space="preserve">HCM16 
HCM18
</t>
  </si>
  <si>
    <t>HCM16: Software asset inventory is not sufficient
HCM18: Software asset inventory does not exist</t>
  </si>
  <si>
    <t>NET-10</t>
  </si>
  <si>
    <t>CM-7</t>
  </si>
  <si>
    <t>Least Functionality</t>
  </si>
  <si>
    <t>The agency monitors the network for unauthorized software and prohibits its use.</t>
  </si>
  <si>
    <t xml:space="preserve">1. Review the agency's list of authorized software and ensure the list is reviewed and updated at least annually. 
2. Interview the network administrator about methods to monitor for unauthorized software and/or prevent its installation.
3. Ensure the agency uses a whitelisting tool to employ a deny-all, permit-by-exception policy to the installation/execution of authorized software
</t>
  </si>
  <si>
    <t>1. The agency maintains an up-to-date list of unauthorized software.
2. The agency actively monitors the network for unauthorized software through the use of scans and network based access controls.
3. The agency effectively restricts the installation/execution of software through the use of whitelisting tool to only approved versions.</t>
  </si>
  <si>
    <t>HSI23
HSI24
HCM49</t>
  </si>
  <si>
    <t>HSI23: Agency has not defined an authorized list of software
HSI24: Agency does not monitor for unauthorized software on the network
HCM49: A tool is not used to block unauthorized software</t>
  </si>
  <si>
    <t>NET-11</t>
  </si>
  <si>
    <t>A hardware asset inventory is maintained for all software in use to receive, process, store, and/or transmit FTI in production and pre-production environments.</t>
  </si>
  <si>
    <t>1. Obtain the agency's IT hardware asset inventory.
2. Review the IT hardware asset inventory to verify systems that receive, process, store, or transmit FTI are included and identified within the inventory.
3. Determine the process to keep the inventory current. Verify the inventory is up-to-date in accordance with the agency's policy.</t>
  </si>
  <si>
    <t>1. The agency maintains an asset inventory of the systems and devices that receive, process, store, or transmit FTI in production and pre-production environments,  including but not limited to workstations, servers, network equipment (routers, switches, firewalls, etc.), printers, storage area networks, voice over-IP telephones, etc. The inventory of information system components includes detail such as make, model, OS, type, serial number, physical location, owner, and machine name.
2. The inventory includes systems and devices that receive, store, process, or transmit FTI in a pre-production environment.
3. The inventory is kept current through periodic manual inventory checks or a network monitoring tool that automatically maintains the inventory.</t>
  </si>
  <si>
    <t xml:space="preserve">HCM15 
HCM17
</t>
  </si>
  <si>
    <t>HCM15: Hardware asset inventory is not sufficient
HCM17: Hardware asset inventory does not exist</t>
  </si>
  <si>
    <t>NET-12</t>
  </si>
  <si>
    <t>SI-4</t>
  </si>
  <si>
    <t>Information System Monitoring</t>
  </si>
  <si>
    <t>The agency performs network asset discovery scans and/or monitors for rogue hosts within the environment.</t>
  </si>
  <si>
    <t>1. Determine if the agency has the capability to monitor for unauthorized hosts within the environment.
2. Evaluate whether the agency performs quarterly reviews of devices on the network.</t>
  </si>
  <si>
    <t>1. The network is monitored for deviations from the expected inventory of assets on the network. Security and/or operations personnel receive alerts upon unauthorized host discovery.
2. The agency performs quarterly reviews for unauthorized hosts on the network.</t>
  </si>
  <si>
    <t>HSI25</t>
  </si>
  <si>
    <t>HSI25: Agency does not monitor for unauthorized hosts on the network.</t>
  </si>
  <si>
    <t>NET-13</t>
  </si>
  <si>
    <t>RA-5</t>
  </si>
  <si>
    <t>Vulnerability Scanning</t>
  </si>
  <si>
    <t>Network and system vulnerability scans are performed at least monthly to identify vulnerabilities.</t>
  </si>
  <si>
    <t>1. Interview agency personnel to determine the frequency for automated vulnerability scans of systems and networks that receive, store, process, or transmit FTI. Ensure the scan tool is using the latest plugins/definitions prior to each scan.
2. Examine procedures to determine the process for analyzing vulnerability scan reports and results from security control assessments.
3. Examine procedures to determine the process for reporting vulnerabilities to designated personnel in the agency.</t>
  </si>
  <si>
    <t>1. The agency conducts automated vulnerability scans against systems and networks that receive, store, process, and/or transmit FTI at least monthly.
2. The agency compares the results from back-to-back vulnerability scans to verify that vulnerabilities were addressed either by patching, implementing a compensating control, or documenting and accepting a reasonable business risk.
3. Security personnel share vulnerability reports indicating critical issues with senior management.
4. A vulnerability management plan exists and is in line with patch management plan criteria for identification and remediation of security flaws.</t>
  </si>
  <si>
    <t>HRA2
HRA3
HRA4
HRA6</t>
  </si>
  <si>
    <t xml:space="preserve">HRA2: Vulnerability assessments are not performed
HRA3: Vulnerability assessments do not generate corrective action plans
HRA4: Vulnerability assessments are not performed as frequently as required per Publication 1075
HRA6: Scope of vulnerability scanning is not sufficient
</t>
  </si>
  <si>
    <t>NET-14</t>
  </si>
  <si>
    <t>CA-5</t>
  </si>
  <si>
    <t>Plans of Action and Milestones</t>
  </si>
  <si>
    <t>The agency identifies, tracks, and remediates known vulnerabilities in a timely manner.</t>
  </si>
  <si>
    <t>1. Examine the procedures for remediating vulnerabilities in accordance with an agency acceptance of risk.
2. Examine the POA&amp;M to ensure the following items are included:
a. The individual and/or office responsible for correcting each finding
b. All new findings are incorporated into POA&amp;Ms within two (2) months for findings identified during assessments.
Note - The results of scans/automated testing can be added to POA&amp;Ms as multiple items or rolled-up per finding for like systems</t>
  </si>
  <si>
    <t>1. Each finding is timely remediated based on the most critical risk taking the highest priority.</t>
  </si>
  <si>
    <t>HRA5</t>
  </si>
  <si>
    <t>HRA5: Vulnerabilities are not remediated in a timely manner</t>
  </si>
  <si>
    <t>NET-15</t>
  </si>
  <si>
    <t>CA-8</t>
  </si>
  <si>
    <t>Penetration Testing</t>
  </si>
  <si>
    <t xml:space="preserve">The agency performs penetration tests on IT systems and applications that store, process, and/or transmit FTI at least once every three years to identify vulnerabilities that could be exploited by adversaries. </t>
  </si>
  <si>
    <t>1. Examine the most recent penetration test results.
2. Examine procedures to determine the process to analyze penetration test report results.
3. Examine the procedures to remediate vulnerabilities identified during penetration test activities.
4. Examine procedures to determine the process to report vulnerabilities to designated personnel in the agency.</t>
  </si>
  <si>
    <t>1. The agency conducts penetration tests against systems and networks that receive, store, process and/or transmit FTI at least every three years.
2. The agency reviews the results to implement remediation activities through various means such as code changes, patches, compensating controls, documenting and accepting a reasonable business risk, etc.
3. Security personnel share vulnerability reports with senior management communicating critical issues.</t>
  </si>
  <si>
    <t>HAC17
HAC18
HAC19
HAC20</t>
  </si>
  <si>
    <t>HAC17: Penetration testing assessments are not performed
HAC18: Penetration testing assessments do not generate corrective action plans
HAC19: Penetration testing assessments are not performed as frequently as required per Publication 1075
HAC20: Scope of penetration testing assessment is not sufficient</t>
  </si>
  <si>
    <t>NET-16</t>
  </si>
  <si>
    <t>The agency performs quarterly assessments of its external boundaries to identify open ports, protocols, and services. The agency reviews the results for security risk vs operational business need making changes as appropriate.</t>
  </si>
  <si>
    <t>1. Interview agency personnel to determine the frequency of automated network port scans against the external interface(s).
2. Discuss procedures to determine how the agency analyzes port scan results.
3. Discuss the process to report results to designated agency personnel to validate business need/justification.</t>
  </si>
  <si>
    <t>1. The agency conducts quarterly automated port scans against its external interfaces.
2-3. The agency analyzes port scan results and follows up with business owners to validate the need for all open ports.</t>
  </si>
  <si>
    <t>HCM28</t>
  </si>
  <si>
    <t>HCM28: Boundary devices are not scanned for open ports and services</t>
  </si>
  <si>
    <t>NET-17</t>
  </si>
  <si>
    <t>The agency deploys network devices using the concept of least functionality. Unnecessary ports/protocols are disabled or blocked at the network perimeter.</t>
  </si>
  <si>
    <t>1. Review a recent network port scan and/or firewall rulesets to determine if unnecessary ports/protocols (e.g., FTP, telnet) remain open at the network boundary.</t>
  </si>
  <si>
    <t>1. The agency properly restricts traffic at the network boundary. Unneeded ports/protocols are disabled and/or blocked.</t>
  </si>
  <si>
    <t>HCM10</t>
  </si>
  <si>
    <t>HCM10: System has unneeded functionality installed</t>
  </si>
  <si>
    <t>NET-18</t>
  </si>
  <si>
    <t>An intrusion detection system (IDS) is in use to monitor all traffic at the agency's network perimeter and the perimeter of the network segment with FTI.</t>
  </si>
  <si>
    <t>1. Examine the logical network design to identify the location of IDS sensors on the network.
2. Review the IDS settings and the network configuration to ensure an IDS monitors all traffic.
3. The IDS is configured for packet inspection of encrypted traffic (e.g. temporary ssl offloading) from untrusted sources.</t>
  </si>
  <si>
    <t>1. Network-based IDS sensors are deployed to monitor traffic on Internet, extranet DMZ systems and networks, and network segments with FTI, to detect unusual attack mechanisms and system compromise. 
2. The IDS is configured to detect attacks from external sources directed at DMZ and internal systems, as well as attacks originating from internal systems against the DMZ or Internet.
3. The IDS is configured to inspect encrypted traffic from untrusted sources and then re-encrypt it prior to forwarding compliant with FIPS 140-3.</t>
  </si>
  <si>
    <t>Trusted sources
The encryption cipher be no weaker than AES 128.
The TLS protocol must support TLS 1.3 with backwards compatibility no lower than TLS 1.2.</t>
  </si>
  <si>
    <t>HSI4
HSI6</t>
  </si>
  <si>
    <t>HSI4: No intrusion detection system exists
HSI6: Intrusion detection system not implemented correctly</t>
  </si>
  <si>
    <t>NET-19</t>
  </si>
  <si>
    <t>Systems employing boundary protection (Firewall or network-based IDS) generate an alert or e-mail notification upon detection of a suspected attack.</t>
  </si>
  <si>
    <t>1. Interview the firewall and/or network-based IDS administrator(s) to determine how administrators receive alerts or email notification for suspected attacks or attempts to bypass system security measures (e.g., through console dashboard or reporting mechanism).</t>
  </si>
  <si>
    <t>1. Agency firewalls and/or network-based IDS generate an alert or e-mail notification upon detection of a suspected attack. The alert is written to local and remote consoles. An administrator must acknowledge the alert and the administrator acknowledgement must be logged.</t>
  </si>
  <si>
    <t>Automated alerts can be generated from the devices or centralized tools (e.g., SIEM tools)</t>
  </si>
  <si>
    <t>HSI28</t>
  </si>
  <si>
    <t>HSI28: Security alerts are not disseminated to agency personnel</t>
  </si>
  <si>
    <t>NET-20</t>
  </si>
  <si>
    <t>Systems that store, receive, process, or transmit FTI employ a Host Intrusion Prevention System (HIPS) or Host Intrusion Detection System (HIDS).</t>
  </si>
  <si>
    <t>1. For all systems that store, receive, process and/or transmit FTI, determine if the destination host employs a HIPS or HIDS.</t>
  </si>
  <si>
    <t>1. A HIPS or HIDS is installed on all FTI hosts to provide defense-in-depth by detecting attacks and monitoring for potentially malicious traffic.</t>
  </si>
  <si>
    <t>HSI26</t>
  </si>
  <si>
    <t>HSI26: No host intrusion detection/prevention system exists</t>
  </si>
  <si>
    <t>NET-21</t>
  </si>
  <si>
    <t>SI-3</t>
  </si>
  <si>
    <t>Endpoint Detection and Response</t>
  </si>
  <si>
    <t>Malicious code protection is implemented and current.</t>
  </si>
  <si>
    <t>1. Interview agency personnel to determine whether malicious code protection software is configured to scan files transported by email, email attachments, and web accesses.
2. Discuss procedures to determine the process for updating malicious code protection software for signature definition releases. 
3. Discuss malicious code protection software to determine it is configured to perform periodic scans of the information system and real-time scans of files from external sources as the files are downloaded, opened, or executed.
4. Discuss procedures to determine the process for addressing the receipt of false positives during malicious code detection and eradication and the resulting potential impact on the availability of the information system.</t>
  </si>
  <si>
    <t>1. The agency employs malicious code protection mechanisms at information system entry and exit points and at workstations, servers, or mobile computing devices on the network to detect and eradicate malicious code transported by email, email attachments, and web accesses.
2. The malicious code protection software employs signature auto update features or administrators manually push updates to all machines on a daily basis. After applying an update, each system is verified it has received its signature update.
3. Malicious code protection software is configured to perform periodic scans of the information system and real-time scans of files from external sources as the files are downloaded, opened, or executed.
4. Procedures are in place to address the receipt of false positives during malicious code detection and eradication and the resulting potential impact on the availability of the information system.</t>
  </si>
  <si>
    <t>*Criticality may be upgraded to Critical if malicious code protection mechanisms are not implemented</t>
  </si>
  <si>
    <t xml:space="preserve">HSI12
HSI17
HSI13 </t>
  </si>
  <si>
    <t>HSI12: No antivirus is configured on the system
HSI17: Antivirus is not configured appropriately
HSI13: Antivirus does not exist on an internet-facing endpoint</t>
  </si>
  <si>
    <t>NET-22</t>
  </si>
  <si>
    <t>SI-8</t>
  </si>
  <si>
    <t>Spam Protection</t>
  </si>
  <si>
    <t>Verify the agency employs spam protection mechanisms at information system entry and exit points
to detect and take action on unsolicited messages.</t>
  </si>
  <si>
    <t>1. Review the network architecture and/or interview the network administrator about the agency's spam protection mechanisms. Determine whether the spam protection effectively protects the information system at all mail entry and exit points. 
2. Interview the administrator regarding the agency's processes to update spam protection mechanisms when new releases are available.</t>
  </si>
  <si>
    <t>1. The agency maintains an effective spam protection capability.
2. The agency keeps the spam protection capability up-to-date.</t>
  </si>
  <si>
    <t>This control is only applicable if email is in use for FTI.</t>
  </si>
  <si>
    <t>HSI16</t>
  </si>
  <si>
    <t>HSI16: Agency network not properly protected from spam email</t>
  </si>
  <si>
    <t>NET-23</t>
  </si>
  <si>
    <t>SC-8</t>
  </si>
  <si>
    <t>Transmission Confidentiality and Integrity</t>
  </si>
  <si>
    <t>FTI is encrypted in transit using per FIPS 140-3.</t>
  </si>
  <si>
    <t>1. Examine network design documentation and interview agency personnel to determine if the agency implements cryptographic mechanisms to prevent unauthorized disclosure of FTI and detect changes to information during transmission. Encryption requirements apply to both internal and external networks and all types of information system components from which information can be transmitted (e.g., servers, mobile devices, notebook computers, printers, copiers, scanners, facsimile machines).
2. If encryption is not in use, interview agency personnel to determine how FTI is protected while in transit over the network.</t>
  </si>
  <si>
    <t>1. The confidentiality and integrity of FTI is secured in transit using a cipher no less than 128 bits in length. The protocol must support TLS 1.3 with backwards compatibility support for TLS 1.2 only. The encryption implementation must comply with FIPS 140-3.
2. If encryption is not in use to transmit data over the network, the agency must implement fiber optic cable or other protections such as standalone systems.</t>
  </si>
  <si>
    <t>This is an agency-specific test case. Often, Network Assessments are shared between agencies co-located in a consolidated data center. Verify the full flow of FTI data before making the determination for the agency during the review.</t>
  </si>
  <si>
    <t>HSC1 
HSC42</t>
  </si>
  <si>
    <t>HSC1: FTI is not encrypted in transit
HSC42: Encryption capabilities do not meet the latest FIPS 140 requirements</t>
  </si>
  <si>
    <t>NET-24</t>
  </si>
  <si>
    <t>IA-2</t>
  </si>
  <si>
    <t>Identification and Authentication (Organizational Users)</t>
  </si>
  <si>
    <t>The agency employs sufficient multi-factor authentication mechanisms for all local access to the network for all privileged and non-privileged users.</t>
  </si>
  <si>
    <r>
      <t xml:space="preserve">1. Interview agency personnel to determine if the agency requires multi-factor authentication (MFA) for local access, unless the terminal is in a restricted area per Pub 1075 requirements.
2. Examine procedures to determine how multi-factor authentication is implemented for all local machine and network access. If a personal identification number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
</t>
    </r>
    <r>
      <rPr>
        <b/>
        <sz val="10"/>
        <color rgb="FFFF0000"/>
        <rFont val="Arial"/>
        <family val="2"/>
      </rPr>
      <t>Note: If step 1 / MFA is fully implemented, but the complexity/length requirements in step 2 are not met this finding may be downgraded to moderate.</t>
    </r>
    <r>
      <rPr>
        <sz val="10"/>
        <rFont val="Arial"/>
        <family val="2"/>
      </rPr>
      <t xml:space="preserve">
Note:  Implementing a jump server, or requiring two different passwords for accessing a system does not solely constitute multi-factor authentication. </t>
    </r>
  </si>
  <si>
    <t>1. The agency requires multi-factor authentication for local access to the network and information systems that receive, process, store or transmit FTI.
2. The multi-factor authentication mechanism is sufficient and implemented for all local access to the network.
3. Minimum requirements are met as outlined in test case if a PIN is used.</t>
  </si>
  <si>
    <t>Note - this is applicable to all external access (e.g. web application, vpn, access gateways, etc.) 
If VPN SCSEM or another SCSEM that already looks for the use of MFA for remote access is tested please coordinate with the reviewer to ensure that you only fail the agency in one SCSEM and not in both, if this is a finding. Also this is an agency-specific test case. Often, Network Assessments are shared between agencies co-located in a consolidated data center. Verify all remote access mechanisms the agency employs before making the control determination during the review.</t>
  </si>
  <si>
    <t xml:space="preserve">HAC64: Multi-factor authentication is not required for internal privileged and non-privileged access
HAC65: Multi-factor authentication is not required for internal privileged access
HAC66: Multi-factor authentication is not required for internal non-privileged access
HRM20: Multi-factor authentication is not properly configured for external or remote access
HPW12: Passwords do not meet complexity requirements
</t>
  </si>
  <si>
    <t>NET-42</t>
  </si>
  <si>
    <t>Verify an authentication server (e.g., Active Directory, RADIUS, TACACS+) is used to identify and authenticate administrators who manage the network devices.</t>
  </si>
  <si>
    <t>1. Interview the network administrator and verify that an authentication server is used to identify and authenticate administrators for management of the network devices (rather than local standalone accounts wherever possible).</t>
  </si>
  <si>
    <t>1. An authentication server is used to identify and authenticate administrators for management of the network devices.</t>
  </si>
  <si>
    <t>HIA4</t>
  </si>
  <si>
    <t>HIA4: Authentication server is not used for device administration</t>
  </si>
  <si>
    <t>NET-43</t>
  </si>
  <si>
    <t>Verify that multi-factor authentication is required for all administrative access to network devices and that one factor is provided by a separate AAL2-compliant device (e.g., token, smartcard, authenticator app).</t>
  </si>
  <si>
    <t>1. Interview the network administrator to determine how administrators authenticate when accessing the network device management interfaces (web, SSH, console, etc.). 
2. Examine network device and/or authentication-server configuration to verify that MFA is enforced for all administrative accounts (e.g., smartcard + PIN, token + password, authenticator app + password). 
3. Confirm that at least one factor is provided via a device separate from the system gaining access and that the device type is approved (AAL2-equivalent per agency standards).</t>
  </si>
  <si>
    <t>1. All administrative access paths used to manage network devices require multi-factor authentication. 
2. At least one factor is provided by a separate, agency-approved authenticator device (e.g., smartcard, OTP token, authenticator app).</t>
  </si>
  <si>
    <t>HAC65</t>
  </si>
  <si>
    <t>HAC65:Multi-factor authentication is not required for internal privileged access</t>
  </si>
  <si>
    <t>NET-44</t>
  </si>
  <si>
    <t>Examine</t>
  </si>
  <si>
    <t>Verify that network devices do not allow blank passwords for any local administrative accounts.</t>
  </si>
  <si>
    <t>1. Examine password requirements for local administrative accounts on the network devices and ensure a password is required for all local logins. 
2. Where feasible, attempt to create or use a local administrative account with a blank password in a controlled test environment (not production) to confirm it is rejected.</t>
  </si>
  <si>
    <t>1. The network devices do not allow the use of null or blank passwords for any local administrative accounts.</t>
  </si>
  <si>
    <t>HPW18</t>
  </si>
  <si>
    <t xml:space="preserve">HPW18: No password is required to remotely access an FTI system </t>
  </si>
  <si>
    <t>NET-46</t>
  </si>
  <si>
    <t>IA-5</t>
  </si>
  <si>
    <t>Authenticator Management</t>
  </si>
  <si>
    <t>Verify that default passwords have been changed.</t>
  </si>
  <si>
    <t>1. If default accounts exist on the system, examine the administrator attempt to authenticate with the published default password for any existing built-in account.  
Note: This test will require the reviewer to research ahead of time built-in accounts and default passwords for the system used by the agency, which will be identified during the PSE.</t>
  </si>
  <si>
    <t>1. All network device default passwords have been changed from their default values.</t>
  </si>
  <si>
    <t xml:space="preserve">*Consider upgrading baseline criticality if default passwords exist on an external facing system. </t>
  </si>
  <si>
    <t>HPW17</t>
  </si>
  <si>
    <t>HPW17: Default passwords have not been changed</t>
  </si>
  <si>
    <t>NET-47</t>
  </si>
  <si>
    <t>Ensure all network-related password parameters meet IRS Publication 1075 and IRS Interim Guidance for IA-5 (Authenticator Management)</t>
  </si>
  <si>
    <t>1. Identify the authentication source used for network administrative logins (e.g., local accounts, Active Directory, TACACS+/RADIUS) and any service accounts used by the network device (e.g., for AAA/management).
2. Verify that the authentication system enforces a minimum password length of 14 characters for these accounts.
3. Confirm that the system allows long passwords and passphrases, including spaces and all printable characters, and does not require specific character classes (upper/lower/number/special) unless used as a mitigation where blacklist checks are not technically feasible.
4. Verify that passwords for these accounts are only transmitted over cryptographically protected channels (e.g., TLS, SSH, IPsec).
5. Confirm that passwords are stored using an approved salted key-derivation function, typically by reviewing documentation for the authentication system (e.g., AD/IdP security documentation or network device vendor documentation for local accounts).
6. Verify that automated tools are employed to assist administrators in selecting strong passwords (e.g., password strength meter, real-time feedback during password creation).
7. Confirm that when an admin or service account is recovered/reset, the system requires immediate selection of a new password at first logon.
8. Determine whether the organization maintains and uses a list of commonly used, expected, or compromised passwords:
   (a) Verify that such a list exists and is updated at least annually and after any suspected compromise.
   (b) Verify that when an administrator or service account password is created/changed, it is checked against this list and rejected if found.
   (c) Verify that any existing passwords found on the list are changed at least annually.
9. If the system cannot technically check passwords against this list, verify required mitigating controls:
   (a) Minimum password age is 1 day.
   (b) Maximum password age for administrative accounts is 90 days or less.
   (c) Password history/reuse is at least 24 generations or 6 months where history by count is not possible.
10. For service accounts used with network devices (e.g., AAA service accounts, management service accounts), verify that:
   (a) Passwords have a maximum age of 366 days.
   (b) Password history/reuse is at least 10 generations or 6 months where history by count is not possible.</t>
  </si>
  <si>
    <t>1. Network device user passwords enforced by the authentication system meet interim IA-5 guidance: minimum length 14, long passphrases allowed, passwords sent only over encrypted channels, and stored using salted key-derivation functions. 
2. The organization maintains a list of commonly used/expected/compromised passwords, checks new passwords against it, and requires periodic change of any existing passwords found on the list; or, where this is not technically possible, the mitigating controls (90-day max age + 24-generation history) are implemented. 
3. Service account passwords used for network device authentication have a maximum age of 366 days and a minimum history of 10 generations (or six months by time). 
4. Users are required to change passwords immediately after account recovery.</t>
  </si>
  <si>
    <t>Note - See AC-17 requirements outlined in NET-25  for those using a PIN.
Conditional Applicability: If the organization implements checking against a list of commonly-used, expected, or compromised passwords (Step 8), the following mitigating controls in Step 9 become N/A:
- Minimum password age (1 day)
- Maximum password age (90 days)
- Password history (24 generations)
These mitigating controls only apply when the compromised password list check is not technically feasible. Per NIST SP 800-63B, password expiration is not required when compromised password screening is implemented.</t>
  </si>
  <si>
    <t>HPW2
HPW3
HPW4
HPW6
HPW11
HPW12
HPW19
HPW20
HPW21
HPW100</t>
  </si>
  <si>
    <t>HPW2:Password does not expire timely
HPW3:Minimum password length is too short
HPW4:Minimum password age does not exist
HPW6:Password history is insufficient
HPW11: Password transmission does not use strong cryptography (ADD)
HPW12:Passwords do not meet complexity requirements
HPW19:More than one Publication 1075 password requirement is not met
HPW20:User is not required to change password upon first use
HPW21:Passwords are allowed to be stored unencrypted in config files (ADD)
HPW100:Other (ADD - for compromised list/automated tools</t>
  </si>
  <si>
    <t>NET-48</t>
  </si>
  <si>
    <t>Ensure that unencrypted network device passwords are not stored in an offline configuration file.</t>
  </si>
  <si>
    <t>1.  Review the stored network device configuration files to ensure passwords are not stored in plain-text format.</t>
  </si>
  <si>
    <t>1. Unencrypted passwords are not stored in an offline configuration file.</t>
  </si>
  <si>
    <t>HPW21</t>
  </si>
  <si>
    <t>HPW21: Passwords are allowed to be stored unencrypted in config files</t>
  </si>
  <si>
    <t>NET-49</t>
  </si>
  <si>
    <t>Verify that network device authenticators (pre-shared keys or certificates) meet strength requirements, are not vendor defaults, and are managed in accordance with agency procedures.</t>
  </si>
  <si>
    <t>1. Examine the network device configuration to identify the type of authenticator used between gateways (PSKs or certificates). 
2. If PSKs are used, review a sample (via secure viewing with the admin) or documentation to confirm they are strong (length/complexity) and not vendor-supplied defaults. 
3. If certificates are used, confirm they are issued by an approved CA, have valid dates, and appropriate key lengths/algorithms per agency/NIST requirements. 
4. Interview the network administrator to determine how often network device authenticators are changed/rotated and how lost/compromised keys are handled.</t>
  </si>
  <si>
    <t>1. All network device authenticators are strong, unique, and not vendor defaults. 
2. Certificates (if used) are valid, from an approved CA, and meet agency crypto requirements. 
3. The network administrator can describe a process for periodic rotation and for replacement of compromised authenticators.</t>
  </si>
  <si>
    <t>HPW3
HSC29</t>
  </si>
  <si>
    <t>HPW3: Minimum password length is too short
HSC29: Cryptographic key pairs are not properly managed</t>
  </si>
  <si>
    <t>NET-50</t>
  </si>
  <si>
    <t>Ensure that network device shared secrets and other sensitive authenticators are not stored in plaintext in offline configuration files or documentation.</t>
  </si>
  <si>
    <t>1. Review saved network device configuration files and backup exports for the devices to ensure pre-shared keys, private keys, and other authenticators are not stored in clear text. 
2. If separate design documents or runbooks are used, review them to ensure they do not contain plaintext keys or passwords.</t>
  </si>
  <si>
    <t>1. Network device pre-shared keys, private keys, and other authenticators are not stored in plaintext in offline configuration files or documentation.</t>
  </si>
  <si>
    <t>HPW21
HAC47</t>
  </si>
  <si>
    <t>HPW21: Passwords are allowed to be stored unencrypted in config files
HAC47: Files containing authentication information are not adequately protected</t>
  </si>
  <si>
    <t>NET-51</t>
  </si>
  <si>
    <t>IA-6</t>
  </si>
  <si>
    <t>Authenticator Feedback</t>
  </si>
  <si>
    <t xml:space="preserve">Verify that clear text passwords are not displayed during login
</t>
  </si>
  <si>
    <t xml:space="preserve">Examine the screen while a network administrator attempts to login to the network device management interface and view authenticator feedback to ensure passwords are not displayed during entry. </t>
  </si>
  <si>
    <t xml:space="preserve">1. The password is not displayed in clear text, it is blotted by characters, i.e., asterisks. </t>
  </si>
  <si>
    <t>HPW8</t>
  </si>
  <si>
    <t>HPW8: Passwords are displayed on screen when entered</t>
  </si>
  <si>
    <t>NET-45</t>
  </si>
  <si>
    <t>IA-4</t>
  </si>
  <si>
    <t>Identifier Management</t>
  </si>
  <si>
    <t>Verify that user IDs for network administrative accounts follow approved username standards whenever possible (authentication server or local accounts).</t>
  </si>
  <si>
    <t>1. Discuss with the network administrator to ensure that a standard is used to generate all network administrative user IDs (local and TACACS/RADIUS/other authentication-server IDs).</t>
  </si>
  <si>
    <t>1. All network device administrative user IDs, including TACACS (or other authentication server) IDs, follow approved username standards.</t>
  </si>
  <si>
    <t>HIA2</t>
  </si>
  <si>
    <t>HIA2: Standardized naming convention is not enforced</t>
  </si>
  <si>
    <t>NET-25</t>
  </si>
  <si>
    <t>AC-17</t>
  </si>
  <si>
    <t>Remote Access</t>
  </si>
  <si>
    <t>The agency employs sufficient multi-factor authentication mechanisms for all remote access to the network.</t>
  </si>
  <si>
    <r>
      <t xml:space="preserve">1. Interview agency personnel to determine if the agency requires multi-factor authentication for remote access.
2. Examine procedures to determine how multi-factor authentication is implemented for all remote access. If a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
</t>
    </r>
    <r>
      <rPr>
        <b/>
        <sz val="10"/>
        <color rgb="FFFF0000"/>
        <rFont val="Arial"/>
        <family val="2"/>
      </rPr>
      <t>Note: If step 1 / MFA is fully implemented, but the complexity/length requirements in step 2 are not met this finding may be downgraded to moderate.</t>
    </r>
    <r>
      <rPr>
        <sz val="10"/>
        <rFont val="Arial"/>
        <family val="2"/>
      </rPr>
      <t xml:space="preserve">
Note:  Implementing a jump server, or requiring two different passwords for accessing a system does not solely constitute multi-factor authentication. </t>
    </r>
  </si>
  <si>
    <t>1. The agency requires multi-factor authentication for remote access to the network and information systems that receive, process, store, and/or transmit FTI.
2. The multi-factor authentication mechanism is sufficient and implemented for all remote accesses to the network.
3. Minimum requirements are met as outlined in test case if a PIN is used.</t>
  </si>
  <si>
    <t>HRM15
HPW12</t>
  </si>
  <si>
    <t xml:space="preserve">HRM15: Multi-factor authentication is not enforced for local device management
HPW12: Passwords do not meet complexity requirements
</t>
  </si>
  <si>
    <t>NET-26</t>
  </si>
  <si>
    <t>AC-20</t>
  </si>
  <si>
    <t>External Information Systems</t>
  </si>
  <si>
    <t>The agency technically prohibits the use of personally-owned devices from accessing FTI or FTI systems except through a well-configured VDI solution.</t>
  </si>
  <si>
    <t>1.  Interview network administrators to determine whether a mechanism technically prohibits personally-owned devices from joining the agency's network.</t>
  </si>
  <si>
    <t>1. The agency technically prohibits the use of personally-owned devices from accessing FTI or FTI systems except through a well-configured VDI solution.</t>
  </si>
  <si>
    <t>HRM3</t>
  </si>
  <si>
    <t>HRM3: FTI access from personal devices</t>
  </si>
  <si>
    <t>NET-27</t>
  </si>
  <si>
    <t>AU-8</t>
  </si>
  <si>
    <t>Time Stamps</t>
  </si>
  <si>
    <t>All network device operating system clocks synchronize to an enterprise NTP server.</t>
  </si>
  <si>
    <t>1. Interview the network administrator to describe the agency's network time protocol implementation.</t>
  </si>
  <si>
    <t>1. All network devices are synchronized using NTP to an authoritative internal clock consistent with agency policy: 
- UTC Synchronization - If all devices synchronize to UTC time, summer-time should be disabled (Cisco Devices).
- Local Time Zone Synchronization - If all devices synchronize to local time, summer-time should be enabled and the proper dates should be entered for daylight savings time.</t>
  </si>
  <si>
    <t>HAU11</t>
  </si>
  <si>
    <t>HAU11: NTP is not properly implemented</t>
  </si>
  <si>
    <t>NET-28</t>
  </si>
  <si>
    <t>AC-4</t>
  </si>
  <si>
    <t>Information Flow Enforcement</t>
  </si>
  <si>
    <t>VLAN1 is not in use for data or FTI traffic.</t>
  </si>
  <si>
    <t>1. Interview the network administrator to determine the type of traffic (including FTI) which traverses VLAN1.</t>
  </si>
  <si>
    <t>1. Data or FTI traffic does not traverse VLAN1.
Note: This is N/A if VLANs are not in use or if the agency is using physical out of band management for all network devices.</t>
  </si>
  <si>
    <t>HSC30</t>
  </si>
  <si>
    <t>HSC30:  VLAN configurations do not utilize networking best practices</t>
  </si>
  <si>
    <t>NET-29</t>
  </si>
  <si>
    <t>The agency employs a dedicated management VLAN or VLANs to keep management traffic separate from user data and control plane traffic.</t>
  </si>
  <si>
    <t>1. Review the device configurations to determine if a dedicated VLAN(s) have been implemented for the management network. VLAN1 must not be in use.
If a dedicated VLAN or VLANs are not in use for the management network, this is a finding.
If VLAN1 is in use for management, this is also a finding.</t>
  </si>
  <si>
    <t>1. VLAN1 is not in use for management traffic. A dedicated management VLAN or VLANs are in use to keep management traffic separate from user data and control plane traffic.
Note: This is N/A if VLANs are not in use or if the agency is using physical out of band management for all network devices.</t>
  </si>
  <si>
    <t>NET-30</t>
  </si>
  <si>
    <t>The VLAN is configured to protect against hopping and spoofing attacks.</t>
  </si>
  <si>
    <t>1. Interview the administrator and review device configuration to determine if auto trunking is enabled and dedicated VLAN ID's are in use for all trunk ports.</t>
  </si>
  <si>
    <t>1. Ports are not set to automatically negotiate trunks and ports which are not meant to be trunks are configured as access ports. In addition, dedicated VLAN ID's are in use for all trunk ports.
Note: This is N/A if VLANs are not in use or if the agency is using physical out of band management for all network devices.</t>
  </si>
  <si>
    <t>NET-40</t>
  </si>
  <si>
    <t>AC-7</t>
  </si>
  <si>
    <t>Unsuccessful Logon Attempts</t>
  </si>
  <si>
    <t>Verify that the network device enforces administrator account lockout after no more than three unsuccessful logon attempts within a 120-minute period, with accounts remaining locked for a minimum of 15 minutes.</t>
  </si>
  <si>
    <t>1. Examine local configuration or account management settings and determine if administrator accounts are locked from the device after no more than three unsuccessful consecutive attempts within a 120-minute period.
2. Verify that locked accounts remain locked for a minimum of 15 minutes or until an administrator manually unlocks the account.</t>
  </si>
  <si>
    <t>1. Administrator accounts are locked after three consecutive incorrect attempts within a 120-minute period.
2. Locked accounts remain locked for a minimum of 15 minutes or until manually unlocked by an administrator.</t>
  </si>
  <si>
    <t>Note: IRS Publication 1075 mandates that if a user makes three consecutive invalid logon attempts within a 120-minute period, the account must be automatically locked for a minimum of 15 minutes or until an administrator releases it.</t>
  </si>
  <si>
    <t>HAC15</t>
  </si>
  <si>
    <t>HAC15: User accounts not locked out after 3 unsuccessful login attempts</t>
  </si>
  <si>
    <t>NET-41</t>
  </si>
  <si>
    <t>AC-12</t>
  </si>
  <si>
    <t>Session Termination</t>
  </si>
  <si>
    <t>Verify the network device requires an automatic timeout and termination for login sessions.</t>
  </si>
  <si>
    <t>Examine system configurations and verify administrators are logged out of the network device management interface and the session is terminated after no more than 30 minutes of inactivity.</t>
  </si>
  <si>
    <t>1. User sessions are terminated after no more than 30 minutes of inactivity.</t>
  </si>
  <si>
    <t>Note: IRS Publication 1075 mandates that systems automatically terminate network connections after 30 minutes of inactivity.</t>
  </si>
  <si>
    <t>HRM5</t>
  </si>
  <si>
    <t>HRM5: User sessions do not terminate after the Publication 1075 period of inactivity</t>
  </si>
  <si>
    <t>NET-31</t>
  </si>
  <si>
    <t>SC-20</t>
  </si>
  <si>
    <t>Secure Name/Address Resolution Service (Authoritative Source)</t>
  </si>
  <si>
    <t>The agency employs an authoritative source for secure name and address resolution that uses Domain Name System Security Extensions (DNSSEC) to establish a chain of trust.</t>
  </si>
  <si>
    <t xml:space="preserve">1. Interview the network administrator to determine what server is acting as the authoritative source, and what DNS software is used to manage the DNS clusters (e.g. Infoblox, Tiny, Power, BIND, Knot, Raw, Microsoft, etc.).
2. Ask the administrator to navigate to the authoritative source / management console (if applicable) and ensure DNSSEC has been enabled on parent and child zones to establish a chain of trust/trust anchor using public key(s).
</t>
  </si>
  <si>
    <t>1. DNS management software is in use and an authoritative source has been defined.
2. DNSSEC is enabled on parent and child zones and all zones are digitally signed.
Note - If DNSSEC is not implemented, all subsequent test cases regarding DNS fail.</t>
  </si>
  <si>
    <t>NIST Special Publication 800-81 provides guidance on secure DNS deployment.</t>
  </si>
  <si>
    <t>HSC44
HSC45</t>
  </si>
  <si>
    <t>HSC44: DNSSEC has not been implemented
HSC45: DNSSEC has not been configured securely</t>
  </si>
  <si>
    <t>NET-32</t>
  </si>
  <si>
    <t>The server implementation provides the means to indicate the security status of child zones.</t>
  </si>
  <si>
    <t xml:space="preserve">1. Review the zones hosted by the DNS server. Every zone should have an RRSET which includes the RRTypes of RRSIG, DNSKEY and NSEC. 
2. If a zone has a child, the RRSET should also include the RRType DS (Delegation Signer) RR, which contain the (hash) public key of child zones.
</t>
  </si>
  <si>
    <t>1. The zones hosted by the DNS server have child domains, and there is an RRType DS RR in the zone's RRSET.
Note - If the zones hosted by the DNS server do not have any child domains, this is not a finding.</t>
  </si>
  <si>
    <t>NET-33</t>
  </si>
  <si>
    <t>The DNS implementation is configured to request data origin authentication verification on the name/address resolution responses the system receives from authoritative sources.</t>
  </si>
  <si>
    <t>1. Review the DNS server implementation configuration to determine if the DNS server requests data origin authentication verification on the name/address resolution responses the system receives from authoritative sources.
2. Interview the DNS system administrators and ensure they have implemented DNSSEC on the name servers with a trusted key that can be used by the clients.</t>
  </si>
  <si>
    <t>1. Review the zones hosted by the DNS server. Verify each of the zones have been digitally signed.
2. Determine they have been signed  by verifying the existence of an RRSET for each zone, which will include, at a minimum, an RRType RRSIG (Resource Record Signature) as well as an RRType DNSKEY and RRType NSEC (Next Secure). 
If the DNS server's zones do not contain these additional RRs along with the regular RRs, this is a finding.</t>
  </si>
  <si>
    <t>NET-34</t>
  </si>
  <si>
    <t>The DNS server implementation must enforce approved authorizations for controlling the flow of information between DNS servers and between DNS servers and DNS clients based on DNSSEC policies.</t>
  </si>
  <si>
    <t xml:space="preserve">1. Review the zones hosted by the DNS server. Every zone should have an Resource Record (RR)SET which includes the RRTypes of RRSIG, DNSKEY and NSEC. 
2. Review the zone for child domains, and ensure, the RRSET is configured and includes the RRType DS (Delegation Signer) RR, which contain the (hash) public key of child zones.
3. If the zones hosted by the DNS server have child domains, and there is not an RRType DS RR in the zone's RRSET, this is a finding.
Note - If the zones hosted by the DNS server do not have any child domains, step 3 is not a finding.
</t>
  </si>
  <si>
    <t>1. DNSSEC is enabled.
2. All zones (host and child) hosted by the DNS server use DNSSEC and each resource type/record within the RRSET is digitally signed.
Note - If DNSSEC is not enabled, all subsequent test cases regarding DNSSEC fail as well.</t>
  </si>
  <si>
    <t>NET-35</t>
  </si>
  <si>
    <t>SC-21</t>
  </si>
  <si>
    <t xml:space="preserve">Secure Name/Address Resolution Service (Recursive or Caching
Resolver) </t>
  </si>
  <si>
    <t>The DNS implementation is configured to request data origin authentication and integrity verification on the name/address resolution responses the system receives from authoritative sources.</t>
  </si>
  <si>
    <t>1. Review the DNS server implementation configuration to determine if the DNS server requests data origin authentication verification on the name/address resolution responses the system receives from authoritative sources.
2. Interview the DNS system administrator and ensure they have implemented DNSSEC on the name servers with a trusted key that can be used by the clients.
Note - If a recursive/non-authoritative source is not used, this is N/A or not a finding</t>
  </si>
  <si>
    <t>1. DNSSEC is enabled.
2. A trusted key exists and is used by all systems within each zone.</t>
  </si>
  <si>
    <t>NET-36</t>
  </si>
  <si>
    <t>A DNS server implementation must provide the means to enable verification of a chain of trust among parent and child domains (if the child supports secure resolution services).</t>
  </si>
  <si>
    <t>1. If the system being reviewed is an authoritative server, it must be able to provide records that can be authenticated (DS, RRSIG, etc.).
2. Compare the child zone's hash stored in the child's DS RR to the hash for the child's zone in the parent's zone information. Verify it is the same hash.
Note - If the hashes do not match, or the child zone is not digitally signed, this is a finding.
4. If the system is a recursive server, it must be able to pass DNSSEC data and perform DNSSEC validation.
Note - If DNSSEC validation capability is not enabled on a recursive DNS server, this is a finding.
If the hash for child domains is not reflected in the parent zone and the chain of trust is not verifiable, this is a finding.</t>
  </si>
  <si>
    <t>1. A recursive, caching only server with the ability to perform DNSSEC validation exists.
2. An authoritative name server that signs all zones and updates the entire chain of trust with the signature is configured.</t>
  </si>
  <si>
    <t>NET-37</t>
  </si>
  <si>
    <t>SC-22</t>
  </si>
  <si>
    <t>Architecture and Provisioning for Name/Address Resolution Service</t>
  </si>
  <si>
    <t>Ensure the information systems that collectively provide name/address resolution service for the agency are fault-tolerant and implement internal/external role separation.</t>
  </si>
  <si>
    <t>1. Review the system documentation and the DNS configuration to determine whether or not the DNS servers are clustered using at least two authoritative sources that are located on different subnets.
2. Review the system documentation and configuration to determine whether or not there is role separation between inside system network and external of the system network.</t>
  </si>
  <si>
    <t>1. DNS servers are clustered and have a level of physical redundancy configured (e.g. separate location, chassis, etc.).
2. DNS server with the internal role provides name/address resolution information pertaining to both internal and external information technology resources while the DNS server with the external role only provides name/address resolution information pertaining to external information technology resources. The list of clients who can access the authoritative DNS server of a particular role is also specified.</t>
  </si>
  <si>
    <t>NET-38</t>
  </si>
  <si>
    <t>IA-12</t>
  </si>
  <si>
    <t>Identity Proofing</t>
  </si>
  <si>
    <t>A FedRAMP authorized service provider must be used in the event federated identity services are leveraged for external access.</t>
  </si>
  <si>
    <t>1. Discuss all external access points (e.g. applications, gateways, vpn, etc.) with agency personnel and review team. In the event a federated identity service is used for authentication, it must be a provider listed in the FedRAMP marketplace (e.g. Login.gov, ID.me, etc.).
Note - if federated identity services are not used for authentication, this test case is N/A.</t>
  </si>
  <si>
    <t>1. The federated identity services have undergone FedRAMP authorization.</t>
  </si>
  <si>
    <t>FedRAMP market place authorized services are listed at https://marketplace.fedramp.gov/</t>
  </si>
  <si>
    <t>HSA18</t>
  </si>
  <si>
    <t>HSA18: The cloud vendor is not FedRAMP certified</t>
  </si>
  <si>
    <t>NET-39</t>
  </si>
  <si>
    <t>Prevent Unauthorized Exfiltration</t>
  </si>
  <si>
    <t>The agency performs exfiltration tests on external managed interfaces and at key internal managed interfaces.</t>
  </si>
  <si>
    <t>1. Interview agency personnel to determine the frequency of performing exfiltration tests of FTI.
2. Examine procedures to determine the process for performing exfiltration tests of FTI.
3. Examine results of exfiltration tests of FTI.</t>
  </si>
  <si>
    <t>1. The agency performs exfiltration tests on external managed interfaces and at key internal managed interfaces at least semi-annually.</t>
  </si>
  <si>
    <t xml:space="preserve">HCA20
</t>
  </si>
  <si>
    <t xml:space="preserve">HCA20: Scope of penetration testing assessment is not sufficient
</t>
  </si>
  <si>
    <t>Input of test results starting with this row require corresponding Test IDs in Column A. Insert new rows above here.</t>
  </si>
  <si>
    <t>Criticality Ratings</t>
  </si>
  <si>
    <t>Info</t>
  </si>
  <si>
    <t>Limited</t>
  </si>
  <si>
    <t>Change Log</t>
  </si>
  <si>
    <t>Version</t>
  </si>
  <si>
    <t>Date</t>
  </si>
  <si>
    <t>Description of Changes</t>
  </si>
  <si>
    <t>Author</t>
  </si>
  <si>
    <t>First Release</t>
  </si>
  <si>
    <t xml:space="preserve">Internal Revenue Service </t>
  </si>
  <si>
    <t>Updated based on Network Defense-in-Depth Memo Release</t>
  </si>
  <si>
    <t>Updated based on Top 20 Critical Security Controls</t>
  </si>
  <si>
    <t>Updated based on internal feedback session.</t>
  </si>
  <si>
    <t>Update to new template.  Increase version to 1.0.</t>
  </si>
  <si>
    <t>Minor update to correct worksheet locking capabilities.  Added back NIST control name to Test Cases Tab.</t>
  </si>
  <si>
    <t>Update test cases based on NIST 800-53 R4</t>
  </si>
  <si>
    <t>No major updates.  Template update.</t>
  </si>
  <si>
    <t>Added baseline Criticality Score and Issue Codes, weighted test cases based on criticality, and updated Results Tab</t>
  </si>
  <si>
    <t>1.4.1</t>
  </si>
  <si>
    <t xml:space="preserve">Updated baseline Criticality Scores per risk management initiative and feedback </t>
  </si>
  <si>
    <t>Updated NET-08 to meet IRS Requirement for monthly scanning.  NET-05 &amp; NET-04 updated to IRS Requirement for weekly review of audit logs and 7 years of log retention.</t>
  </si>
  <si>
    <t>Removed duplicative test cases, added test cases per latest Publication 1075, re-assigned issue codes and revised weighted risk formulas, Edited Issue Code for NET-19.</t>
  </si>
  <si>
    <t xml:space="preserve">Added VLAN test cases.  </t>
  </si>
  <si>
    <t>Minor updates - formatting, Issue code changes</t>
  </si>
  <si>
    <t>Updated Issue Code Table</t>
  </si>
  <si>
    <t>Minor Updates</t>
  </si>
  <si>
    <t>Internal changes &amp; updates</t>
  </si>
  <si>
    <t>Internal changes &amp; Updated issue code table</t>
  </si>
  <si>
    <t xml:space="preserve">Internal Updates and updated issue code table </t>
  </si>
  <si>
    <t>Updated based on IRS Publication 1075 (November 2021) Internal updates and Issue Code Table updates</t>
  </si>
  <si>
    <t>Internal Updates</t>
  </si>
  <si>
    <t>Updated version to 4.0 and Release Date</t>
  </si>
  <si>
    <t>Added/Updated Instructions</t>
  </si>
  <si>
    <t>Updated Network Test cases to align with FIPS 140-3, NIST SP 800-52 Rev 2 TLS cipher suite, IRS Interim Guidance for IA-5 requirements.</t>
  </si>
  <si>
    <t xml:space="preserve">Test Case Tab </t>
  </si>
  <si>
    <t xml:space="preserve">Date </t>
  </si>
  <si>
    <t>Row 46</t>
  </si>
  <si>
    <t>Updated location of row to better demarcate test cases</t>
  </si>
  <si>
    <t>Updated Test Objective, Test Procedures, Expected Results, Notes/Evidence to better align with IRS Publication 1075 requirements</t>
  </si>
  <si>
    <t>Updated Test Objective, Test Procedures to better align with IRS Publication 1075 requirements</t>
  </si>
  <si>
    <t>Updated Test Objective, Test Procedures, Expected Results to better align with IRS Publication 1075 requirements</t>
  </si>
  <si>
    <t>Updated NIST Control Name, Test Objective, Test Procedures, Expected Results to better align with IRS Publication 1075 requirements</t>
  </si>
  <si>
    <t>Updated Notes/Evidence to better align with IRS Publication 1075 requirements</t>
  </si>
  <si>
    <t>Updated Test Procedures, Expected Results to better align with IRS Publication 1075 requirements</t>
  </si>
  <si>
    <t>Updated Test Objective to better align with IRS Publication 1075 requirements</t>
  </si>
  <si>
    <t>Removed Test Case to better align with IRS Publication 1075 requirements. Test case should be placed in Firewall SCSEM</t>
  </si>
  <si>
    <t>Removed Test Case to better align with IRS Publication 1075 requirements. Test case will be performed in Site to Site VPN SCSEM.</t>
  </si>
  <si>
    <t>Removed Test Case to better align with IRS Publication 1075 requirements. Test case will be performed in Site to Site VPN SCSEM</t>
  </si>
  <si>
    <t>Renamed Test Case 18 to Test Case 17 due to removal of test cases</t>
  </si>
  <si>
    <t>NET-07-20</t>
  </si>
  <si>
    <t>Renamed Test Case 7 through Test case 20 due to removal of test cases</t>
  </si>
  <si>
    <t>Updated NIST control Name to better align with IRS Publication 1075 requirements</t>
  </si>
  <si>
    <t>Renamed Test Case 21 to Test Case 20 due to removal of test cases</t>
  </si>
  <si>
    <t>Renamed Test Case 22 to Test Case 21 due to removal of test cases</t>
  </si>
  <si>
    <t>Renamed Test Case 23 to Test Case 22 due to removal of test cases</t>
  </si>
  <si>
    <t>Renamed Test Case 27 to Test Case 23 due to removal of test cases</t>
  </si>
  <si>
    <t>Renamed Test Case 28 to Test Case 24 due to removal of test cases</t>
  </si>
  <si>
    <t>Renamed Test Case 29 to Test Case 25 due to removal of test cases</t>
  </si>
  <si>
    <t>Renamed Test Case 30 to Test Case 26 due to removal of test cases</t>
  </si>
  <si>
    <t>Renamed Test Case 31 to Test Case 27 due to removal of test cases</t>
  </si>
  <si>
    <t>Renamed Test Case 32 to Test Case 28 due to removal of test cases</t>
  </si>
  <si>
    <t>Renamed Test Case 33 to Test Case 29 due to removal of test cases</t>
  </si>
  <si>
    <t>Renamed Test Case 34 to Test Case 30 due to removal of test cases</t>
  </si>
  <si>
    <t>Renamed Test Case 35 to Test Case 31 due to removal of test cases</t>
  </si>
  <si>
    <t>Renamed Test Case 36 to Test Case 32 due to removal of test cases</t>
  </si>
  <si>
    <t>Renamed Test Case 37 to Test Case 33 due to removal of test cases</t>
  </si>
  <si>
    <t>Renamed Test Case 38 to Test Case 34 due to removal of test cases</t>
  </si>
  <si>
    <t>Renamed Test Case 39 to Test Case 35 due to removal of test cases</t>
  </si>
  <si>
    <t>Renamed Test Case 40 to Test Case 36 due to removal of test cases</t>
  </si>
  <si>
    <t>Renamed Test Case 41 to Test Case 37 due to removal of test cases</t>
  </si>
  <si>
    <t>Renamed Test Case 42 to Test Case 38 due to removal of test cases</t>
  </si>
  <si>
    <t>Added Test Case 39 to better align with IRS Publication 1075 requirements</t>
  </si>
  <si>
    <t>Results Tab</t>
  </si>
  <si>
    <t>Moved Results Tab to Proper Location</t>
  </si>
  <si>
    <t>Corrected Dropdown Menu selections for criticality and status columns</t>
  </si>
  <si>
    <t>Corrected formula in Results Tab to properly calculate the additional test case</t>
  </si>
  <si>
    <t xml:space="preserve">Corrected Risk Rating column </t>
  </si>
  <si>
    <t>Issue Code Table</t>
  </si>
  <si>
    <t>Updated Issue Code Table Date</t>
  </si>
  <si>
    <t>Removed extra "-" in Issue Code Column</t>
  </si>
  <si>
    <t>Added new test case to cover AC-7 requirements to better align with IRS Publication 1075</t>
  </si>
  <si>
    <t>Added new test case to cover AC-12 requirements to better align with IRS Publication 1075</t>
  </si>
  <si>
    <t>Added new test case to cover IA-2 requirements to better align with IRS Publication 1075</t>
  </si>
  <si>
    <t>Added new test case to cover IA-4 requirements to better align with IRS Publication 1075</t>
  </si>
  <si>
    <t>Added new test case to cover IA-5 requirements to better align with IRS Publication 1075</t>
  </si>
  <si>
    <t>Added new test case to cover IA-6 requirements to better align with IRS Publication 1075</t>
  </si>
  <si>
    <t>Issue Code</t>
  </si>
  <si>
    <t>Description</t>
  </si>
  <si>
    <t>HAC1</t>
  </si>
  <si>
    <t>Contractors with unauthorized access to FTI</t>
  </si>
  <si>
    <t>HAC2</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</si>
  <si>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</si>
  <si>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</si>
  <si>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</si>
  <si>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</si>
  <si>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</si>
  <si>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</si>
  <si>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</si>
  <si>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</si>
  <si>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</si>
  <si>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</si>
  <si>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</si>
  <si>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</si>
  <si>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</si>
  <si>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</si>
  <si>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</si>
  <si>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</si>
  <si>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</si>
  <si>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HAC100</t>
  </si>
  <si>
    <t>Other</t>
  </si>
  <si>
    <t>HAC11</t>
  </si>
  <si>
    <t>User access was not established with concept of least privilege</t>
  </si>
  <si>
    <t>HAC12</t>
  </si>
  <si>
    <t>Separation of duties is not in place</t>
  </si>
  <si>
    <t>HAC13</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</si>
  <si>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</si>
  <si>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</si>
  <si>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</si>
  <si>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</si>
  <si>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</si>
  <si>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</si>
  <si>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</si>
  <si>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</si>
  <si>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</si>
  <si>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</si>
  <si>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</si>
  <si>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</si>
  <si>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</si>
  <si>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</si>
  <si>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</si>
  <si>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</si>
  <si>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</si>
  <si>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</si>
  <si>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</si>
  <si>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</si>
  <si>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</si>
  <si>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</si>
  <si>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</si>
  <si>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</si>
  <si>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</si>
  <si>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</si>
  <si>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</si>
  <si>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</si>
  <si>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</si>
  <si>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</si>
  <si>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HAC29</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</si>
  <si>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</si>
  <si>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</si>
  <si>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</si>
  <si>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</si>
  <si>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</si>
  <si>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</si>
  <si>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</si>
  <si>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</si>
  <si>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</si>
  <si>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</si>
  <si>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</si>
  <si>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</si>
  <si>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</si>
  <si>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</si>
  <si>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</si>
  <si>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</si>
  <si>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</si>
  <si>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</si>
  <si>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</si>
  <si>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</si>
  <si>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</si>
  <si>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</si>
  <si>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</si>
  <si>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</si>
  <si>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</si>
  <si>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</si>
  <si>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</si>
  <si>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</si>
  <si>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</si>
  <si>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</si>
  <si>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</si>
  <si>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</si>
  <si>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</si>
  <si>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</si>
  <si>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</si>
  <si>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</si>
  <si>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</si>
  <si>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</si>
  <si>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</si>
  <si>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</si>
  <si>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</si>
  <si>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</si>
  <si>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</si>
  <si>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</si>
  <si>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</si>
  <si>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</si>
  <si>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</si>
  <si>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</si>
  <si>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</si>
  <si>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</si>
  <si>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</si>
  <si>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</si>
  <si>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</si>
  <si>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</si>
  <si>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</si>
  <si>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</si>
  <si>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</si>
  <si>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</si>
  <si>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</si>
  <si>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</si>
  <si>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</si>
  <si>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</si>
  <si>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</si>
  <si>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</si>
  <si>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</si>
  <si>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</si>
  <si>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</si>
  <si>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</si>
  <si>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</si>
  <si>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</si>
  <si>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</si>
  <si>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</si>
  <si>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</si>
  <si>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</si>
  <si>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</si>
  <si>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</si>
  <si>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</si>
  <si>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</si>
  <si>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</si>
  <si>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</si>
  <si>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</si>
  <si>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</si>
  <si>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</si>
  <si>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</si>
  <si>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</si>
  <si>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Standardized naming convention is not enforced</t>
  </si>
  <si>
    <t>HIA3</t>
  </si>
  <si>
    <t>Authentication server is not used for end user authentication</t>
  </si>
  <si>
    <t>Authentication server is not used for device administration</t>
  </si>
  <si>
    <t>HIA5</t>
  </si>
  <si>
    <t>System does not properly control authentication process</t>
  </si>
  <si>
    <t>HIA6</t>
  </si>
  <si>
    <t>Identity proofing as not been implemented</t>
  </si>
  <si>
    <t>HIA7</t>
  </si>
  <si>
    <t>Identity proofing has not been properly implemented</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</si>
  <si>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</si>
  <si>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</si>
  <si>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</si>
  <si>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</si>
  <si>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</si>
  <si>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</si>
  <si>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</si>
  <si>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</si>
  <si>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</si>
  <si>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</si>
  <si>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</si>
  <si>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</si>
  <si>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Audit records are not retained per Pub 1075</t>
  </si>
  <si>
    <t>HAU8</t>
  </si>
  <si>
    <t>Logs are not maintained on a centralized log server</t>
  </si>
  <si>
    <t>HAU9</t>
  </si>
  <si>
    <t>No log reduction system exists</t>
  </si>
  <si>
    <t>HAU10</t>
  </si>
  <si>
    <t>Audit logs are not properly protected</t>
  </si>
  <si>
    <t>HAU100</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</si>
  <si>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</si>
  <si>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</si>
  <si>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</si>
  <si>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</si>
  <si>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</si>
  <si>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</si>
  <si>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</si>
  <si>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</si>
  <si>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</si>
  <si>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A centralized automated audit log analysis solution is not implemented</t>
  </si>
  <si>
    <t>HAU17</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</si>
  <si>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</si>
  <si>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</si>
  <si>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</si>
  <si>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</si>
  <si>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</si>
  <si>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</si>
  <si>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</si>
  <si>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</si>
  <si>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</si>
  <si>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HAU22</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</si>
  <si>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</si>
  <si>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</si>
  <si>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</si>
  <si>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</si>
  <si>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</si>
  <si>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</si>
  <si>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</si>
  <si>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</si>
  <si>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</si>
  <si>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</si>
  <si>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</si>
  <si>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</si>
  <si>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</si>
  <si>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</si>
  <si>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</si>
  <si>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</si>
  <si>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</si>
  <si>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</si>
  <si>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</si>
  <si>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</si>
  <si>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</si>
  <si>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</si>
  <si>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</si>
  <si>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</si>
  <si>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</si>
  <si>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</si>
  <si>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</si>
  <si>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</si>
  <si>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</si>
  <si>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</si>
  <si>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</si>
  <si>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</si>
  <si>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</si>
  <si>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</si>
  <si>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</si>
  <si>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</si>
  <si>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</si>
  <si>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</si>
  <si>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</si>
  <si>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</si>
  <si>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</si>
  <si>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</si>
  <si>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</si>
  <si>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</si>
  <si>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</si>
  <si>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</si>
  <si>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</si>
  <si>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</si>
  <si>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</si>
  <si>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</si>
  <si>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</si>
  <si>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</si>
  <si>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</si>
  <si>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</si>
  <si>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</si>
  <si>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</si>
  <si>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</si>
  <si>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</si>
  <si>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</si>
  <si>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</si>
  <si>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</si>
  <si>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</si>
  <si>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</si>
  <si>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</si>
  <si>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</si>
  <si>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</si>
  <si>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</si>
  <si>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</si>
  <si>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</si>
  <si>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</si>
  <si>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</si>
  <si>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</si>
  <si>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</si>
  <si>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</si>
  <si>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</si>
  <si>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</si>
  <si>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</si>
  <si>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</si>
  <si>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</si>
  <si>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</si>
  <si>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</si>
  <si>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</si>
  <si>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</si>
  <si>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</si>
  <si>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</si>
  <si>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</si>
  <si>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</si>
  <si>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</si>
  <si>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</si>
  <si>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</si>
  <si>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</si>
  <si>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</si>
  <si>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</si>
  <si>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</si>
  <si>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</si>
  <si>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</si>
  <si>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</si>
  <si>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</si>
  <si>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</si>
  <si>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</si>
  <si>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</si>
  <si>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</si>
  <si>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</si>
  <si>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</si>
  <si>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</si>
  <si>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</si>
  <si>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</si>
  <si>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</si>
  <si>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</si>
  <si>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</si>
  <si>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</si>
  <si>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</si>
  <si>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</si>
  <si>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</si>
  <si>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</si>
  <si>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</si>
  <si>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</si>
  <si>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</si>
  <si>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</si>
  <si>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</si>
  <si>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</si>
  <si>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</si>
  <si>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</si>
  <si>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</si>
  <si>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</si>
  <si>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</si>
  <si>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</si>
  <si>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</si>
  <si>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</si>
  <si>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HCM45</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</si>
  <si>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</si>
  <si>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</si>
  <si>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</si>
  <si>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</si>
  <si>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</si>
  <si>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</si>
  <si>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</si>
  <si>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</si>
  <si>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</si>
  <si>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</si>
  <si>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</si>
  <si>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</si>
  <si>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</si>
  <si>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</si>
  <si>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</si>
  <si>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</si>
  <si>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</si>
  <si>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</si>
  <si>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</si>
  <si>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</si>
  <si>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</si>
  <si>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</si>
  <si>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</si>
  <si>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</si>
  <si>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</si>
  <si>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</si>
  <si>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</si>
  <si>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</si>
  <si>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</si>
  <si>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</si>
  <si>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</si>
  <si>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</si>
  <si>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</si>
  <si>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</si>
  <si>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</si>
  <si>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</si>
  <si>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</si>
  <si>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</si>
  <si>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</si>
  <si>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</si>
  <si>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</si>
  <si>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</si>
  <si>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</si>
  <si>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</si>
  <si>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</si>
  <si>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</si>
  <si>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</si>
  <si>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</si>
  <si>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</si>
  <si>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</si>
  <si>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</si>
  <si>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</si>
  <si>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</si>
  <si>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</si>
  <si>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</si>
  <si>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</si>
  <si>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</si>
  <si>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</si>
  <si>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</si>
  <si>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</si>
  <si>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</si>
  <si>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</si>
  <si>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</si>
  <si>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</si>
  <si>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</si>
  <si>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</si>
  <si>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</si>
  <si>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</si>
  <si>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</si>
  <si>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</si>
  <si>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</si>
  <si>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</si>
  <si>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</si>
  <si>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</si>
  <si>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</si>
  <si>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</si>
  <si>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</si>
  <si>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</si>
  <si>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</si>
  <si>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</si>
  <si>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</si>
  <si>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</si>
  <si>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</si>
  <si>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</si>
  <si>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</si>
  <si>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</si>
  <si>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</si>
  <si>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</si>
  <si>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</si>
  <si>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</si>
  <si>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</si>
  <si>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</si>
  <si>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</si>
  <si>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</si>
  <si>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</si>
  <si>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</si>
  <si>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</si>
  <si>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</si>
  <si>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</si>
  <si>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</si>
  <si>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</si>
  <si>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</si>
  <si>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</si>
  <si>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HPW2</t>
  </si>
  <si>
    <t>Password does not expire timely</t>
  </si>
  <si>
    <t>HPW3</t>
  </si>
  <si>
    <t>Minimum password length is too short</t>
  </si>
  <si>
    <t>HPW4</t>
  </si>
  <si>
    <t>Minimum password age does not exist</t>
  </si>
  <si>
    <t>HPW5</t>
  </si>
  <si>
    <t>Passwords are generated and distributed automatically</t>
  </si>
  <si>
    <t>HPW6</t>
  </si>
  <si>
    <t>Password history is insufficient</t>
  </si>
  <si>
    <t>HPW7</t>
  </si>
  <si>
    <t>Password change notification is not sufficient</t>
  </si>
  <si>
    <t>Passwords are displayed on screen when entered</t>
  </si>
  <si>
    <t>HPW9</t>
  </si>
  <si>
    <t>Password management processes are not documented</t>
  </si>
  <si>
    <t>HPW10</t>
  </si>
  <si>
    <t>Passwords are allowed to be stored</t>
  </si>
  <si>
    <t>HPW100</t>
  </si>
  <si>
    <t>HPW11</t>
  </si>
  <si>
    <t>Password transmission does not use strong cryptography</t>
  </si>
  <si>
    <t>HPW12</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</si>
  <si>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</si>
  <si>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</si>
  <si>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</si>
  <si>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</si>
  <si>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</si>
  <si>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</si>
  <si>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</si>
  <si>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</si>
  <si>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</si>
  <si>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Default passwords have not been changed</t>
  </si>
  <si>
    <t xml:space="preserve">No password is required to remotely access an FTI system </t>
  </si>
  <si>
    <t>HPW19</t>
  </si>
  <si>
    <t>More than one Publication 1075 password requirement is not met</t>
  </si>
  <si>
    <t>HPW20</t>
  </si>
  <si>
    <t>User is not required to change password upon first use</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</si>
  <si>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</si>
  <si>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</si>
  <si>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</si>
  <si>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</si>
  <si>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</si>
  <si>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</si>
  <si>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</si>
  <si>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</si>
  <si>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</si>
  <si>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</si>
  <si>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</si>
  <si>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</si>
  <si>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</si>
  <si>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</si>
  <si>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</si>
  <si>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</si>
  <si>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</si>
  <si>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</si>
  <si>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</si>
  <si>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</si>
  <si>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</si>
  <si>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</si>
  <si>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</si>
  <si>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</si>
  <si>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</si>
  <si>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</si>
  <si>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</si>
  <si>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</si>
  <si>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</si>
  <si>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</si>
  <si>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</si>
  <si>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</si>
  <si>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</si>
  <si>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</si>
  <si>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</si>
  <si>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</si>
  <si>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</si>
  <si>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</si>
  <si>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</si>
  <si>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</si>
  <si>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</si>
  <si>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</si>
  <si>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</si>
  <si>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</si>
  <si>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</si>
  <si>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</si>
  <si>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</si>
  <si>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</si>
  <si>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</si>
  <si>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</si>
  <si>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FTI access from personal devices</t>
  </si>
  <si>
    <t>HRM4</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</si>
  <si>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</si>
  <si>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</si>
  <si>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</si>
  <si>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</si>
  <si>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</si>
  <si>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</si>
  <si>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</si>
  <si>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</si>
  <si>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</si>
  <si>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</si>
  <si>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</si>
  <si>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</si>
  <si>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</si>
  <si>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</si>
  <si>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</si>
  <si>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</si>
  <si>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</si>
  <si>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</si>
  <si>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</si>
  <si>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</si>
  <si>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</si>
  <si>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</si>
  <si>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</si>
  <si>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</si>
  <si>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</si>
  <si>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</si>
  <si>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</si>
  <si>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</si>
  <si>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</si>
  <si>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</si>
  <si>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</si>
  <si>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</si>
  <si>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</si>
  <si>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</si>
  <si>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</si>
  <si>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</si>
  <si>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</si>
  <si>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</si>
  <si>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</si>
  <si>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</si>
  <si>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</si>
  <si>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</si>
  <si>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</si>
  <si>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</si>
  <si>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</si>
  <si>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</si>
  <si>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</si>
  <si>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</si>
  <si>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</si>
  <si>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</si>
  <si>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</si>
  <si>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</si>
  <si>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</si>
  <si>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No DMZ exists for the network</t>
  </si>
  <si>
    <t>HSC6</t>
  </si>
  <si>
    <t>Not all connections to FTI systems are monitored</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</si>
  <si>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</si>
  <si>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</si>
  <si>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</si>
  <si>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</si>
  <si>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</si>
  <si>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</si>
  <si>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</si>
  <si>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</si>
  <si>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</si>
  <si>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</si>
  <si>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</si>
  <si>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</si>
  <si>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</si>
  <si>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</si>
  <si>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</si>
  <si>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</si>
  <si>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</si>
  <si>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</si>
  <si>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</si>
  <si>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</si>
  <si>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</si>
  <si>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</si>
  <si>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</si>
  <si>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</si>
  <si>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</si>
  <si>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</si>
  <si>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</si>
  <si>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</si>
  <si>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</si>
  <si>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</si>
  <si>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</si>
  <si>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</si>
  <si>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</si>
  <si>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</si>
  <si>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</si>
  <si>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</si>
  <si>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</si>
  <si>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</si>
  <si>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</si>
  <si>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</si>
  <si>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</si>
  <si>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</si>
  <si>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The network is not properly segmented</t>
  </si>
  <si>
    <t>HSC29</t>
  </si>
  <si>
    <t xml:space="preserve">Cryptographic key pairs are not properly managed </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</si>
  <si>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</si>
  <si>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</si>
  <si>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</si>
  <si>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</si>
  <si>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</si>
  <si>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</si>
  <si>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</si>
  <si>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</si>
  <si>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</si>
  <si>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</si>
  <si>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</si>
  <si>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</si>
  <si>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</si>
  <si>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</si>
  <si>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</si>
  <si>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</si>
  <si>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</si>
  <si>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</si>
  <si>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</si>
  <si>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</si>
  <si>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</si>
  <si>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</si>
  <si>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</si>
  <si>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HSC42</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</si>
  <si>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</si>
  <si>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</si>
  <si>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</si>
  <si>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</si>
  <si>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</si>
  <si>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</si>
  <si>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</si>
  <si>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</si>
  <si>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</si>
  <si>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</si>
  <si>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</si>
  <si>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</si>
  <si>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</si>
  <si>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</si>
  <si>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</si>
  <si>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</si>
  <si>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</si>
  <si>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</si>
  <si>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</si>
  <si>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</si>
  <si>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</si>
  <si>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</si>
  <si>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</si>
  <si>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</si>
  <si>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</si>
  <si>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</si>
  <si>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</si>
  <si>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</si>
  <si>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</si>
  <si>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</si>
  <si>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</si>
  <si>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</si>
  <si>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</si>
  <si>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</si>
  <si>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</si>
  <si>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</si>
  <si>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</si>
  <si>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</si>
  <si>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</si>
  <si>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</si>
  <si>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</si>
  <si>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</si>
  <si>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</si>
  <si>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</si>
  <si>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</si>
  <si>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</si>
  <si>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</si>
  <si>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</si>
  <si>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</si>
  <si>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</si>
  <si>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</si>
  <si>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</si>
  <si>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</si>
  <si>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</si>
  <si>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</si>
  <si>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Agency does not monitor for unauthorized hosts on the network</t>
  </si>
  <si>
    <t>No host intrusion detection/prevention system exists</t>
  </si>
  <si>
    <t>HSI27</t>
  </si>
  <si>
    <t xml:space="preserve">Critical security patches have not been applied </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</si>
  <si>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</si>
  <si>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</si>
  <si>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</si>
  <si>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</si>
  <si>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</si>
  <si>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</si>
  <si>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</si>
  <si>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</si>
  <si>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</si>
  <si>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</si>
  <si>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</si>
  <si>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</si>
  <si>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</si>
  <si>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</si>
  <si>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</si>
  <si>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</si>
  <si>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</si>
  <si>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</si>
  <si>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</si>
  <si>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</si>
  <si>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</si>
  <si>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</si>
  <si>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</si>
  <si>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</si>
  <si>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</si>
  <si>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</si>
  <si>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</si>
  <si>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</si>
  <si>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</si>
  <si>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</si>
  <si>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</si>
  <si>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</si>
  <si>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</si>
  <si>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</si>
  <si>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</si>
  <si>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</si>
  <si>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</si>
  <si>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</si>
  <si>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</si>
  <si>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</si>
  <si>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</si>
  <si>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</si>
  <si>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</si>
  <si>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</si>
  <si>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</si>
  <si>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</si>
  <si>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</si>
  <si>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</si>
  <si>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</si>
  <si>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</si>
  <si>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</si>
  <si>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</si>
  <si>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</si>
  <si>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</si>
  <si>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</si>
  <si>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</si>
  <si>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</si>
  <si>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</si>
  <si>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</si>
  <si>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</si>
  <si>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</si>
  <si>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</si>
  <si>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</si>
  <si>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</si>
  <si>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</si>
  <si>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</si>
  <si>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</si>
  <si>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</si>
  <si>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</si>
  <si>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</si>
  <si>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</si>
  <si>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</si>
  <si>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</si>
  <si>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</si>
  <si>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</si>
  <si>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</si>
  <si>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</si>
  <si>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</si>
  <si>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</si>
  <si>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</si>
  <si>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</si>
  <si>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</si>
  <si>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</si>
  <si>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</si>
  <si>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</si>
  <si>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</si>
  <si>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</si>
  <si>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</si>
  <si>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</si>
  <si>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</si>
  <si>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</si>
  <si>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</si>
  <si>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</si>
  <si>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</si>
  <si>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</si>
  <si>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</si>
  <si>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</si>
  <si>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</si>
  <si>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</si>
  <si>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</si>
  <si>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</si>
  <si>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</si>
  <si>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</si>
  <si>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</si>
  <si>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</si>
  <si>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</si>
  <si>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</si>
  <si>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</si>
  <si>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</si>
  <si>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</si>
  <si>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</si>
  <si>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</si>
  <si>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</si>
  <si>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</si>
  <si>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</si>
  <si>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</si>
  <si>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</si>
  <si>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</si>
  <si>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</si>
  <si>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</si>
  <si>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</si>
  <si>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</si>
  <si>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</si>
  <si>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</si>
  <si>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</si>
  <si>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</si>
  <si>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</si>
  <si>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</si>
  <si>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</si>
  <si>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</si>
  <si>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</si>
  <si>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</si>
  <si>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</si>
  <si>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</si>
  <si>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</si>
  <si>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</si>
  <si>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</si>
  <si>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</si>
  <si>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</si>
  <si>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</si>
  <si>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</si>
  <si>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</si>
  <si>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</si>
  <si>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</si>
  <si>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</si>
  <si>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</si>
  <si>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</si>
  <si>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</si>
  <si>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</si>
  <si>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</si>
  <si>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</si>
  <si>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</si>
  <si>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</si>
  <si>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</si>
  <si>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</si>
  <si>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</si>
  <si>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</si>
  <si>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</si>
  <si>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</si>
  <si>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</si>
  <si>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</si>
  <si>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</si>
  <si>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</si>
  <si>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</si>
  <si>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</si>
  <si>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</si>
  <si>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</si>
  <si>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</si>
  <si>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</si>
  <si>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</si>
  <si>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</si>
  <si>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</si>
  <si>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</si>
  <si>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</si>
  <si>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</si>
  <si>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</si>
  <si>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</si>
  <si>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</si>
  <si>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</si>
  <si>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</si>
  <si>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</si>
  <si>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</si>
  <si>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</si>
  <si>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</si>
  <si>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</si>
  <si>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</si>
  <si>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</si>
  <si>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</si>
  <si>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</si>
  <si>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</si>
  <si>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</si>
  <si>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</si>
  <si>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</si>
  <si>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</si>
  <si>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</si>
  <si>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</si>
  <si>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</si>
  <si>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</si>
  <si>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</si>
  <si>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</si>
  <si>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</si>
  <si>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</si>
  <si>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</si>
  <si>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</si>
  <si>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</si>
  <si>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</si>
  <si>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</si>
  <si>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</si>
  <si>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</si>
  <si>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</si>
  <si>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</si>
  <si>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</si>
  <si>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</si>
  <si>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</si>
  <si>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</si>
  <si>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</si>
  <si>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</si>
  <si>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</si>
  <si>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</si>
  <si>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</si>
  <si>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</si>
  <si>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</si>
  <si>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</si>
  <si>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</si>
  <si>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</si>
  <si>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</si>
  <si>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</si>
  <si>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</si>
  <si>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</si>
  <si>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</si>
  <si>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</si>
  <si>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</si>
  <si>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</si>
  <si>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</si>
  <si>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</si>
  <si>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</si>
  <si>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</si>
  <si>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</si>
  <si>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</si>
  <si>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</si>
  <si>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</si>
  <si>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</si>
  <si>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</si>
  <si>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</si>
  <si>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</si>
  <si>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</si>
  <si>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</si>
  <si>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</si>
  <si>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</si>
  <si>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</si>
  <si>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</si>
  <si>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</si>
  <si>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</si>
  <si>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</si>
  <si>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</si>
  <si>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</si>
  <si>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</si>
  <si>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</si>
  <si>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</si>
  <si>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</si>
  <si>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</si>
  <si>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</si>
  <si>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</si>
  <si>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</si>
  <si>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</si>
  <si>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</si>
  <si>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</si>
  <si>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</si>
  <si>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</si>
  <si>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</si>
  <si>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</si>
  <si>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</si>
  <si>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</si>
  <si>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</si>
  <si>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</si>
  <si>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</si>
  <si>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</si>
  <si>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</si>
  <si>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</si>
  <si>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</si>
  <si>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</si>
  <si>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</si>
  <si>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</si>
  <si>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</si>
  <si>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</si>
  <si>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</si>
  <si>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</si>
  <si>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</si>
  <si>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</si>
  <si>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</si>
  <si>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</si>
  <si>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</si>
  <si>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</si>
  <si>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</si>
  <si>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</si>
  <si>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</si>
  <si>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</si>
  <si>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</si>
  <si>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</si>
  <si>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</si>
  <si>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</si>
  <si>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</si>
  <si>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</si>
  <si>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</si>
  <si>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</si>
  <si>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</si>
  <si>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</si>
  <si>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</si>
  <si>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</si>
  <si>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</si>
  <si>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</si>
  <si>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</si>
  <si>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</si>
  <si>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</si>
  <si>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</si>
  <si>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</si>
  <si>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</si>
  <si>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</si>
  <si>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</si>
  <si>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</si>
  <si>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</si>
  <si>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</si>
  <si>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</si>
  <si>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</si>
  <si>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</si>
  <si>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</si>
  <si>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</si>
  <si>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</si>
  <si>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</si>
  <si>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</si>
  <si>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</si>
  <si>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</si>
  <si>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</si>
  <si>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</si>
  <si>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</si>
  <si>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</si>
  <si>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</si>
  <si>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</si>
  <si>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</si>
  <si>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</si>
  <si>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</si>
  <si>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</si>
  <si>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</si>
  <si>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</si>
  <si>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</si>
  <si>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</si>
  <si>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</si>
  <si>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</si>
  <si>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</si>
  <si>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</si>
  <si>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HTC160</t>
  </si>
  <si>
    <t>The Debian 11 operating system is not configured securely</t>
  </si>
  <si>
    <t>HAC64
HAC65
HAC66
HRM20
HPW12</t>
  </si>
  <si>
    <r>
      <t xml:space="preserve">Issue Code Mapping (Select </t>
    </r>
    <r>
      <rPr>
        <b/>
        <u/>
        <sz val="10"/>
        <color rgb="FFFFFFFF"/>
        <rFont val="Arial"/>
        <family val="2"/>
      </rPr>
      <t>one</t>
    </r>
    <r>
      <rPr>
        <b/>
        <sz val="10"/>
        <color rgb="FFFFFFFF"/>
        <rFont val="Arial"/>
        <family val="2"/>
      </rPr>
      <t xml:space="preserve"> to enter in column L)</t>
    </r>
  </si>
  <si>
    <t>The OEL 10 Server is not configured securely</t>
  </si>
  <si>
    <t>HTC166</t>
  </si>
  <si>
    <t>The Apple iOS 18 device is not configured securely</t>
  </si>
  <si>
    <t>HTC165</t>
  </si>
  <si>
    <t>The Debian 12 operating system is not configured securely</t>
  </si>
  <si>
    <t>HTC164</t>
  </si>
  <si>
    <t>The RHEL 10.0 Server is not configured securely</t>
  </si>
  <si>
    <t>HTC163</t>
  </si>
  <si>
    <t>The SQL Server 2025 Server has not been configured securely</t>
  </si>
  <si>
    <t>HTC162</t>
  </si>
  <si>
    <t>The Windows 2025 Server has not been configured securely</t>
  </si>
  <si>
    <t>HTC161</t>
  </si>
  <si>
    <t>SBOM is not produced for the system/application</t>
  </si>
  <si>
    <t>HSR3</t>
  </si>
  <si>
    <t>System/Application components are not inspected for potential supply chain issues</t>
  </si>
  <si>
    <t>HSR2</t>
  </si>
  <si>
    <t>HSR100</t>
  </si>
  <si>
    <t>Supply Chain Risk Management documentation is insufficient</t>
  </si>
  <si>
    <t>HSR1</t>
  </si>
  <si>
    <t>The agency does not require use of digitally signed software components</t>
  </si>
  <si>
    <t>HSI37</t>
  </si>
  <si>
    <t>Web Application is not scanned for Web Application Vulnerabilities</t>
  </si>
  <si>
    <t>HRA10</t>
  </si>
  <si>
    <t>The agency has not developed a risk management strategy</t>
  </si>
  <si>
    <t>HPM3</t>
  </si>
  <si>
    <t>Key security or privacy program management leadership roles are not established.</t>
  </si>
  <si>
    <t>HPM2</t>
  </si>
  <si>
    <t>System Recovery and Reconstitution process is not defined</t>
  </si>
  <si>
    <t>HCP11</t>
  </si>
  <si>
    <t>Unauthorized hardware is not blocked</t>
  </si>
  <si>
    <t>HCM50</t>
  </si>
  <si>
    <t>Sensitive data about the FTI environment is shared</t>
  </si>
  <si>
    <t>HAC69</t>
  </si>
  <si>
    <t>Peer to peer or client to client access/filesharing is enabled</t>
  </si>
  <si>
    <t>HAC68</t>
  </si>
  <si>
    <t>Lock screen does not obscure or block potentially sensitive data</t>
  </si>
  <si>
    <t>HAC67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</si>
</sst>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26" x14ac:knownFonts="1">
    <font>
      <sz val="10"/>
      <name val="Arial"/>
    </font>
    <font>
      <sz val="8"/>
      <name val="Arial"/>
      <family val="2"/>
    </font>
    <font>
      <b/>
      <sz val="10"/>
      <name val="Arial"/>
      <family val="2"/>
    </font>
    <font>
      <b/>
      <sz val="12"/>
      <name val="Arial"/>
      <family val="2"/>
    </font>
    <font>
      <i/>
      <sz val="10"/>
      <name val="Arial"/>
      <family val="2"/>
    </font>
    <font>
      <sz val="10"/>
      <name val="Arial"/>
      <family val="2"/>
    </font>
    <font>
      <i/>
      <sz val="9"/>
      <name val="Arial"/>
      <family val="2"/>
    </font>
    <font>
      <sz val="12"/>
      <name val="Arial"/>
      <family val="2"/>
    </font>
    <font>
      <b/>
      <i/>
      <sz val="10"/>
      <name val="Arial"/>
      <family val="2"/>
    </font>
    <font>
      <sz val="10"/>
      <color indexed="8"/>
      <name val="Arial"/>
      <family val="2"/>
    </font>
    <font>
      <sz val="11"/>
      <color theme="1"/>
      <name val="Calibri"/>
      <family val="2"/>
      <scheme val="minor"/>
    </font>
    <font>
      <b/>
      <sz val="11"/>
      <color theme="1"/>
      <name val="Calibri"/>
      <family val="2"/>
      <scheme val="minor"/>
    </font>
    <font>
      <sz val="10"/>
      <color theme="1"/>
      <name val="Arial"/>
      <family val="2"/>
    </font>
    <font>
      <sz val="10"/>
      <color rgb="FFAC0000"/>
      <name val="Arial"/>
      <family val="2"/>
    </font>
    <font>
      <sz val="10"/>
      <color rgb="FFFF0000"/>
      <name val="Arial"/>
      <family val="2"/>
    </font>
    <font>
      <b/>
      <sz val="10"/>
      <color rgb="FF00B050"/>
      <name val="Arial"/>
      <family val="2"/>
    </font>
    <font>
      <sz val="10"/>
      <color rgb="FF00B050"/>
      <name val="Arial"/>
      <family val="2"/>
    </font>
    <font>
      <sz val="10"/>
      <color theme="0"/>
      <name val="Arial"/>
      <family val="2"/>
    </font>
    <font>
      <b/>
      <sz val="10"/>
      <color rgb="FFFF0000"/>
      <name val="Arial"/>
      <family val="2"/>
    </font>
    <font>
      <sz val="10"/>
      <name val="Arial"/>
      <family val="2"/>
    </font>
    <font>
      <sz val="10"/>
      <color rgb="FF000000"/>
      <name val="Arial"/>
      <family val="2"/>
    </font>
    <font>
      <sz val="10"/>
      <color rgb="FF000000"/>
      <name val="Arial"/>
      <family val="2"/>
    </font>
    <font>
      <b/>
      <sz val="10"/>
      <color rgb="FFFFFFFF"/>
      <name val="Arial"/>
      <family val="2"/>
    </font>
    <font>
      <b/>
      <u/>
      <sz val="10"/>
      <color rgb="FFFFFFFF"/>
      <name val="Arial"/>
      <family val="2"/>
    </font>
    <font>
      <sz val="10"/>
      <name val="Arial"/>
      <family val="2"/>
    </font>
    <font>
      <sz val="12"/>
      <color rgb="FF000000"/>
      <name val="Calibri"/>
      <family val="2"/>
    </font>
  </fonts>
  <fills count="13">
    <fill>
      <patternFill patternType="none"/>
    </fill>
    <fill>
      <patternFill patternType="gray125"/>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tint="-0.249977111117893"/>
        <bgColor indexed="64"/>
      </patternFill>
    </fill>
    <fill>
      <patternFill patternType="solid">
        <fgColor theme="0"/>
        <bgColor indexed="64"/>
      </patternFill>
    </fill>
    <fill>
      <patternFill patternType="solid">
        <fgColor theme="2" tint="-9.9978637043366805E-2"/>
        <bgColor indexed="64"/>
      </patternFill>
    </fill>
    <fill>
      <patternFill patternType="solid">
        <fgColor theme="0"/>
        <bgColor indexed="8"/>
      </patternFill>
    </fill>
    <fill>
      <patternFill patternType="solid">
        <fgColor rgb="FF4F81BD"/>
        <bgColor indexed="64"/>
      </patternFill>
    </fill>
    <fill>
      <patternFill patternType="solid">
        <fgColor rgb="FFFFFFFF"/>
        <bgColor rgb="FF000000"/>
      </patternFill>
    </fill>
  </fills>
  <borders count="47">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right/>
      <top style="thin">
        <color indexed="63"/>
      </top>
      <bottom/>
      <diagonal/>
    </border>
    <border>
      <left/>
      <right/>
      <top/>
      <bottom style="thin">
        <color indexed="63"/>
      </bottom>
      <diagonal/>
    </border>
    <border>
      <left style="thin">
        <color indexed="63"/>
      </left>
      <right/>
      <top style="thin">
        <color indexed="63"/>
      </top>
      <bottom/>
      <diagonal/>
    </border>
    <border>
      <left style="thin">
        <color indexed="63"/>
      </left>
      <right/>
      <top/>
      <bottom/>
      <diagonal/>
    </border>
    <border>
      <left style="thin">
        <color indexed="63"/>
      </left>
      <right/>
      <top/>
      <bottom style="thin">
        <color indexed="63"/>
      </bottom>
      <diagonal/>
    </border>
    <border>
      <left/>
      <right style="thin">
        <color indexed="64"/>
      </right>
      <top style="thin">
        <color indexed="63"/>
      </top>
      <bottom style="thin">
        <color indexed="63"/>
      </bottom>
      <diagonal/>
    </border>
    <border>
      <left/>
      <right style="thin">
        <color indexed="63"/>
      </right>
      <top/>
      <bottom/>
      <diagonal/>
    </border>
    <border>
      <left/>
      <right style="thin">
        <color indexed="63"/>
      </right>
      <top/>
      <bottom style="thin">
        <color indexed="63"/>
      </bottom>
      <diagonal/>
    </border>
    <border>
      <left/>
      <right style="thin">
        <color indexed="63"/>
      </right>
      <top style="thin">
        <color indexed="63"/>
      </top>
      <bottom/>
      <diagonal/>
    </border>
    <border>
      <left/>
      <right style="thin">
        <color indexed="64"/>
      </right>
      <top style="thin">
        <color indexed="63"/>
      </top>
      <bottom/>
      <diagonal/>
    </border>
    <border>
      <left/>
      <right style="thin">
        <color indexed="64"/>
      </right>
      <top/>
      <bottom/>
      <diagonal/>
    </border>
    <border>
      <left/>
      <right style="thin">
        <color indexed="64"/>
      </right>
      <top/>
      <bottom style="thin">
        <color indexed="63"/>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rgb="FF333333"/>
      </left>
      <right style="thin">
        <color rgb="FF333333"/>
      </right>
      <top style="thin">
        <color rgb="FF333333"/>
      </top>
      <bottom style="thin">
        <color rgb="FF333333"/>
      </bottom>
      <diagonal/>
    </border>
    <border>
      <left style="thin">
        <color auto="1"/>
      </left>
      <right style="thin">
        <color auto="1"/>
      </right>
      <top style="thin">
        <color auto="1"/>
      </top>
      <bottom style="thin">
        <color auto="1"/>
      </bottom>
      <diagonal/>
    </border>
    <border>
      <left style="thin">
        <color indexed="63"/>
      </left>
      <right style="thin">
        <color indexed="63"/>
      </right>
      <top style="thin">
        <color indexed="63"/>
      </top>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3"/>
      </left>
      <right style="thin">
        <color indexed="63"/>
      </right>
      <top/>
      <bottom/>
      <diagonal/>
    </border>
    <border>
      <left style="thin">
        <color rgb="FF000000"/>
      </left>
      <right style="thin">
        <color rgb="FF000000"/>
      </right>
      <top style="thin">
        <color rgb="FF000000"/>
      </top>
      <bottom/>
      <diagonal/>
    </border>
  </borders>
  <cellStyleXfs count="10">
    <xf numFmtId="0" fontId="0" fillId="0" borderId="0"/>
    <xf numFmtId="0" fontId="5" fillId="0" borderId="0"/>
    <xf numFmtId="0" fontId="5" fillId="0" borderId="0"/>
    <xf numFmtId="0" fontId="10" fillId="0" borderId="0"/>
    <xf numFmtId="0" fontId="5" fillId="0" borderId="0"/>
    <xf numFmtId="0" fontId="10" fillId="0" borderId="0"/>
    <xf numFmtId="0" fontId="5" fillId="0" borderId="0"/>
    <xf numFmtId="0" fontId="19" fillId="0" borderId="0"/>
    <xf numFmtId="0" fontId="5" fillId="0" borderId="0"/>
    <xf numFmtId="0" fontId="24" fillId="0" borderId="0"/>
  </cellStyleXfs>
  <cellXfs count="249">
    <xf numFmtId="0" fontId="0" fillId="0" borderId="0" xfId="0"/>
    <xf numFmtId="0" fontId="4" fillId="0" borderId="0" xfId="0" applyFont="1" applyAlignment="1">
      <alignment vertical="top" wrapText="1"/>
    </xf>
    <xf numFmtId="0" fontId="2" fillId="2" borderId="2" xfId="0" applyFont="1" applyFill="1" applyBorder="1"/>
    <xf numFmtId="0" fontId="2" fillId="2" borderId="3" xfId="0" applyFont="1" applyFill="1" applyBorder="1"/>
    <xf numFmtId="0" fontId="5" fillId="0" borderId="0" xfId="0" applyFont="1" applyAlignment="1">
      <alignment vertical="top"/>
    </xf>
    <xf numFmtId="0" fontId="4" fillId="0" borderId="0" xfId="0" applyFont="1" applyAlignment="1">
      <alignment vertical="top"/>
    </xf>
    <xf numFmtId="0" fontId="2" fillId="5" borderId="1" xfId="0" applyFont="1" applyFill="1" applyBorder="1" applyAlignment="1">
      <alignment horizontal="left" vertical="center" wrapText="1"/>
    </xf>
    <xf numFmtId="0" fontId="0" fillId="5" borderId="4" xfId="0" applyFill="1" applyBorder="1" applyAlignment="1">
      <alignment vertical="center"/>
    </xf>
    <xf numFmtId="0" fontId="5" fillId="3" borderId="5" xfId="0" applyFont="1" applyFill="1" applyBorder="1"/>
    <xf numFmtId="0" fontId="7" fillId="3" borderId="0" xfId="0" applyFont="1" applyFill="1"/>
    <xf numFmtId="0" fontId="5" fillId="3" borderId="0" xfId="0" applyFont="1" applyFill="1"/>
    <xf numFmtId="0" fontId="5" fillId="3" borderId="6" xfId="0" applyFont="1" applyFill="1" applyBorder="1"/>
    <xf numFmtId="0" fontId="2" fillId="4" borderId="7" xfId="0" applyFont="1" applyFill="1" applyBorder="1" applyAlignment="1">
      <alignment vertical="center"/>
    </xf>
    <xf numFmtId="0" fontId="2" fillId="4" borderId="5" xfId="0" applyFont="1" applyFill="1" applyBorder="1" applyAlignment="1">
      <alignment vertical="center"/>
    </xf>
    <xf numFmtId="0" fontId="5" fillId="4" borderId="8" xfId="0" applyFont="1" applyFill="1" applyBorder="1" applyAlignment="1">
      <alignment vertical="top"/>
    </xf>
    <xf numFmtId="0" fontId="0" fillId="4" borderId="0" xfId="0" applyFill="1" applyAlignment="1">
      <alignment vertical="top"/>
    </xf>
    <xf numFmtId="0" fontId="0" fillId="4" borderId="9" xfId="0" applyFill="1" applyBorder="1" applyAlignment="1">
      <alignment vertical="top"/>
    </xf>
    <xf numFmtId="0" fontId="0" fillId="4" borderId="6" xfId="0" applyFill="1" applyBorder="1" applyAlignment="1">
      <alignment vertical="top"/>
    </xf>
    <xf numFmtId="0" fontId="2" fillId="2" borderId="2" xfId="0" applyFont="1" applyFill="1" applyBorder="1" applyAlignment="1">
      <alignment vertical="center"/>
    </xf>
    <xf numFmtId="0" fontId="2" fillId="2" borderId="3" xfId="0" applyFont="1" applyFill="1" applyBorder="1" applyAlignment="1">
      <alignment vertical="center"/>
    </xf>
    <xf numFmtId="0" fontId="2" fillId="0" borderId="2" xfId="0" applyFont="1" applyBorder="1" applyAlignment="1">
      <alignment vertical="center"/>
    </xf>
    <xf numFmtId="0" fontId="2" fillId="0" borderId="4" xfId="0" applyFont="1" applyBorder="1" applyAlignment="1">
      <alignment vertical="center"/>
    </xf>
    <xf numFmtId="0" fontId="0" fillId="5" borderId="2" xfId="0" applyFill="1" applyBorder="1" applyAlignment="1">
      <alignment vertical="center"/>
    </xf>
    <xf numFmtId="0" fontId="0" fillId="5" borderId="3" xfId="0" applyFill="1" applyBorder="1" applyAlignment="1">
      <alignment vertical="center"/>
    </xf>
    <xf numFmtId="0" fontId="12" fillId="0" borderId="10" xfId="0" applyFont="1" applyBorder="1" applyAlignment="1">
      <alignment vertical="center" wrapText="1"/>
    </xf>
    <xf numFmtId="165" fontId="12" fillId="0" borderId="10" xfId="0" applyNumberFormat="1" applyFont="1" applyBorder="1" applyAlignment="1">
      <alignment vertical="center" wrapText="1"/>
    </xf>
    <xf numFmtId="0" fontId="0" fillId="5" borderId="10" xfId="0" applyFill="1" applyBorder="1" applyAlignment="1">
      <alignment vertical="center"/>
    </xf>
    <xf numFmtId="0" fontId="2" fillId="2" borderId="4" xfId="0" applyFont="1" applyFill="1" applyBorder="1"/>
    <xf numFmtId="0" fontId="5" fillId="0" borderId="8" xfId="0" applyFont="1" applyBorder="1" applyAlignment="1">
      <alignment vertical="top"/>
    </xf>
    <xf numFmtId="0" fontId="5" fillId="0" borderId="11" xfId="0" applyFont="1" applyBorder="1" applyAlignment="1">
      <alignment vertical="top"/>
    </xf>
    <xf numFmtId="0" fontId="5" fillId="0" borderId="6" xfId="0" applyFont="1" applyBorder="1" applyAlignment="1">
      <alignment vertical="top"/>
    </xf>
    <xf numFmtId="0" fontId="5" fillId="0" borderId="12" xfId="0" applyFont="1" applyBorder="1" applyAlignment="1">
      <alignment vertical="top"/>
    </xf>
    <xf numFmtId="0" fontId="2" fillId="5" borderId="2" xfId="0" applyFont="1" applyFill="1" applyBorder="1" applyAlignment="1">
      <alignment vertical="center"/>
    </xf>
    <xf numFmtId="0" fontId="2" fillId="5" borderId="3" xfId="0" applyFont="1" applyFill="1" applyBorder="1" applyAlignment="1">
      <alignment vertical="center"/>
    </xf>
    <xf numFmtId="0" fontId="2" fillId="5" borderId="4" xfId="0" applyFont="1" applyFill="1" applyBorder="1" applyAlignment="1">
      <alignment vertical="center"/>
    </xf>
    <xf numFmtId="0" fontId="13" fillId="0" borderId="5" xfId="0" applyFont="1" applyBorder="1" applyAlignment="1">
      <alignment vertical="top"/>
    </xf>
    <xf numFmtId="0" fontId="13" fillId="0" borderId="13" xfId="0" applyFont="1" applyBorder="1" applyAlignment="1">
      <alignment vertical="top"/>
    </xf>
    <xf numFmtId="0" fontId="13" fillId="0" borderId="0" xfId="0" applyFont="1"/>
    <xf numFmtId="0" fontId="13" fillId="0" borderId="0" xfId="0" applyFont="1" applyAlignment="1">
      <alignment vertical="top"/>
    </xf>
    <xf numFmtId="0" fontId="13" fillId="0" borderId="11" xfId="0" applyFont="1" applyBorder="1" applyAlignment="1">
      <alignment vertical="top"/>
    </xf>
    <xf numFmtId="0" fontId="14" fillId="0" borderId="6" xfId="0" applyFont="1" applyBorder="1" applyAlignment="1">
      <alignment vertical="top"/>
    </xf>
    <xf numFmtId="0" fontId="14" fillId="0" borderId="12" xfId="0" applyFont="1" applyBorder="1" applyAlignment="1">
      <alignment vertical="top"/>
    </xf>
    <xf numFmtId="0" fontId="2" fillId="6" borderId="7" xfId="0" applyFont="1" applyFill="1" applyBorder="1" applyAlignment="1">
      <alignment vertical="top"/>
    </xf>
    <xf numFmtId="0" fontId="2" fillId="6" borderId="5" xfId="0" applyFont="1" applyFill="1" applyBorder="1" applyAlignment="1">
      <alignment vertical="top"/>
    </xf>
    <xf numFmtId="0" fontId="2" fillId="6" borderId="13" xfId="0" applyFont="1" applyFill="1" applyBorder="1" applyAlignment="1">
      <alignment vertical="top"/>
    </xf>
    <xf numFmtId="0" fontId="5" fillId="0" borderId="7" xfId="0" applyFont="1" applyBorder="1" applyAlignment="1">
      <alignment vertical="top"/>
    </xf>
    <xf numFmtId="0" fontId="5" fillId="0" borderId="5" xfId="0" applyFont="1" applyBorder="1" applyAlignment="1">
      <alignment vertical="top"/>
    </xf>
    <xf numFmtId="0" fontId="5" fillId="0" borderId="13" xfId="0" applyFont="1" applyBorder="1" applyAlignment="1">
      <alignment vertical="top"/>
    </xf>
    <xf numFmtId="0" fontId="2" fillId="6" borderId="9" xfId="0" applyFont="1" applyFill="1" applyBorder="1" applyAlignment="1">
      <alignment vertical="top"/>
    </xf>
    <xf numFmtId="0" fontId="2" fillId="6" borderId="6" xfId="0" applyFont="1" applyFill="1" applyBorder="1" applyAlignment="1">
      <alignment vertical="top"/>
    </xf>
    <xf numFmtId="0" fontId="2" fillId="6" borderId="12" xfId="0" applyFont="1" applyFill="1" applyBorder="1" applyAlignment="1">
      <alignment vertical="top"/>
    </xf>
    <xf numFmtId="0" fontId="5" fillId="0" borderId="9" xfId="0" applyFont="1" applyBorder="1" applyAlignment="1">
      <alignment vertical="top"/>
    </xf>
    <xf numFmtId="0" fontId="2" fillId="6" borderId="2" xfId="0" applyFont="1" applyFill="1" applyBorder="1" applyAlignment="1">
      <alignment vertical="top"/>
    </xf>
    <xf numFmtId="0" fontId="2" fillId="6" borderId="3" xfId="0" applyFont="1" applyFill="1" applyBorder="1" applyAlignment="1">
      <alignment vertical="top"/>
    </xf>
    <xf numFmtId="0" fontId="2" fillId="6" borderId="4" xfId="0" applyFont="1" applyFill="1" applyBorder="1" applyAlignment="1">
      <alignment vertical="top"/>
    </xf>
    <xf numFmtId="0" fontId="5" fillId="0" borderId="2" xfId="0" applyFont="1" applyBorder="1" applyAlignment="1">
      <alignment vertical="top"/>
    </xf>
    <xf numFmtId="0" fontId="5" fillId="0" borderId="3" xfId="0" applyFont="1" applyBorder="1" applyAlignment="1">
      <alignment vertical="top"/>
    </xf>
    <xf numFmtId="0" fontId="5" fillId="0" borderId="4" xfId="0" applyFont="1" applyBorder="1" applyAlignment="1">
      <alignment vertical="top"/>
    </xf>
    <xf numFmtId="0" fontId="2" fillId="6" borderId="8" xfId="0" applyFont="1" applyFill="1" applyBorder="1" applyAlignment="1">
      <alignment vertical="top"/>
    </xf>
    <xf numFmtId="0" fontId="2" fillId="6" borderId="0" xfId="0" applyFont="1" applyFill="1" applyAlignment="1">
      <alignment vertical="top"/>
    </xf>
    <xf numFmtId="0" fontId="2" fillId="6" borderId="11" xfId="0" applyFont="1" applyFill="1" applyBorder="1" applyAlignment="1">
      <alignment vertical="top"/>
    </xf>
    <xf numFmtId="0" fontId="3" fillId="3" borderId="7" xfId="0" applyFont="1" applyFill="1" applyBorder="1"/>
    <xf numFmtId="0" fontId="3" fillId="3" borderId="8" xfId="0" applyFont="1" applyFill="1" applyBorder="1"/>
    <xf numFmtId="0" fontId="5" fillId="0" borderId="1" xfId="0" applyFont="1" applyBorder="1" applyAlignment="1">
      <alignment horizontal="left" vertical="top"/>
    </xf>
    <xf numFmtId="166" fontId="5" fillId="0" borderId="1" xfId="1" applyNumberFormat="1" applyBorder="1" applyAlignment="1">
      <alignment horizontal="left" vertical="top"/>
    </xf>
    <xf numFmtId="14" fontId="5" fillId="0" borderId="2" xfId="1" applyNumberFormat="1" applyBorder="1" applyAlignment="1">
      <alignment horizontal="left" vertical="top"/>
    </xf>
    <xf numFmtId="0" fontId="5" fillId="0" borderId="1" xfId="1" applyBorder="1" applyAlignment="1">
      <alignment horizontal="left" vertical="top"/>
    </xf>
    <xf numFmtId="0" fontId="5" fillId="0" borderId="1" xfId="0" applyFont="1" applyBorder="1" applyAlignment="1">
      <alignment horizontal="left" vertical="top" wrapText="1"/>
    </xf>
    <xf numFmtId="0" fontId="5" fillId="0" borderId="0" xfId="0" applyFont="1" applyAlignment="1">
      <alignment vertical="center"/>
    </xf>
    <xf numFmtId="0" fontId="5" fillId="3" borderId="14" xfId="0" applyFont="1" applyFill="1" applyBorder="1"/>
    <xf numFmtId="0" fontId="7" fillId="3" borderId="15" xfId="0" applyFont="1" applyFill="1" applyBorder="1"/>
    <xf numFmtId="0" fontId="5" fillId="3" borderId="15" xfId="0" applyFont="1" applyFill="1" applyBorder="1"/>
    <xf numFmtId="0" fontId="5" fillId="3" borderId="16" xfId="0" applyFont="1" applyFill="1" applyBorder="1"/>
    <xf numFmtId="0" fontId="2" fillId="4" borderId="14" xfId="0" applyFont="1" applyFill="1" applyBorder="1" applyAlignment="1">
      <alignment vertical="center"/>
    </xf>
    <xf numFmtId="0" fontId="0" fillId="4" borderId="15" xfId="0" applyFill="1" applyBorder="1" applyAlignment="1">
      <alignment vertical="top"/>
    </xf>
    <xf numFmtId="0" fontId="0" fillId="4" borderId="16" xfId="0" applyFill="1" applyBorder="1" applyAlignment="1">
      <alignment vertical="top"/>
    </xf>
    <xf numFmtId="0" fontId="0" fillId="0" borderId="15" xfId="0" applyBorder="1"/>
    <xf numFmtId="0" fontId="2" fillId="2" borderId="10" xfId="0" applyFont="1" applyFill="1" applyBorder="1" applyAlignment="1">
      <alignment vertical="center"/>
    </xf>
    <xf numFmtId="0" fontId="2" fillId="0" borderId="0" xfId="0" applyFont="1" applyAlignment="1">
      <alignment vertical="center"/>
    </xf>
    <xf numFmtId="0" fontId="2" fillId="0" borderId="0" xfId="0" applyFont="1"/>
    <xf numFmtId="0" fontId="5" fillId="0" borderId="0" xfId="0" applyFont="1"/>
    <xf numFmtId="0" fontId="2" fillId="5" borderId="17" xfId="0" applyFont="1" applyFill="1" applyBorder="1"/>
    <xf numFmtId="0" fontId="0" fillId="0" borderId="18" xfId="0" applyBorder="1"/>
    <xf numFmtId="0" fontId="0" fillId="0" borderId="19" xfId="0" applyBorder="1"/>
    <xf numFmtId="0" fontId="0" fillId="0" borderId="20" xfId="0" applyBorder="1"/>
    <xf numFmtId="0" fontId="0" fillId="0" borderId="21" xfId="0" applyBorder="1"/>
    <xf numFmtId="0" fontId="2" fillId="4" borderId="22" xfId="0" applyFont="1" applyFill="1" applyBorder="1"/>
    <xf numFmtId="0" fontId="0" fillId="7" borderId="23" xfId="0" applyFill="1" applyBorder="1"/>
    <xf numFmtId="0" fontId="0" fillId="0" borderId="17" xfId="0" applyBorder="1"/>
    <xf numFmtId="0" fontId="0" fillId="0" borderId="24" xfId="0" applyBorder="1"/>
    <xf numFmtId="0" fontId="0" fillId="0" borderId="25" xfId="0" applyBorder="1"/>
    <xf numFmtId="0" fontId="4" fillId="0" borderId="21" xfId="0" applyFont="1" applyBorder="1" applyAlignment="1">
      <alignment vertical="top" wrapText="1"/>
    </xf>
    <xf numFmtId="0" fontId="2" fillId="5" borderId="18" xfId="0" applyFont="1" applyFill="1" applyBorder="1"/>
    <xf numFmtId="0" fontId="2" fillId="5" borderId="19" xfId="0" applyFont="1" applyFill="1" applyBorder="1"/>
    <xf numFmtId="0" fontId="4" fillId="8" borderId="24" xfId="0" applyFont="1" applyFill="1" applyBorder="1"/>
    <xf numFmtId="0" fontId="4" fillId="8" borderId="24" xfId="0" applyFont="1" applyFill="1" applyBorder="1" applyAlignment="1">
      <alignment vertical="top"/>
    </xf>
    <xf numFmtId="0" fontId="5" fillId="0" borderId="24" xfId="0" applyFont="1" applyBorder="1" applyAlignment="1">
      <alignment vertical="top"/>
    </xf>
    <xf numFmtId="0" fontId="2" fillId="8" borderId="24" xfId="0" applyFont="1" applyFill="1" applyBorder="1"/>
    <xf numFmtId="0" fontId="0" fillId="8" borderId="24" xfId="0" applyFill="1" applyBorder="1"/>
    <xf numFmtId="0" fontId="2" fillId="2" borderId="19" xfId="0" applyFont="1" applyFill="1" applyBorder="1"/>
    <xf numFmtId="0" fontId="2" fillId="2" borderId="17" xfId="0" applyFont="1" applyFill="1" applyBorder="1"/>
    <xf numFmtId="0" fontId="2" fillId="2" borderId="18" xfId="0" applyFont="1" applyFill="1" applyBorder="1"/>
    <xf numFmtId="0" fontId="2" fillId="0" borderId="18" xfId="0" applyFont="1" applyBorder="1" applyAlignment="1">
      <alignment vertical="center"/>
    </xf>
    <xf numFmtId="0" fontId="2" fillId="0" borderId="19" xfId="0" applyFont="1" applyBorder="1" applyAlignment="1">
      <alignment vertical="center"/>
    </xf>
    <xf numFmtId="0" fontId="5" fillId="0" borderId="20" xfId="0" applyFont="1" applyBorder="1" applyAlignment="1">
      <alignment vertical="top"/>
    </xf>
    <xf numFmtId="0" fontId="5" fillId="0" borderId="21" xfId="0" applyFont="1" applyBorder="1" applyAlignment="1">
      <alignment vertical="top"/>
    </xf>
    <xf numFmtId="0" fontId="2" fillId="4" borderId="26" xfId="0" applyFont="1" applyFill="1" applyBorder="1"/>
    <xf numFmtId="0" fontId="2" fillId="4" borderId="27" xfId="0" applyFont="1" applyFill="1" applyBorder="1"/>
    <xf numFmtId="0" fontId="2" fillId="4" borderId="28" xfId="0" applyFont="1" applyFill="1" applyBorder="1"/>
    <xf numFmtId="0" fontId="2" fillId="0" borderId="29" xfId="0" applyFont="1" applyBorder="1" applyAlignment="1">
      <alignment vertical="center"/>
    </xf>
    <xf numFmtId="0" fontId="2" fillId="0" borderId="30" xfId="0" applyFont="1" applyBorder="1" applyAlignment="1">
      <alignment vertical="center"/>
    </xf>
    <xf numFmtId="0" fontId="5" fillId="0" borderId="31" xfId="0" applyFont="1" applyBorder="1" applyAlignment="1">
      <alignment horizontal="center" vertical="center"/>
    </xf>
    <xf numFmtId="0" fontId="6" fillId="5" borderId="32" xfId="0" applyFont="1" applyFill="1" applyBorder="1" applyAlignment="1">
      <alignment horizontal="center" vertical="center" wrapText="1"/>
    </xf>
    <xf numFmtId="0" fontId="6" fillId="5" borderId="33" xfId="0" applyFont="1" applyFill="1" applyBorder="1" applyAlignment="1">
      <alignment horizontal="center" vertical="center" wrapText="1"/>
    </xf>
    <xf numFmtId="0" fontId="6" fillId="5" borderId="34" xfId="0" applyFont="1" applyFill="1" applyBorder="1" applyAlignment="1">
      <alignment horizontal="center" vertical="center" wrapText="1"/>
    </xf>
    <xf numFmtId="0" fontId="4" fillId="0" borderId="31" xfId="0" applyFont="1" applyBorder="1" applyAlignment="1">
      <alignment horizontal="center" vertical="center"/>
    </xf>
    <xf numFmtId="0" fontId="6" fillId="5" borderId="1" xfId="0" applyFont="1" applyFill="1" applyBorder="1" applyAlignment="1">
      <alignment horizontal="center" vertical="center"/>
    </xf>
    <xf numFmtId="0" fontId="5" fillId="5" borderId="35" xfId="0" applyFont="1" applyFill="1" applyBorder="1" applyAlignment="1">
      <alignment vertical="center"/>
    </xf>
    <xf numFmtId="0" fontId="6" fillId="5" borderId="36" xfId="0" applyFont="1" applyFill="1" applyBorder="1" applyAlignment="1">
      <alignment horizontal="center" vertical="center"/>
    </xf>
    <xf numFmtId="0" fontId="5" fillId="0" borderId="36" xfId="0" applyFont="1" applyBorder="1" applyAlignment="1" applyProtection="1">
      <alignment horizontal="left" vertical="center"/>
      <protection locked="0"/>
    </xf>
    <xf numFmtId="0" fontId="2" fillId="6" borderId="19" xfId="0" applyFont="1" applyFill="1" applyBorder="1" applyAlignment="1">
      <alignment vertical="top"/>
    </xf>
    <xf numFmtId="0" fontId="2" fillId="6" borderId="17" xfId="0" applyFont="1" applyFill="1" applyBorder="1" applyAlignment="1">
      <alignment vertical="top"/>
    </xf>
    <xf numFmtId="0" fontId="2" fillId="6" borderId="24" xfId="0" applyFont="1" applyFill="1" applyBorder="1" applyAlignment="1">
      <alignment vertical="top"/>
    </xf>
    <xf numFmtId="0" fontId="2" fillId="6" borderId="15" xfId="0" applyFont="1" applyFill="1" applyBorder="1" applyAlignment="1">
      <alignment vertical="top"/>
    </xf>
    <xf numFmtId="0" fontId="2" fillId="6" borderId="20" xfId="0" applyFont="1" applyFill="1" applyBorder="1" applyAlignment="1">
      <alignment vertical="top"/>
    </xf>
    <xf numFmtId="0" fontId="2" fillId="6" borderId="21" xfId="0" applyFont="1" applyFill="1" applyBorder="1" applyAlignment="1">
      <alignment vertical="top"/>
    </xf>
    <xf numFmtId="0" fontId="2" fillId="6" borderId="25" xfId="0" applyFont="1" applyFill="1" applyBorder="1" applyAlignment="1">
      <alignment vertical="top"/>
    </xf>
    <xf numFmtId="0" fontId="4" fillId="0" borderId="31" xfId="0" applyFont="1" applyBorder="1" applyAlignment="1">
      <alignment horizontal="center" vertical="top" wrapText="1"/>
    </xf>
    <xf numFmtId="0" fontId="6" fillId="5" borderId="37" xfId="0" applyFont="1" applyFill="1" applyBorder="1" applyAlignment="1">
      <alignment horizontal="center" vertical="center"/>
    </xf>
    <xf numFmtId="0" fontId="2" fillId="4" borderId="23" xfId="0" applyFont="1" applyFill="1" applyBorder="1"/>
    <xf numFmtId="0" fontId="6" fillId="8" borderId="0" xfId="0" applyFont="1" applyFill="1" applyAlignment="1">
      <alignment horizontal="center" vertical="center"/>
    </xf>
    <xf numFmtId="0" fontId="2" fillId="2" borderId="22" xfId="0" applyFont="1" applyFill="1" applyBorder="1" applyProtection="1">
      <protection locked="0"/>
    </xf>
    <xf numFmtId="0" fontId="2" fillId="2" borderId="23" xfId="0" applyFont="1" applyFill="1" applyBorder="1" applyProtection="1">
      <protection locked="0"/>
    </xf>
    <xf numFmtId="0" fontId="0" fillId="0" borderId="0" xfId="0" applyProtection="1">
      <protection locked="0"/>
    </xf>
    <xf numFmtId="166" fontId="5" fillId="0" borderId="1" xfId="0" applyNumberFormat="1" applyFont="1" applyBorder="1" applyAlignment="1">
      <alignment horizontal="left" vertical="top"/>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5" fillId="8" borderId="22" xfId="0" applyFont="1" applyFill="1" applyBorder="1"/>
    <xf numFmtId="0" fontId="5" fillId="0" borderId="31" xfId="1" applyBorder="1" applyAlignment="1">
      <alignment horizontal="center" vertical="top"/>
    </xf>
    <xf numFmtId="2" fontId="2" fillId="0" borderId="23" xfId="0" applyNumberFormat="1" applyFont="1" applyBorder="1" applyAlignment="1">
      <alignment horizontal="center"/>
    </xf>
    <xf numFmtId="0" fontId="0" fillId="0" borderId="0" xfId="0" applyAlignment="1" applyProtection="1">
      <alignment vertical="top"/>
      <protection locked="0"/>
    </xf>
    <xf numFmtId="0" fontId="0" fillId="0" borderId="0" xfId="0" applyAlignment="1">
      <alignment vertical="top"/>
    </xf>
    <xf numFmtId="0" fontId="2" fillId="0" borderId="7" xfId="0" applyFont="1" applyBorder="1" applyAlignment="1">
      <alignment vertical="center"/>
    </xf>
    <xf numFmtId="0" fontId="2" fillId="0" borderId="13" xfId="0" applyFont="1" applyBorder="1" applyAlignment="1">
      <alignment vertical="center"/>
    </xf>
    <xf numFmtId="0" fontId="2" fillId="0" borderId="31" xfId="0" applyFont="1" applyBorder="1" applyAlignment="1">
      <alignment vertical="center"/>
    </xf>
    <xf numFmtId="0" fontId="15" fillId="0" borderId="31" xfId="0" applyFont="1" applyBorder="1" applyAlignment="1">
      <alignment vertical="center"/>
    </xf>
    <xf numFmtId="0" fontId="0" fillId="0" borderId="0" xfId="0" applyAlignment="1">
      <alignment horizontal="left" vertical="top"/>
    </xf>
    <xf numFmtId="0" fontId="16" fillId="8" borderId="0" xfId="0" applyFont="1" applyFill="1"/>
    <xf numFmtId="0" fontId="16" fillId="0" borderId="0" xfId="0" applyFont="1"/>
    <xf numFmtId="0" fontId="5" fillId="3" borderId="8" xfId="0" applyFont="1" applyFill="1" applyBorder="1"/>
    <xf numFmtId="0" fontId="5" fillId="3" borderId="9" xfId="0" applyFont="1" applyFill="1" applyBorder="1"/>
    <xf numFmtId="0" fontId="2" fillId="6" borderId="18" xfId="0" applyFont="1" applyFill="1" applyBorder="1" applyAlignment="1">
      <alignment vertical="top"/>
    </xf>
    <xf numFmtId="14" fontId="5" fillId="0" borderId="2" xfId="0" applyNumberFormat="1" applyFont="1" applyBorder="1" applyAlignment="1">
      <alignment horizontal="left" vertical="top"/>
    </xf>
    <xf numFmtId="14" fontId="5" fillId="0" borderId="1" xfId="0" applyNumberFormat="1" applyFont="1" applyBorder="1" applyAlignment="1">
      <alignment horizontal="left" vertical="top"/>
    </xf>
    <xf numFmtId="0" fontId="17" fillId="0" borderId="0" xfId="0" applyFont="1"/>
    <xf numFmtId="0" fontId="18" fillId="0" borderId="0" xfId="0" applyFont="1"/>
    <xf numFmtId="0" fontId="17" fillId="8" borderId="0" xfId="0" applyFont="1" applyFill="1"/>
    <xf numFmtId="0" fontId="5" fillId="8" borderId="31" xfId="3" applyFont="1" applyFill="1" applyBorder="1" applyAlignment="1">
      <alignment vertical="top" wrapText="1"/>
    </xf>
    <xf numFmtId="0" fontId="5" fillId="0" borderId="31" xfId="0" applyFont="1" applyBorder="1" applyAlignment="1">
      <alignment vertical="top" wrapText="1"/>
    </xf>
    <xf numFmtId="0" fontId="5" fillId="0" borderId="31" xfId="0" applyFont="1" applyBorder="1" applyAlignment="1" applyProtection="1">
      <alignment vertical="top" wrapText="1"/>
      <protection locked="0"/>
    </xf>
    <xf numFmtId="0" fontId="5" fillId="0" borderId="0" xfId="1" applyAlignment="1">
      <alignment horizontal="center" vertical="top"/>
    </xf>
    <xf numFmtId="0" fontId="5" fillId="0" borderId="31" xfId="0" applyFont="1" applyBorder="1" applyAlignment="1" applyProtection="1">
      <alignment horizontal="left" vertical="top" wrapText="1"/>
      <protection locked="0"/>
    </xf>
    <xf numFmtId="0" fontId="5" fillId="0" borderId="31" xfId="0" applyFont="1" applyBorder="1" applyAlignment="1">
      <alignment horizontal="left" vertical="top" wrapText="1"/>
    </xf>
    <xf numFmtId="0" fontId="5" fillId="0" borderId="31" xfId="0" applyFont="1" applyBorder="1" applyAlignment="1">
      <alignment horizontal="left" vertical="top"/>
    </xf>
    <xf numFmtId="0" fontId="5" fillId="0" borderId="31" xfId="1" applyBorder="1" applyAlignment="1">
      <alignment horizontal="left" vertical="top" wrapText="1"/>
    </xf>
    <xf numFmtId="0" fontId="5" fillId="0" borderId="31" xfId="0" applyFont="1" applyBorder="1" applyAlignment="1" applyProtection="1">
      <alignment vertical="top"/>
      <protection locked="0"/>
    </xf>
    <xf numFmtId="0" fontId="5" fillId="0" borderId="31" xfId="3" applyFont="1" applyBorder="1" applyAlignment="1">
      <alignment vertical="top" wrapText="1"/>
    </xf>
    <xf numFmtId="0" fontId="0" fillId="0" borderId="19" xfId="0" applyBorder="1" applyProtection="1">
      <protection locked="0"/>
    </xf>
    <xf numFmtId="0" fontId="5" fillId="0" borderId="19" xfId="1" applyBorder="1" applyAlignment="1">
      <alignment horizontal="center" vertical="top"/>
    </xf>
    <xf numFmtId="0" fontId="5" fillId="0" borderId="31" xfId="0" applyFont="1" applyBorder="1" applyAlignment="1">
      <alignment horizontal="center" vertical="center" wrapText="1"/>
    </xf>
    <xf numFmtId="0" fontId="8" fillId="0" borderId="31" xfId="0" applyFont="1" applyBorder="1" applyAlignment="1">
      <alignment horizontal="center" vertical="center"/>
    </xf>
    <xf numFmtId="0" fontId="8" fillId="0" borderId="31" xfId="0" applyFont="1" applyBorder="1" applyAlignment="1">
      <alignment horizontal="center" vertical="center" wrapText="1"/>
    </xf>
    <xf numFmtId="9" fontId="8" fillId="0" borderId="31" xfId="0" applyNumberFormat="1" applyFont="1" applyBorder="1" applyAlignment="1">
      <alignment horizontal="center" vertical="center"/>
    </xf>
    <xf numFmtId="0" fontId="5" fillId="0" borderId="40" xfId="0" applyFont="1" applyBorder="1" applyAlignment="1" applyProtection="1">
      <alignment vertical="top" wrapText="1"/>
      <protection locked="0"/>
    </xf>
    <xf numFmtId="0" fontId="5" fillId="7" borderId="0" xfId="0" applyFont="1" applyFill="1" applyProtection="1">
      <protection locked="0"/>
    </xf>
    <xf numFmtId="0" fontId="5" fillId="7" borderId="0" xfId="0" applyFont="1" applyFill="1" applyAlignment="1" applyProtection="1">
      <alignment vertical="top"/>
      <protection locked="0"/>
    </xf>
    <xf numFmtId="0" fontId="5" fillId="7" borderId="0" xfId="0" applyFont="1" applyFill="1" applyAlignment="1">
      <alignment vertical="top"/>
    </xf>
    <xf numFmtId="0" fontId="9" fillId="4" borderId="13" xfId="0" applyFont="1" applyFill="1" applyBorder="1" applyAlignment="1">
      <alignment vertical="center"/>
    </xf>
    <xf numFmtId="0" fontId="5" fillId="0" borderId="36" xfId="0" applyFont="1" applyBorder="1" applyAlignment="1" applyProtection="1">
      <alignment horizontal="left" vertical="top" wrapText="1"/>
      <protection locked="0"/>
    </xf>
    <xf numFmtId="14" fontId="5" fillId="0" borderId="36" xfId="0" quotePrefix="1" applyNumberFormat="1" applyFont="1" applyBorder="1" applyAlignment="1" applyProtection="1">
      <alignment horizontal="left" vertical="top" wrapText="1"/>
      <protection locked="0"/>
    </xf>
    <xf numFmtId="164" fontId="5" fillId="0" borderId="36" xfId="0" applyNumberFormat="1"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165" fontId="12" fillId="0" borderId="10" xfId="0" applyNumberFormat="1" applyFont="1" applyBorder="1" applyAlignment="1" applyProtection="1">
      <alignment horizontal="left" vertical="top" wrapText="1"/>
      <protection locked="0"/>
    </xf>
    <xf numFmtId="0" fontId="5" fillId="0" borderId="31" xfId="6" applyBorder="1" applyAlignment="1" applyProtection="1">
      <alignment horizontal="left" vertical="top" wrapText="1"/>
      <protection locked="0"/>
    </xf>
    <xf numFmtId="0" fontId="5" fillId="0" borderId="31" xfId="1" applyBorder="1" applyAlignment="1" applyProtection="1">
      <alignment horizontal="left" vertical="top" wrapText="1"/>
      <protection locked="0"/>
    </xf>
    <xf numFmtId="0" fontId="2" fillId="2" borderId="2" xfId="7" applyFont="1" applyFill="1" applyBorder="1"/>
    <xf numFmtId="0" fontId="2" fillId="2" borderId="3" xfId="7" applyFont="1" applyFill="1" applyBorder="1"/>
    <xf numFmtId="0" fontId="19" fillId="0" borderId="0" xfId="7"/>
    <xf numFmtId="14" fontId="5" fillId="0" borderId="41" xfId="1" applyNumberFormat="1" applyBorder="1" applyAlignment="1">
      <alignment horizontal="left" vertical="top" wrapText="1"/>
    </xf>
    <xf numFmtId="49" fontId="5" fillId="0" borderId="41" xfId="0" applyNumberFormat="1" applyFont="1" applyBorder="1" applyAlignment="1">
      <alignment vertical="top" wrapText="1"/>
    </xf>
    <xf numFmtId="0" fontId="5" fillId="0" borderId="42" xfId="0" applyFont="1" applyBorder="1" applyAlignment="1">
      <alignment horizontal="left" vertical="top" wrapText="1"/>
    </xf>
    <xf numFmtId="14" fontId="0" fillId="0" borderId="41" xfId="0" applyNumberFormat="1" applyBorder="1" applyAlignment="1">
      <alignment horizontal="left" vertical="top" wrapText="1"/>
    </xf>
    <xf numFmtId="0" fontId="5" fillId="0" borderId="41" xfId="0" applyFont="1" applyBorder="1" applyAlignment="1">
      <alignment horizontal="left" vertical="top" wrapText="1"/>
    </xf>
    <xf numFmtId="0" fontId="2" fillId="2" borderId="43" xfId="0" applyFont="1" applyFill="1" applyBorder="1" applyProtection="1">
      <protection locked="0"/>
    </xf>
    <xf numFmtId="0" fontId="5" fillId="0" borderId="31" xfId="1" applyFill="1" applyBorder="1" applyAlignment="1" applyProtection="1">
      <alignment horizontal="left" vertical="top" wrapText="1"/>
      <protection locked="0"/>
    </xf>
    <xf numFmtId="0" fontId="5" fillId="0" borderId="31" xfId="1" applyFill="1" applyBorder="1" applyAlignment="1">
      <alignment horizontal="left" vertical="top" wrapText="1"/>
    </xf>
    <xf numFmtId="0" fontId="5" fillId="0" borderId="31" xfId="1" applyFont="1" applyFill="1" applyBorder="1" applyAlignment="1" applyProtection="1">
      <alignment horizontal="left" vertical="top" wrapText="1"/>
      <protection locked="0"/>
    </xf>
    <xf numFmtId="0" fontId="5" fillId="0" borderId="31" xfId="0" applyFont="1" applyFill="1" applyBorder="1" applyAlignment="1" applyProtection="1">
      <alignment horizontal="left" vertical="top" wrapText="1"/>
      <protection locked="0"/>
    </xf>
    <xf numFmtId="0" fontId="5" fillId="0" borderId="31" xfId="5" applyFont="1" applyFill="1" applyBorder="1" applyAlignment="1" applyProtection="1">
      <alignment horizontal="left" vertical="top" wrapText="1"/>
      <protection locked="0"/>
    </xf>
    <xf numFmtId="0" fontId="0" fillId="7" borderId="43" xfId="0" applyFill="1" applyBorder="1"/>
    <xf numFmtId="0" fontId="2" fillId="4" borderId="43" xfId="0" applyFont="1" applyFill="1" applyBorder="1"/>
    <xf numFmtId="0" fontId="5" fillId="0" borderId="43" xfId="0" applyFont="1" applyBorder="1"/>
    <xf numFmtId="0" fontId="5" fillId="0" borderId="31" xfId="4" applyFill="1" applyBorder="1" applyAlignment="1">
      <alignment horizontal="left" vertical="top" wrapText="1"/>
    </xf>
    <xf numFmtId="0" fontId="5" fillId="0" borderId="40" xfId="0" applyFont="1" applyFill="1" applyBorder="1" applyAlignment="1" applyProtection="1">
      <alignment vertical="top" wrapText="1"/>
      <protection locked="0"/>
    </xf>
    <xf numFmtId="166" fontId="19" fillId="0" borderId="44" xfId="7" applyNumberFormat="1" applyBorder="1" applyAlignment="1">
      <alignment horizontal="left" vertical="top"/>
    </xf>
    <xf numFmtId="14" fontId="5" fillId="0" borderId="44" xfId="7" applyNumberFormat="1" applyFont="1" applyBorder="1" applyAlignment="1">
      <alignment horizontal="left" vertical="top"/>
    </xf>
    <xf numFmtId="0" fontId="9" fillId="10" borderId="44" xfId="7" applyFont="1" applyFill="1" applyBorder="1" applyAlignment="1">
      <alignment horizontal="left" vertical="top" wrapText="1"/>
    </xf>
    <xf numFmtId="14" fontId="5" fillId="0" borderId="44" xfId="8" applyNumberFormat="1" applyBorder="1" applyAlignment="1">
      <alignment horizontal="left" vertical="top"/>
    </xf>
    <xf numFmtId="0" fontId="5" fillId="0" borderId="44" xfId="6" applyBorder="1" applyAlignment="1" applyProtection="1">
      <alignment horizontal="left" vertical="top" wrapText="1"/>
      <protection locked="0"/>
    </xf>
    <xf numFmtId="0" fontId="9" fillId="10" borderId="44" xfId="8" applyFont="1" applyFill="1" applyBorder="1" applyAlignment="1">
      <alignment horizontal="left" vertical="top" wrapText="1"/>
    </xf>
    <xf numFmtId="166" fontId="5" fillId="0" borderId="44" xfId="8" applyNumberFormat="1" applyBorder="1" applyAlignment="1">
      <alignment horizontal="left" vertical="top"/>
    </xf>
    <xf numFmtId="0" fontId="2" fillId="5" borderId="45" xfId="7" applyFont="1" applyFill="1" applyBorder="1" applyAlignment="1">
      <alignment horizontal="left" vertical="center" wrapText="1"/>
    </xf>
    <xf numFmtId="0" fontId="5" fillId="0" borderId="46" xfId="6" applyBorder="1" applyAlignment="1" applyProtection="1">
      <alignment horizontal="left" vertical="top" wrapText="1"/>
      <protection locked="0"/>
    </xf>
    <xf numFmtId="0" fontId="9" fillId="10" borderId="46" xfId="8" applyFont="1" applyFill="1" applyBorder="1" applyAlignment="1">
      <alignment horizontal="left" vertical="top" wrapText="1"/>
    </xf>
    <xf numFmtId="14" fontId="5" fillId="0" borderId="46" xfId="8" applyNumberFormat="1" applyBorder="1" applyAlignment="1">
      <alignment horizontal="left" vertical="top"/>
    </xf>
    <xf numFmtId="0" fontId="5" fillId="0" borderId="44" xfId="6" applyFill="1" applyBorder="1" applyAlignment="1" applyProtection="1">
      <alignment horizontal="left" vertical="top" wrapText="1"/>
      <protection locked="0"/>
    </xf>
    <xf numFmtId="166" fontId="5" fillId="0" borderId="46" xfId="8" applyNumberFormat="1" applyFill="1" applyBorder="1" applyAlignment="1">
      <alignment horizontal="left" vertical="top"/>
    </xf>
    <xf numFmtId="0" fontId="5" fillId="0" borderId="46" xfId="6" applyFill="1" applyBorder="1" applyAlignment="1" applyProtection="1">
      <alignment horizontal="left" vertical="top" wrapText="1"/>
      <protection locked="0"/>
    </xf>
    <xf numFmtId="0" fontId="5" fillId="0" borderId="31" xfId="6" applyFill="1" applyBorder="1" applyAlignment="1" applyProtection="1">
      <alignment horizontal="left" vertical="top" wrapText="1"/>
      <protection locked="0"/>
    </xf>
    <xf numFmtId="0" fontId="5" fillId="0" borderId="31" xfId="0" applyFont="1" applyFill="1" applyBorder="1" applyAlignment="1">
      <alignment horizontal="left" vertical="top" wrapText="1"/>
    </xf>
    <xf numFmtId="0" fontId="5" fillId="0" borderId="31" xfId="1" applyFont="1" applyFill="1" applyBorder="1" applyAlignment="1">
      <alignment horizontal="left" vertical="top" wrapText="1"/>
    </xf>
    <xf numFmtId="0" fontId="5" fillId="0" borderId="31" xfId="6" applyFont="1" applyFill="1" applyBorder="1" applyAlignment="1" applyProtection="1">
      <alignment horizontal="left" vertical="top" wrapText="1"/>
      <protection locked="0"/>
    </xf>
    <xf numFmtId="0" fontId="5" fillId="0" borderId="31" xfId="0" applyFont="1" applyFill="1" applyBorder="1" applyAlignment="1" applyProtection="1">
      <alignment vertical="top" wrapText="1"/>
      <protection locked="0"/>
    </xf>
    <xf numFmtId="0" fontId="21" fillId="0" borderId="31" xfId="3" applyFont="1" applyFill="1" applyBorder="1" applyAlignment="1">
      <alignment vertical="top" wrapText="1"/>
    </xf>
    <xf numFmtId="0" fontId="5" fillId="0" borderId="0" xfId="0" applyFont="1" applyBorder="1" applyAlignment="1" applyProtection="1">
      <alignment vertical="top" wrapText="1"/>
      <protection locked="0"/>
    </xf>
    <xf numFmtId="0" fontId="9" fillId="0" borderId="0" xfId="0" applyFont="1"/>
    <xf numFmtId="0" fontId="9" fillId="8" borderId="0" xfId="0" applyFont="1" applyFill="1"/>
    <xf numFmtId="0" fontId="20" fillId="0" borderId="31" xfId="0" applyFont="1" applyFill="1" applyBorder="1" applyAlignment="1" applyProtection="1">
      <alignment horizontal="left" vertical="top" wrapText="1"/>
      <protection locked="0"/>
    </xf>
    <xf numFmtId="14" fontId="5" fillId="0" borderId="46" xfId="8" applyNumberFormat="1" applyFill="1" applyBorder="1" applyAlignment="1">
      <alignment horizontal="left" vertical="top"/>
    </xf>
    <xf numFmtId="0" fontId="22" fillId="11" borderId="32" xfId="0" applyFont="1" applyFill="1" applyBorder="1" applyAlignment="1" applyProtection="1">
      <alignment horizontal="center" vertical="center" wrapText="1"/>
      <protection locked="0"/>
    </xf>
    <xf numFmtId="0" fontId="22" fillId="11" borderId="33" xfId="0" applyFont="1" applyFill="1" applyBorder="1" applyAlignment="1" applyProtection="1">
      <alignment horizontal="center" vertical="center" wrapText="1"/>
      <protection locked="0"/>
    </xf>
    <xf numFmtId="0" fontId="22" fillId="11" borderId="23" xfId="0" applyFont="1" applyFill="1" applyBorder="1" applyAlignment="1" applyProtection="1">
      <alignment horizontal="center" vertical="center" wrapText="1"/>
      <protection locked="0"/>
    </xf>
    <xf numFmtId="0" fontId="22" fillId="11" borderId="31" xfId="0" applyFont="1" applyFill="1" applyBorder="1" applyAlignment="1" applyProtection="1">
      <alignment horizontal="center" vertical="center" wrapText="1"/>
      <protection locked="0"/>
    </xf>
    <xf numFmtId="0" fontId="22" fillId="11" borderId="0" xfId="0" applyFont="1" applyFill="1" applyAlignment="1" applyProtection="1">
      <alignment horizontal="center" vertical="center" wrapText="1"/>
      <protection locked="0"/>
    </xf>
    <xf numFmtId="0" fontId="22" fillId="11" borderId="0" xfId="0" applyFont="1" applyFill="1" applyAlignment="1">
      <alignment horizontal="center" vertical="center" wrapText="1"/>
    </xf>
    <xf numFmtId="0" fontId="24" fillId="0" borderId="0" xfId="9"/>
    <xf numFmtId="0" fontId="25" fillId="12" borderId="37" xfId="9" applyFont="1" applyFill="1" applyBorder="1" applyAlignment="1">
      <alignment wrapText="1"/>
    </xf>
    <xf numFmtId="0" fontId="25" fillId="12" borderId="25" xfId="9" applyFont="1" applyFill="1" applyBorder="1" applyAlignment="1">
      <alignment wrapText="1"/>
    </xf>
    <xf numFmtId="14" fontId="24" fillId="0" borderId="0" xfId="9" applyNumberFormat="1" applyAlignment="1">
      <alignment horizontal="left"/>
    </xf>
    <xf numFmtId="0" fontId="11" fillId="9" borderId="41" xfId="9" applyFont="1" applyFill="1" applyBorder="1" applyAlignment="1">
      <alignment wrapText="1"/>
    </xf>
    <xf numFmtId="0" fontId="5" fillId="0" borderId="18" xfId="0" applyFont="1" applyBorder="1" applyAlignment="1">
      <alignment horizontal="left" vertical="top" wrapText="1"/>
    </xf>
    <xf numFmtId="0" fontId="5" fillId="0" borderId="19" xfId="0" applyFont="1" applyBorder="1" applyAlignment="1">
      <alignment horizontal="left" vertical="top" wrapText="1"/>
    </xf>
    <xf numFmtId="0" fontId="5" fillId="0" borderId="17" xfId="0" applyFont="1" applyBorder="1" applyAlignment="1">
      <alignment horizontal="left" vertical="top" wrapText="1"/>
    </xf>
    <xf numFmtId="0" fontId="5" fillId="0" borderId="24" xfId="0" applyFont="1" applyBorder="1" applyAlignment="1">
      <alignment horizontal="left" vertical="top" wrapText="1"/>
    </xf>
    <xf numFmtId="0" fontId="5" fillId="0" borderId="0" xfId="0" applyFont="1" applyAlignment="1">
      <alignment horizontal="left" vertical="top" wrapText="1"/>
    </xf>
    <xf numFmtId="0" fontId="5" fillId="0" borderId="15" xfId="0" applyFont="1" applyBorder="1" applyAlignment="1">
      <alignment horizontal="left" vertical="top" wrapText="1"/>
    </xf>
    <xf numFmtId="0" fontId="5" fillId="0" borderId="20" xfId="0" applyFont="1" applyBorder="1" applyAlignment="1">
      <alignment horizontal="left" vertical="top" wrapText="1"/>
    </xf>
    <xf numFmtId="0" fontId="5" fillId="0" borderId="21" xfId="0" applyFont="1" applyBorder="1" applyAlignment="1">
      <alignment horizontal="left" vertical="top" wrapText="1"/>
    </xf>
    <xf numFmtId="0" fontId="5" fillId="0" borderId="25" xfId="0" applyFont="1" applyBorder="1" applyAlignment="1">
      <alignment horizontal="left" vertical="top" wrapText="1"/>
    </xf>
  </cellXfs>
  <cellStyles count="10">
    <cellStyle name="Normal" xfId="0" builtinId="0"/>
    <cellStyle name="Normal 2" xfId="1" xr:uid="{00000000-0005-0000-0000-000001000000}"/>
    <cellStyle name="Normal 2 2" xfId="2" xr:uid="{00000000-0005-0000-0000-000002000000}"/>
    <cellStyle name="Normal 2 3" xfId="9" xr:uid="{47DBF283-ABAC-44FF-8632-7A00914F9595}"/>
    <cellStyle name="Normal 257" xfId="3" xr:uid="{00000000-0005-0000-0000-000003000000}"/>
    <cellStyle name="Normal 3" xfId="4" xr:uid="{00000000-0005-0000-0000-000004000000}"/>
    <cellStyle name="Normal 4" xfId="5" xr:uid="{00000000-0005-0000-0000-000005000000}"/>
    <cellStyle name="Normal 5" xfId="6" xr:uid="{00000000-0005-0000-0000-000006000000}"/>
    <cellStyle name="Normal 7" xfId="7" xr:uid="{6D605BC6-328D-4CF5-A5FA-D54CA69097DE}"/>
    <cellStyle name="Normal 7 6" xfId="8" xr:uid="{6079E4DF-2BCE-4773-A549-2D4BE2755189}"/>
  </cellStyles>
  <dxfs count="20">
    <dxf>
      <font>
        <b/>
        <i val="0"/>
        <color rgb="FFFF0101"/>
      </font>
      <fill>
        <patternFill>
          <bgColor rgb="FFFFFF00"/>
        </patternFill>
      </fill>
    </dxf>
    <dxf>
      <font>
        <condense val="0"/>
        <extend val="0"/>
        <color rgb="FF800000"/>
      </font>
      <fill>
        <patternFill>
          <bgColor rgb="FFFFFF99"/>
        </patternFill>
      </fill>
    </dxf>
    <dxf>
      <font>
        <condense val="0"/>
        <extend val="0"/>
        <color rgb="FF333333"/>
      </font>
      <fill>
        <patternFill>
          <bgColor rgb="FFFF0000"/>
        </patternFill>
      </fill>
    </dxf>
    <dxf>
      <font>
        <condense val="0"/>
        <extend val="0"/>
        <color rgb="FFCCFFCC"/>
      </font>
      <fill>
        <patternFill>
          <bgColor rgb="FF008000"/>
        </patternFill>
      </fill>
    </dxf>
    <dxf>
      <font>
        <color rgb="FF800000"/>
      </font>
      <fill>
        <patternFill>
          <bgColor rgb="FFFFFF99"/>
        </patternFill>
      </fill>
    </dxf>
    <dxf>
      <font>
        <color rgb="FF333333"/>
      </font>
      <fill>
        <patternFill>
          <bgColor rgb="FFFF0000"/>
        </patternFill>
      </fill>
    </dxf>
    <dxf>
      <font>
        <color rgb="FFCCFFCC"/>
      </font>
      <fill>
        <patternFill>
          <bgColor rgb="FF008000"/>
        </patternFill>
      </fill>
    </dxf>
    <dxf>
      <fill>
        <patternFill>
          <bgColor rgb="FFFFFFFF"/>
        </patternFill>
      </fill>
    </dxf>
    <dxf>
      <fill>
        <patternFill>
          <bgColor rgb="FFDCE6F1"/>
        </patternFill>
      </fill>
    </dxf>
    <dxf>
      <font>
        <condense val="0"/>
        <extend val="0"/>
        <color indexed="10"/>
      </font>
      <fill>
        <patternFill>
          <bgColor indexed="43"/>
        </patternFill>
      </fill>
    </dxf>
    <dxf>
      <fill>
        <patternFill>
          <bgColor rgb="FFFFFF00"/>
        </patternFill>
      </fill>
    </dxf>
    <dxf>
      <fill>
        <patternFill>
          <bgColor rgb="FFFFFF00"/>
        </patternFill>
      </fill>
    </dxf>
    <dxf>
      <font>
        <color theme="0"/>
      </font>
    </dxf>
    <dxf>
      <font>
        <color theme="0"/>
      </font>
    </dxf>
    <dxf>
      <numFmt numFmtId="19" formatCode="m/d/yyyy"/>
      <alignment horizontal="left"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0"/>
        <color indexed="8"/>
        <name val="Arial"/>
        <family val="2"/>
        <scheme val="none"/>
      </font>
      <fill>
        <patternFill patternType="solid">
          <fgColor indexed="8"/>
          <bgColor theme="0"/>
        </patternFill>
      </fill>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0" hidden="0"/>
    </dxf>
    <dxf>
      <numFmt numFmtId="166" formatCode="0.0"/>
      <alignment horizontal="left"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border outline="0">
        <top style="thin">
          <color indexed="63"/>
        </top>
        <bottom style="thin">
          <color rgb="FF000000"/>
        </bottom>
      </border>
    </dxf>
    <dxf>
      <font>
        <b/>
        <i val="0"/>
        <strike val="0"/>
        <condense val="0"/>
        <extend val="0"/>
        <outline val="0"/>
        <shadow val="0"/>
        <u val="none"/>
        <vertAlign val="baseline"/>
        <sz val="10"/>
        <color auto="1"/>
        <name val="Arial"/>
        <family val="2"/>
        <scheme val="none"/>
      </font>
      <fill>
        <patternFill patternType="solid">
          <fgColor indexed="64"/>
          <bgColor rgb="FFAFD7FF"/>
        </patternFill>
      </fill>
      <alignment horizontal="left" vertical="center" textRotation="0" wrapText="1" indent="0" justifyLastLine="0" shrinkToFit="0" readingOrder="0"/>
      <border diagonalUp="0" diagonalDown="0" outline="0">
        <left style="thin">
          <color indexed="63"/>
        </left>
        <right style="thin">
          <color indexed="63"/>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0F503DC-6E02-49BD-9231-8D3BA4AAB585}" name="Table1" displayName="Table1" ref="A2:D74" totalsRowShown="0" headerRowDxfId="19" tableBorderDxfId="18" headerRowCellStyle="Normal 7">
  <autoFilter ref="A2:D74" xr:uid="{10F503DC-6E02-49BD-9231-8D3BA4AAB585}"/>
  <tableColumns count="4">
    <tableColumn id="1" xr3:uid="{907AE3E1-A771-4482-B11A-805820B90DB5}" name="Version" dataDxfId="17" dataCellStyle="Normal 7 6"/>
    <tableColumn id="2" xr3:uid="{4879A307-5959-4B12-AD57-D11BAA7332C1}" name="Test Case Tab " dataDxfId="16" dataCellStyle="Normal 5"/>
    <tableColumn id="3" xr3:uid="{D8C4EBB8-C1A5-4F1F-9348-758383BE7E67}" name="Description of Changes" dataDxfId="15" dataCellStyle="Normal 7 6"/>
    <tableColumn id="4" xr3:uid="{9709C408-64B4-4224-B366-5615823DA295}" name="Date " dataDxfId="14" dataCellStyle="Normal 7 6"/>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7"/>
  <sheetViews>
    <sheetView showGridLines="0" tabSelected="1" zoomScaleNormal="100" workbookViewId="0"/>
  </sheetViews>
  <sheetFormatPr defaultColWidth="0" defaultRowHeight="12.5" zeroHeight="1" x14ac:dyDescent="0.25"/>
  <cols>
    <col min="1" max="1" width="9.26953125" customWidth="1"/>
    <col min="2" max="2" width="12.7265625" customWidth="1"/>
    <col min="3" max="3" width="112" customWidth="1"/>
  </cols>
  <sheetData>
    <row r="1" spans="1:3" ht="15.5" x14ac:dyDescent="0.35">
      <c r="A1" s="61" t="s">
        <v>0</v>
      </c>
      <c r="B1" s="8"/>
      <c r="C1" s="69"/>
    </row>
    <row r="2" spans="1:3" ht="15.5" x14ac:dyDescent="0.35">
      <c r="A2" s="62" t="s">
        <v>1</v>
      </c>
      <c r="B2" s="9"/>
      <c r="C2" s="70"/>
    </row>
    <row r="3" spans="1:3" x14ac:dyDescent="0.25">
      <c r="A3" s="149"/>
      <c r="B3" s="10"/>
      <c r="C3" s="71"/>
    </row>
    <row r="4" spans="1:3" x14ac:dyDescent="0.25">
      <c r="A4" s="149" t="s">
        <v>2</v>
      </c>
      <c r="B4" s="10"/>
      <c r="C4" s="71"/>
    </row>
    <row r="5" spans="1:3" x14ac:dyDescent="0.25">
      <c r="A5" s="149" t="s">
        <v>3</v>
      </c>
      <c r="B5" s="10"/>
      <c r="C5" s="71"/>
    </row>
    <row r="6" spans="1:3" x14ac:dyDescent="0.25">
      <c r="A6" s="149" t="s">
        <v>4</v>
      </c>
      <c r="B6" s="10"/>
      <c r="C6" s="71"/>
    </row>
    <row r="7" spans="1:3" x14ac:dyDescent="0.25">
      <c r="A7" s="150"/>
      <c r="B7" s="11"/>
      <c r="C7" s="72"/>
    </row>
    <row r="8" spans="1:3" ht="18" customHeight="1" x14ac:dyDescent="0.25">
      <c r="A8" s="12" t="s">
        <v>5</v>
      </c>
      <c r="B8" s="13"/>
      <c r="C8" s="73"/>
    </row>
    <row r="9" spans="1:3" ht="12.75" customHeight="1" x14ac:dyDescent="0.25">
      <c r="A9" s="14" t="s">
        <v>6</v>
      </c>
      <c r="B9" s="15"/>
      <c r="C9" s="74"/>
    </row>
    <row r="10" spans="1:3" x14ac:dyDescent="0.25">
      <c r="A10" s="14" t="s">
        <v>7</v>
      </c>
      <c r="B10" s="15"/>
      <c r="C10" s="74"/>
    </row>
    <row r="11" spans="1:3" x14ac:dyDescent="0.25">
      <c r="A11" s="14" t="s">
        <v>8</v>
      </c>
      <c r="B11" s="15"/>
      <c r="C11" s="74"/>
    </row>
    <row r="12" spans="1:3" x14ac:dyDescent="0.25">
      <c r="A12" s="14" t="s">
        <v>9</v>
      </c>
      <c r="B12" s="15"/>
      <c r="C12" s="74"/>
    </row>
    <row r="13" spans="1:3" x14ac:dyDescent="0.25">
      <c r="A13" s="14" t="s">
        <v>10</v>
      </c>
      <c r="B13" s="15"/>
      <c r="C13" s="74"/>
    </row>
    <row r="14" spans="1:3" x14ac:dyDescent="0.25">
      <c r="A14" s="16"/>
      <c r="B14" s="17"/>
      <c r="C14" s="75"/>
    </row>
    <row r="15" spans="1:3" x14ac:dyDescent="0.25">
      <c r="C15" s="76"/>
    </row>
    <row r="16" spans="1:3" ht="13" x14ac:dyDescent="0.25">
      <c r="A16" s="18" t="s">
        <v>11</v>
      </c>
      <c r="B16" s="19"/>
      <c r="C16" s="77"/>
    </row>
    <row r="17" spans="1:3" ht="13" x14ac:dyDescent="0.25">
      <c r="A17" s="20" t="s">
        <v>12</v>
      </c>
      <c r="B17" s="21"/>
      <c r="C17" s="178"/>
    </row>
    <row r="18" spans="1:3" ht="13" x14ac:dyDescent="0.25">
      <c r="A18" s="20" t="s">
        <v>13</v>
      </c>
      <c r="B18" s="21"/>
      <c r="C18" s="178"/>
    </row>
    <row r="19" spans="1:3" ht="13" x14ac:dyDescent="0.25">
      <c r="A19" s="20" t="s">
        <v>14</v>
      </c>
      <c r="B19" s="21"/>
      <c r="C19" s="178"/>
    </row>
    <row r="20" spans="1:3" ht="13" x14ac:dyDescent="0.25">
      <c r="A20" s="20" t="s">
        <v>15</v>
      </c>
      <c r="B20" s="21"/>
      <c r="C20" s="179"/>
    </row>
    <row r="21" spans="1:3" ht="13" x14ac:dyDescent="0.25">
      <c r="A21" s="20" t="s">
        <v>16</v>
      </c>
      <c r="B21" s="21"/>
      <c r="C21" s="180"/>
    </row>
    <row r="22" spans="1:3" ht="13" x14ac:dyDescent="0.25">
      <c r="A22" s="142" t="s">
        <v>17</v>
      </c>
      <c r="B22" s="143"/>
      <c r="C22" s="178"/>
    </row>
    <row r="23" spans="1:3" ht="13" x14ac:dyDescent="0.25">
      <c r="A23" s="144" t="s">
        <v>18</v>
      </c>
      <c r="B23" s="144"/>
      <c r="C23" s="178"/>
    </row>
    <row r="24" spans="1:3" ht="13" x14ac:dyDescent="0.25">
      <c r="A24" s="20" t="s">
        <v>19</v>
      </c>
      <c r="B24" s="144"/>
      <c r="C24" s="178"/>
    </row>
    <row r="25" spans="1:3" ht="13" x14ac:dyDescent="0.25">
      <c r="A25" s="20" t="s">
        <v>20</v>
      </c>
      <c r="B25" s="145"/>
      <c r="C25" s="119"/>
    </row>
    <row r="26" spans="1:3" x14ac:dyDescent="0.25">
      <c r="C26" s="76"/>
    </row>
    <row r="27" spans="1:3" ht="13" x14ac:dyDescent="0.25">
      <c r="A27" s="18" t="s">
        <v>21</v>
      </c>
      <c r="B27" s="19"/>
      <c r="C27" s="77"/>
    </row>
    <row r="28" spans="1:3" x14ac:dyDescent="0.25">
      <c r="A28" s="22"/>
      <c r="B28" s="23"/>
      <c r="C28" s="26"/>
    </row>
    <row r="29" spans="1:3" ht="13" x14ac:dyDescent="0.25">
      <c r="A29" s="20" t="s">
        <v>22</v>
      </c>
      <c r="B29" s="24"/>
      <c r="C29" s="181"/>
    </row>
    <row r="30" spans="1:3" ht="13" x14ac:dyDescent="0.25">
      <c r="A30" s="20" t="s">
        <v>23</v>
      </c>
      <c r="B30" s="24"/>
      <c r="C30" s="181"/>
    </row>
    <row r="31" spans="1:3" ht="12.75" customHeight="1" x14ac:dyDescent="0.25">
      <c r="A31" s="20" t="s">
        <v>24</v>
      </c>
      <c r="B31" s="24"/>
      <c r="C31" s="181"/>
    </row>
    <row r="32" spans="1:3" ht="12.75" customHeight="1" x14ac:dyDescent="0.25">
      <c r="A32" s="20" t="s">
        <v>25</v>
      </c>
      <c r="B32" s="25"/>
      <c r="C32" s="182"/>
    </row>
    <row r="33" spans="1:3" ht="13" x14ac:dyDescent="0.25">
      <c r="A33" s="20" t="s">
        <v>26</v>
      </c>
      <c r="B33" s="24"/>
      <c r="C33" s="181"/>
    </row>
    <row r="34" spans="1:3" x14ac:dyDescent="0.25">
      <c r="A34" s="22"/>
      <c r="B34" s="23"/>
      <c r="C34" s="26"/>
    </row>
    <row r="35" spans="1:3" ht="13" x14ac:dyDescent="0.25">
      <c r="A35" s="20" t="s">
        <v>22</v>
      </c>
      <c r="B35" s="24"/>
      <c r="C35" s="181"/>
    </row>
    <row r="36" spans="1:3" ht="13" x14ac:dyDescent="0.25">
      <c r="A36" s="20" t="s">
        <v>23</v>
      </c>
      <c r="B36" s="24"/>
      <c r="C36" s="181"/>
    </row>
    <row r="37" spans="1:3" ht="13" x14ac:dyDescent="0.25">
      <c r="A37" s="20" t="s">
        <v>24</v>
      </c>
      <c r="B37" s="24"/>
      <c r="C37" s="181"/>
    </row>
    <row r="38" spans="1:3" ht="13" x14ac:dyDescent="0.25">
      <c r="A38" s="20" t="s">
        <v>25</v>
      </c>
      <c r="B38" s="25"/>
      <c r="C38" s="182"/>
    </row>
    <row r="39" spans="1:3" ht="13" x14ac:dyDescent="0.25">
      <c r="A39" s="20" t="s">
        <v>26</v>
      </c>
      <c r="B39" s="24"/>
      <c r="C39" s="181"/>
    </row>
    <row r="40" spans="1:3" x14ac:dyDescent="0.25"/>
    <row r="41" spans="1:3" x14ac:dyDescent="0.25">
      <c r="A41" s="68" t="s">
        <v>27</v>
      </c>
    </row>
    <row r="42" spans="1:3" x14ac:dyDescent="0.25">
      <c r="A42" s="68" t="s">
        <v>28</v>
      </c>
    </row>
    <row r="43" spans="1:3" x14ac:dyDescent="0.25">
      <c r="A43" s="68" t="s">
        <v>29</v>
      </c>
    </row>
    <row r="44" spans="1:3" x14ac:dyDescent="0.25"/>
    <row r="45" spans="1:3" ht="12.75" hidden="1" customHeight="1" x14ac:dyDescent="0.25">
      <c r="A45" s="68" t="s">
        <v>30</v>
      </c>
    </row>
    <row r="46" spans="1:3" ht="12.75" hidden="1" customHeight="1" x14ac:dyDescent="0.25">
      <c r="A46" s="68" t="s">
        <v>31</v>
      </c>
    </row>
    <row r="47" spans="1:3" ht="12.75" hidden="1" customHeight="1" x14ac:dyDescent="0.25">
      <c r="A47" s="68" t="s">
        <v>32</v>
      </c>
    </row>
  </sheetData>
  <phoneticPr fontId="1" type="noConversion"/>
  <dataValidations count="9">
    <dataValidation allowBlank="1" showInputMessage="1" showErrorMessage="1" prompt="Insert tester name and organization" sqref="C23" xr:uid="{00000000-0002-0000-0000-000000000000}"/>
    <dataValidation allowBlank="1" showInputMessage="1" showErrorMessage="1" prompt="Insert agency code(s) for all shared agencies" sqref="C22" xr:uid="{00000000-0002-0000-0000-000001000000}"/>
    <dataValidation allowBlank="1" showInputMessage="1" showErrorMessage="1" prompt="Insert date of closing conference" sqref="C21" xr:uid="{00000000-0002-0000-0000-000002000000}"/>
    <dataValidation allowBlank="1" showInputMessage="1" showErrorMessage="1" prompt="Insert date testing occurred" sqref="C20" xr:uid="{00000000-0002-0000-0000-000003000000}"/>
    <dataValidation allowBlank="1" showInputMessage="1" showErrorMessage="1" prompt="Insert city, state and address or building number" sqref="C19" xr:uid="{00000000-0002-0000-0000-000004000000}"/>
    <dataValidation allowBlank="1" showInputMessage="1" showErrorMessage="1" prompt="Insert complete agency code" sqref="C18" xr:uid="{00000000-0002-0000-0000-000005000000}"/>
    <dataValidation allowBlank="1" showInputMessage="1" showErrorMessage="1" prompt="Insert complete agency name" sqref="C17" xr:uid="{00000000-0002-0000-0000-000006000000}"/>
    <dataValidation allowBlank="1" showInputMessage="1" showErrorMessage="1" prompt="Insert device function" sqref="C25" xr:uid="{00000000-0002-0000-0000-000007000000}"/>
    <dataValidation type="list" allowBlank="1" showInputMessage="1" showErrorMessage="1" prompt="Select logical network location of device" sqref="C24" xr:uid="{00000000-0002-0000-0000-000008000000}">
      <formula1>$A$45:$A$47</formula1>
    </dataValidation>
  </dataValidations>
  <printOptions horizontalCentered="1"/>
  <pageMargins left="0.25" right="0.25" top="0.5" bottom="0.5" header="0.25" footer="0.25"/>
  <pageSetup scale="97" orientation="landscape" horizontalDpi="1200" verticalDpi="1200" r:id="rId1"/>
  <headerFooter alignWithMargins="0">
    <oddHeader>&amp;CIRS Office of Safeguards SCSEM</oddHeader>
    <oddFooter>&amp;L&amp;F&amp;RPage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Q31"/>
  <sheetViews>
    <sheetView showGridLines="0" zoomScaleNormal="100" workbookViewId="0"/>
  </sheetViews>
  <sheetFormatPr defaultColWidth="0" defaultRowHeight="12.5" zeroHeight="1" x14ac:dyDescent="0.25"/>
  <cols>
    <col min="1" max="1" width="9.1796875" customWidth="1"/>
    <col min="2" max="2" width="12.26953125" customWidth="1"/>
    <col min="3" max="3" width="12.7265625" customWidth="1"/>
    <col min="4" max="4" width="13.26953125" customWidth="1"/>
    <col min="5" max="5" width="11.26953125" customWidth="1"/>
    <col min="6" max="6" width="12.7265625" customWidth="1"/>
    <col min="7" max="7" width="9.7265625" bestFit="1" customWidth="1"/>
    <col min="8" max="8" width="8.7265625" hidden="1" customWidth="1"/>
    <col min="9" max="9" width="6.7265625" hidden="1" customWidth="1"/>
    <col min="10" max="10" width="9.1796875" customWidth="1"/>
    <col min="11" max="11" width="10.7265625" customWidth="1"/>
    <col min="12" max="12" width="11" customWidth="1"/>
    <col min="13" max="14" width="9.1796875" customWidth="1"/>
    <col min="15" max="15" width="9.26953125" customWidth="1"/>
    <col min="16" max="16" width="6.54296875" customWidth="1"/>
    <col min="17" max="17" width="5.7265625" hidden="1"/>
  </cols>
  <sheetData>
    <row r="1" spans="1:17" ht="13" x14ac:dyDescent="0.3">
      <c r="A1" s="101" t="s">
        <v>33</v>
      </c>
      <c r="B1" s="99"/>
      <c r="C1" s="99"/>
      <c r="D1" s="99"/>
      <c r="E1" s="99"/>
      <c r="F1" s="99"/>
      <c r="G1" s="99"/>
      <c r="H1" s="99"/>
      <c r="I1" s="99"/>
      <c r="J1" s="99"/>
      <c r="K1" s="99"/>
      <c r="L1" s="99"/>
      <c r="M1" s="99"/>
      <c r="N1" s="99"/>
      <c r="O1" s="99"/>
      <c r="P1" s="100"/>
      <c r="Q1" s="79"/>
    </row>
    <row r="2" spans="1:17" ht="18" customHeight="1" x14ac:dyDescent="0.25">
      <c r="A2" s="102" t="s">
        <v>34</v>
      </c>
      <c r="B2" s="103"/>
      <c r="C2" s="103"/>
      <c r="D2" s="103"/>
      <c r="E2" s="103"/>
      <c r="F2" s="103"/>
      <c r="G2" s="103"/>
      <c r="H2" s="103"/>
      <c r="I2" s="103"/>
      <c r="J2" s="103"/>
      <c r="K2" s="103"/>
      <c r="L2" s="103"/>
      <c r="M2" s="103"/>
      <c r="N2" s="103"/>
      <c r="O2" s="103"/>
      <c r="P2" s="88"/>
      <c r="Q2" s="78"/>
    </row>
    <row r="3" spans="1:17" ht="12.75" customHeight="1" x14ac:dyDescent="0.25">
      <c r="A3" s="96" t="s">
        <v>35</v>
      </c>
      <c r="B3" s="4"/>
      <c r="C3" s="4"/>
      <c r="D3" s="4"/>
      <c r="E3" s="4"/>
      <c r="F3" s="4"/>
      <c r="G3" s="4"/>
      <c r="H3" s="4"/>
      <c r="I3" s="4"/>
      <c r="J3" s="4"/>
      <c r="K3" s="4"/>
      <c r="L3" s="4"/>
      <c r="M3" s="4"/>
      <c r="N3" s="4"/>
      <c r="O3" s="4"/>
      <c r="P3" s="76"/>
      <c r="Q3" s="4"/>
    </row>
    <row r="4" spans="1:17" x14ac:dyDescent="0.25">
      <c r="A4" s="96"/>
      <c r="B4" s="4"/>
      <c r="C4" s="4"/>
      <c r="D4" s="4"/>
      <c r="E4" s="4"/>
      <c r="F4" s="4"/>
      <c r="G4" s="4"/>
      <c r="H4" s="4"/>
      <c r="I4" s="4"/>
      <c r="J4" s="4"/>
      <c r="K4" s="4"/>
      <c r="L4" s="4"/>
      <c r="M4" s="4"/>
      <c r="N4" s="4"/>
      <c r="O4" s="4"/>
      <c r="P4" s="76"/>
      <c r="Q4" s="4"/>
    </row>
    <row r="5" spans="1:17" x14ac:dyDescent="0.25">
      <c r="A5" s="96" t="s">
        <v>36</v>
      </c>
      <c r="B5" s="4"/>
      <c r="C5" s="4"/>
      <c r="D5" s="4"/>
      <c r="E5" s="4"/>
      <c r="F5" s="4"/>
      <c r="G5" s="4"/>
      <c r="H5" s="4"/>
      <c r="I5" s="4"/>
      <c r="J5" s="4"/>
      <c r="K5" s="4"/>
      <c r="L5" s="4"/>
      <c r="M5" s="4"/>
      <c r="N5" s="4"/>
      <c r="O5" s="4"/>
      <c r="P5" s="76"/>
      <c r="Q5" s="4"/>
    </row>
    <row r="6" spans="1:17" x14ac:dyDescent="0.25">
      <c r="A6" s="96" t="s">
        <v>37</v>
      </c>
      <c r="B6" s="4"/>
      <c r="C6" s="4"/>
      <c r="D6" s="4"/>
      <c r="E6" s="4"/>
      <c r="F6" s="4"/>
      <c r="G6" s="4"/>
      <c r="H6" s="4"/>
      <c r="I6" s="4"/>
      <c r="J6" s="4"/>
      <c r="K6" s="4"/>
      <c r="L6" s="4"/>
      <c r="M6" s="4"/>
      <c r="N6" s="4"/>
      <c r="O6" s="4"/>
      <c r="P6" s="76"/>
      <c r="Q6" s="4"/>
    </row>
    <row r="7" spans="1:17" x14ac:dyDescent="0.25">
      <c r="A7" s="104"/>
      <c r="B7" s="105"/>
      <c r="C7" s="105"/>
      <c r="D7" s="105"/>
      <c r="E7" s="105"/>
      <c r="F7" s="105"/>
      <c r="G7" s="105"/>
      <c r="H7" s="105"/>
      <c r="I7" s="105"/>
      <c r="J7" s="105"/>
      <c r="K7" s="105"/>
      <c r="L7" s="105"/>
      <c r="M7" s="105"/>
      <c r="N7" s="105"/>
      <c r="O7" s="105"/>
      <c r="P7" s="90"/>
      <c r="Q7" s="4"/>
    </row>
    <row r="8" spans="1:17" x14ac:dyDescent="0.25">
      <c r="A8" s="82"/>
      <c r="B8" s="83"/>
      <c r="C8" s="83"/>
      <c r="D8" s="83"/>
      <c r="E8" s="83"/>
      <c r="F8" s="83"/>
      <c r="G8" s="83"/>
      <c r="H8" s="83"/>
      <c r="I8" s="83"/>
      <c r="J8" s="83"/>
      <c r="K8" s="83"/>
      <c r="L8" s="83"/>
      <c r="M8" s="83"/>
      <c r="N8" s="83"/>
      <c r="O8" s="83"/>
      <c r="P8" s="88"/>
    </row>
    <row r="9" spans="1:17" ht="12.75" customHeight="1" x14ac:dyDescent="0.3">
      <c r="A9" s="97"/>
      <c r="B9" s="92" t="s">
        <v>38</v>
      </c>
      <c r="C9" s="93"/>
      <c r="D9" s="93"/>
      <c r="E9" s="93"/>
      <c r="F9" s="93"/>
      <c r="G9" s="81"/>
      <c r="P9" s="76"/>
    </row>
    <row r="10" spans="1:17" ht="12.75" customHeight="1" x14ac:dyDescent="0.3">
      <c r="A10" s="94" t="s">
        <v>39</v>
      </c>
      <c r="B10" s="86" t="s">
        <v>40</v>
      </c>
      <c r="C10" s="199"/>
      <c r="D10" s="200"/>
      <c r="E10" s="200"/>
      <c r="F10" s="200"/>
      <c r="G10" s="87"/>
      <c r="K10" s="106" t="s">
        <v>41</v>
      </c>
      <c r="L10" s="107"/>
      <c r="M10" s="107"/>
      <c r="N10" s="107"/>
      <c r="O10" s="108"/>
      <c r="P10" s="76"/>
    </row>
    <row r="11" spans="1:17" ht="35.25" customHeight="1" x14ac:dyDescent="0.25">
      <c r="A11" s="98"/>
      <c r="B11" s="112" t="s">
        <v>42</v>
      </c>
      <c r="C11" s="113" t="s">
        <v>43</v>
      </c>
      <c r="D11" s="113" t="s">
        <v>44</v>
      </c>
      <c r="E11" s="113" t="s">
        <v>45</v>
      </c>
      <c r="F11" s="113" t="s">
        <v>46</v>
      </c>
      <c r="G11" s="114" t="s">
        <v>47</v>
      </c>
      <c r="K11" s="117" t="s">
        <v>48</v>
      </c>
      <c r="L11" s="7"/>
      <c r="M11" s="116" t="s">
        <v>49</v>
      </c>
      <c r="N11" s="116" t="s">
        <v>50</v>
      </c>
      <c r="O11" s="118" t="s">
        <v>51</v>
      </c>
      <c r="P11" s="76"/>
    </row>
    <row r="12" spans="1:17" ht="13.5" customHeight="1" x14ac:dyDescent="0.25">
      <c r="A12" s="95"/>
      <c r="B12" s="170">
        <f>COUNTIF('Network Test Cases'!I:I,"Pass")</f>
        <v>0</v>
      </c>
      <c r="C12" s="171">
        <f>COUNTIF('Network Test Cases'!I:I,"Fail")</f>
        <v>0</v>
      </c>
      <c r="D12" s="170">
        <f>COUNTIF('Network Test Cases'!I:I,"Info")</f>
        <v>0</v>
      </c>
      <c r="E12" s="170">
        <f>COUNTIF('Network Test Cases'!I:I,"N/A")</f>
        <v>0</v>
      </c>
      <c r="F12" s="170">
        <f>B12+C12</f>
        <v>0</v>
      </c>
      <c r="G12" s="172" t="e">
        <f>D24/100</f>
        <v>#DIV/0!</v>
      </c>
      <c r="K12" s="109" t="s">
        <v>52</v>
      </c>
      <c r="L12" s="110"/>
      <c r="M12" s="135">
        <f>COUNTA('Network Test Cases'!I3:I300)</f>
        <v>0</v>
      </c>
      <c r="N12" s="135">
        <f>O12-M12</f>
        <v>51</v>
      </c>
      <c r="O12" s="136">
        <f>COUNTA('Network Test Cases'!A3:A53)</f>
        <v>51</v>
      </c>
      <c r="P12" s="76"/>
    </row>
    <row r="13" spans="1:17" ht="14.25" customHeight="1" x14ac:dyDescent="0.3">
      <c r="A13" s="95"/>
      <c r="B13" s="79"/>
      <c r="K13" s="5"/>
      <c r="L13" s="5"/>
      <c r="M13" s="5"/>
      <c r="N13" s="5"/>
      <c r="O13" s="5"/>
      <c r="P13" s="76"/>
    </row>
    <row r="14" spans="1:17" ht="12.75" customHeight="1" x14ac:dyDescent="0.3">
      <c r="A14" s="95"/>
      <c r="B14" s="86" t="s">
        <v>53</v>
      </c>
      <c r="C14" s="200"/>
      <c r="D14" s="200"/>
      <c r="E14" s="200"/>
      <c r="F14" s="200"/>
      <c r="G14" s="129"/>
      <c r="K14" s="5"/>
      <c r="L14" s="5"/>
      <c r="M14" s="5"/>
      <c r="N14" s="5"/>
      <c r="O14" s="5"/>
      <c r="P14" s="76"/>
    </row>
    <row r="15" spans="1:17" ht="13" x14ac:dyDescent="0.25">
      <c r="A15" s="89"/>
      <c r="B15" s="128" t="s">
        <v>54</v>
      </c>
      <c r="C15" s="128" t="s">
        <v>55</v>
      </c>
      <c r="D15" s="128" t="s">
        <v>56</v>
      </c>
      <c r="E15" s="128" t="s">
        <v>57</v>
      </c>
      <c r="F15" s="128" t="s">
        <v>45</v>
      </c>
      <c r="G15" s="128" t="s">
        <v>58</v>
      </c>
      <c r="H15" s="130" t="s">
        <v>59</v>
      </c>
      <c r="I15" s="130" t="s">
        <v>60</v>
      </c>
      <c r="K15" s="1"/>
      <c r="L15" s="1"/>
      <c r="M15" s="1"/>
      <c r="N15" s="1"/>
      <c r="O15" s="1"/>
      <c r="P15" s="76"/>
    </row>
    <row r="16" spans="1:17" ht="13" x14ac:dyDescent="0.25">
      <c r="A16" s="89"/>
      <c r="B16" s="111">
        <v>8</v>
      </c>
      <c r="C16" s="127">
        <f>COUNTIF('Network Test Cases'!AA:AA,B16)</f>
        <v>0</v>
      </c>
      <c r="D16" s="115">
        <f>COUNTIFS('Network Test Cases'!AA:AA,B16,'Network Test Cases'!I:I,$D$15)</f>
        <v>0</v>
      </c>
      <c r="E16" s="115">
        <f>COUNTIFS('Network Test Cases'!AA:AA,B16,'Network Test Cases'!I:I,$E$15)</f>
        <v>0</v>
      </c>
      <c r="F16" s="115">
        <f>COUNTIFS('Network Test Cases'!AA:AA,B16,'Network Test Cases'!I:I,$F$15)</f>
        <v>0</v>
      </c>
      <c r="G16" s="169">
        <v>1500</v>
      </c>
      <c r="H16">
        <f t="shared" ref="H16:H23" si="0">(C16-F16)*(G16)</f>
        <v>0</v>
      </c>
      <c r="I16">
        <f t="shared" ref="I16:I23" si="1">D16*G16</f>
        <v>0</v>
      </c>
      <c r="P16" s="76"/>
    </row>
    <row r="17" spans="1:16" ht="13" x14ac:dyDescent="0.25">
      <c r="A17" s="89"/>
      <c r="B17" s="111">
        <v>7</v>
      </c>
      <c r="C17" s="127">
        <f>COUNTIF('Network Test Cases'!AA:AA,B17)</f>
        <v>0</v>
      </c>
      <c r="D17" s="115">
        <f>COUNTIFS('Network Test Cases'!AA:AA,B17,'Network Test Cases'!I:I,$D$15)</f>
        <v>0</v>
      </c>
      <c r="E17" s="115">
        <f>COUNTIFS('Network Test Cases'!AA:AA,B17,'Network Test Cases'!I:I,$E$15)</f>
        <v>0</v>
      </c>
      <c r="F17" s="115">
        <f>COUNTIFS('Network Test Cases'!AA:AA,B17,'Network Test Cases'!I:I,$F$15)</f>
        <v>0</v>
      </c>
      <c r="G17" s="169">
        <v>750</v>
      </c>
      <c r="H17">
        <f t="shared" si="0"/>
        <v>0</v>
      </c>
      <c r="I17">
        <f t="shared" si="1"/>
        <v>0</v>
      </c>
      <c r="P17" s="76"/>
    </row>
    <row r="18" spans="1:16" ht="13" x14ac:dyDescent="0.25">
      <c r="A18" s="89"/>
      <c r="B18" s="111">
        <v>6</v>
      </c>
      <c r="C18" s="127">
        <f>COUNTIF('Network Test Cases'!AA:AA,B18)</f>
        <v>0</v>
      </c>
      <c r="D18" s="115">
        <f>COUNTIFS('Network Test Cases'!AA:AA,B18,'Network Test Cases'!I:I,$D$15)</f>
        <v>0</v>
      </c>
      <c r="E18" s="115">
        <f>COUNTIFS('Network Test Cases'!AA:AA,B18,'Network Test Cases'!I:I,$E$15)</f>
        <v>0</v>
      </c>
      <c r="F18" s="115">
        <f>COUNTIFS('Network Test Cases'!AA:AA,B18,'Network Test Cases'!I:I,$F$15)</f>
        <v>0</v>
      </c>
      <c r="G18" s="169">
        <v>100</v>
      </c>
      <c r="H18">
        <f t="shared" si="0"/>
        <v>0</v>
      </c>
      <c r="I18">
        <f t="shared" si="1"/>
        <v>0</v>
      </c>
      <c r="P18" s="76"/>
    </row>
    <row r="19" spans="1:16" ht="13" x14ac:dyDescent="0.25">
      <c r="A19" s="89"/>
      <c r="B19" s="111">
        <v>5</v>
      </c>
      <c r="C19" s="127">
        <f>COUNTIF('Network Test Cases'!AA:AA,B19)</f>
        <v>0</v>
      </c>
      <c r="D19" s="115">
        <f>COUNTIFS('Network Test Cases'!AA:AA,B19,'Network Test Cases'!I:I,$D$15)</f>
        <v>0</v>
      </c>
      <c r="E19" s="115">
        <f>COUNTIFS('Network Test Cases'!AA:AA,B19,'Network Test Cases'!I:I,$E$15)</f>
        <v>0</v>
      </c>
      <c r="F19" s="115">
        <f>COUNTIFS('Network Test Cases'!AA:AA,B19,'Network Test Cases'!I:I,$F$15)</f>
        <v>0</v>
      </c>
      <c r="G19" s="169">
        <v>50</v>
      </c>
      <c r="H19">
        <f t="shared" si="0"/>
        <v>0</v>
      </c>
      <c r="I19">
        <f t="shared" si="1"/>
        <v>0</v>
      </c>
      <c r="P19" s="76"/>
    </row>
    <row r="20" spans="1:16" ht="13" x14ac:dyDescent="0.25">
      <c r="A20" s="89"/>
      <c r="B20" s="111">
        <v>4</v>
      </c>
      <c r="C20" s="127">
        <f>COUNTIF('Network Test Cases'!AA:AA,B20)</f>
        <v>0</v>
      </c>
      <c r="D20" s="115">
        <f>COUNTIFS('Network Test Cases'!AA:AA,B20,'Network Test Cases'!I:I,$D$15)</f>
        <v>0</v>
      </c>
      <c r="E20" s="115">
        <f>COUNTIFS('Network Test Cases'!AA:AA,B20,'Network Test Cases'!I:I,$E$15)</f>
        <v>0</v>
      </c>
      <c r="F20" s="115">
        <f>COUNTIFS('Network Test Cases'!AA:AA,B20,'Network Test Cases'!I:I,$F$15)</f>
        <v>0</v>
      </c>
      <c r="G20" s="169">
        <v>10</v>
      </c>
      <c r="H20">
        <f t="shared" si="0"/>
        <v>0</v>
      </c>
      <c r="I20">
        <f t="shared" si="1"/>
        <v>0</v>
      </c>
      <c r="P20" s="76"/>
    </row>
    <row r="21" spans="1:16" ht="13" x14ac:dyDescent="0.25">
      <c r="A21" s="89"/>
      <c r="B21" s="111">
        <v>3</v>
      </c>
      <c r="C21" s="127">
        <f>COUNTIF('Network Test Cases'!AA:AA,B21)</f>
        <v>0</v>
      </c>
      <c r="D21" s="115">
        <f>COUNTIFS('Network Test Cases'!AA:AA,B21,'Network Test Cases'!I:I,$D$15)</f>
        <v>0</v>
      </c>
      <c r="E21" s="115">
        <f>COUNTIFS('Network Test Cases'!AA:AA,B21,'Network Test Cases'!I:I,$E$15)</f>
        <v>0</v>
      </c>
      <c r="F21" s="115">
        <f>COUNTIFS('Network Test Cases'!AA:AA,B21,'Network Test Cases'!I:I,$F$15)</f>
        <v>0</v>
      </c>
      <c r="G21" s="169">
        <v>5</v>
      </c>
      <c r="H21">
        <f t="shared" si="0"/>
        <v>0</v>
      </c>
      <c r="I21">
        <f t="shared" si="1"/>
        <v>0</v>
      </c>
      <c r="P21" s="76"/>
    </row>
    <row r="22" spans="1:16" ht="13" x14ac:dyDescent="0.25">
      <c r="A22" s="89"/>
      <c r="B22" s="111">
        <v>2</v>
      </c>
      <c r="C22" s="127">
        <f>COUNTIF('Network Test Cases'!AA:AA,B22)</f>
        <v>0</v>
      </c>
      <c r="D22" s="115">
        <f>COUNTIFS('Network Test Cases'!AA:AA,B22,'Network Test Cases'!I:I,$D$15)</f>
        <v>0</v>
      </c>
      <c r="E22" s="115">
        <f>COUNTIFS('Network Test Cases'!AA:AA,B22,'Network Test Cases'!I:I,$E$15)</f>
        <v>0</v>
      </c>
      <c r="F22" s="115">
        <f>COUNTIFS('Network Test Cases'!AA:AA,B22,'Network Test Cases'!I:I,$F$15)</f>
        <v>0</v>
      </c>
      <c r="G22" s="169">
        <v>2</v>
      </c>
      <c r="H22">
        <f t="shared" si="0"/>
        <v>0</v>
      </c>
      <c r="I22">
        <f t="shared" si="1"/>
        <v>0</v>
      </c>
      <c r="P22" s="76"/>
    </row>
    <row r="23" spans="1:16" ht="13" x14ac:dyDescent="0.25">
      <c r="A23" s="89"/>
      <c r="B23" s="111">
        <v>1</v>
      </c>
      <c r="C23" s="127">
        <f>COUNTIF('Network Test Cases'!AA:AA,B23)</f>
        <v>0</v>
      </c>
      <c r="D23" s="115">
        <f>COUNTIFS('Network Test Cases'!AA:AA,B23,'Network Test Cases'!I:I,$D$15)</f>
        <v>0</v>
      </c>
      <c r="E23" s="115">
        <f>COUNTIFS('Network Test Cases'!AA:AA,B23,'Network Test Cases'!I:I,$E$15)</f>
        <v>0</v>
      </c>
      <c r="F23" s="115">
        <f>COUNTIFS('Network Test Cases'!AA:AA,B23,'Network Test Cases'!I:I,$F$15)</f>
        <v>0</v>
      </c>
      <c r="G23" s="169">
        <v>1</v>
      </c>
      <c r="H23">
        <f t="shared" si="0"/>
        <v>0</v>
      </c>
      <c r="I23">
        <f t="shared" si="1"/>
        <v>0</v>
      </c>
      <c r="P23" s="76"/>
    </row>
    <row r="24" spans="1:16" ht="13.5" customHeight="1" x14ac:dyDescent="0.3">
      <c r="A24" s="89"/>
      <c r="B24" s="137" t="s">
        <v>61</v>
      </c>
      <c r="C24" s="201"/>
      <c r="D24" s="139" t="e">
        <f>SUM(I16:I23)/SUM(H16:H23)*100</f>
        <v>#DIV/0!</v>
      </c>
      <c r="P24" s="76"/>
    </row>
    <row r="25" spans="1:16" ht="13" x14ac:dyDescent="0.25">
      <c r="A25" s="84"/>
      <c r="B25" s="85"/>
      <c r="C25" s="85"/>
      <c r="D25" s="85"/>
      <c r="E25" s="85"/>
      <c r="F25" s="85"/>
      <c r="G25" s="85"/>
      <c r="H25" s="85"/>
      <c r="I25" s="85"/>
      <c r="J25" s="85"/>
      <c r="K25" s="91"/>
      <c r="L25" s="91"/>
      <c r="M25" s="91"/>
      <c r="N25" s="91"/>
      <c r="O25" s="91"/>
      <c r="P25" s="90"/>
    </row>
    <row r="26" spans="1:16" ht="13" x14ac:dyDescent="0.25">
      <c r="K26" s="1"/>
      <c r="L26" s="1"/>
      <c r="M26" s="1"/>
      <c r="N26" s="1"/>
      <c r="O26" s="1"/>
    </row>
    <row r="27" spans="1:16" ht="13" x14ac:dyDescent="0.3">
      <c r="A27" s="154">
        <f>D12+N12</f>
        <v>51</v>
      </c>
      <c r="B27" s="155" t="str">
        <f>"WARNING: THERE IS AT LEAST ONE TEST CASE WITH AN 'INFO' OR BLANK STATUS (SEE ABOVE)"</f>
        <v>WARNING: THERE IS AT LEAST ONE TEST CASE WITH AN 'INFO' OR BLANK STATUS (SEE ABOVE)</v>
      </c>
    </row>
    <row r="28" spans="1:16" x14ac:dyDescent="0.25"/>
    <row r="29" spans="1:16" ht="12.75" customHeight="1" x14ac:dyDescent="0.3">
      <c r="A29" s="156">
        <f>SUMPRODUCT(--ISERROR('Network Test Cases'!AA3:AA284))</f>
        <v>51</v>
      </c>
      <c r="B29" s="155" t="str">
        <f>"WARNING: THERE IS AT LEAST ONE TEST CASE WITH MULTIPLE OR INVALID ISSUE CODES"</f>
        <v>WARNING: THERE IS AT LEAST ONE TEST CASE WITH MULTIPLE OR INVALID ISSUE CODES</v>
      </c>
      <c r="C29" s="80"/>
    </row>
    <row r="30" spans="1:16" ht="12.75" hidden="1" customHeight="1" x14ac:dyDescent="0.25"/>
    <row r="31" spans="1:16" ht="12.75" hidden="1" customHeight="1" x14ac:dyDescent="0.25"/>
  </sheetData>
  <sheetProtection formatRows="0"/>
  <phoneticPr fontId="1" type="noConversion"/>
  <conditionalFormatting sqref="B27">
    <cfRule type="expression" dxfId="13" priority="2" stopIfTrue="1">
      <formula>$A$27=0</formula>
    </cfRule>
  </conditionalFormatting>
  <conditionalFormatting sqref="B29">
    <cfRule type="expression" dxfId="12" priority="1" stopIfTrue="1">
      <formula>$A$29=0</formula>
    </cfRule>
  </conditionalFormatting>
  <conditionalFormatting sqref="D12">
    <cfRule type="cellIs" dxfId="11" priority="4" stopIfTrue="1" operator="greaterThan">
      <formula>0</formula>
    </cfRule>
  </conditionalFormatting>
  <conditionalFormatting sqref="N12">
    <cfRule type="cellIs" dxfId="10" priority="3" stopIfTrue="1" operator="greaterThan">
      <formula>0</formula>
    </cfRule>
    <cfRule type="cellIs" dxfId="9" priority="9" stopIfTrue="1" operator="lessThan">
      <formula>0</formula>
    </cfRule>
  </conditionalFormatting>
  <printOptions horizontalCentered="1"/>
  <pageMargins left="0.25" right="0.25" top="0.5" bottom="0.5" header="0.25" footer="0.25"/>
  <pageSetup scale="94" orientation="landscape" horizontalDpi="1200" verticalDpi="1200" r:id="rId1"/>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Y46"/>
  <sheetViews>
    <sheetView showGridLines="0" zoomScaleNormal="100" workbookViewId="0">
      <pane ySplit="1" topLeftCell="A7" activePane="bottomLeft" state="frozen"/>
      <selection pane="bottomLeft"/>
    </sheetView>
  </sheetViews>
  <sheetFormatPr defaultColWidth="0" defaultRowHeight="12.5" zeroHeight="1" x14ac:dyDescent="0.25"/>
  <cols>
    <col min="1" max="13" width="9.26953125" customWidth="1"/>
    <col min="14" max="14" width="22.7265625" customWidth="1"/>
  </cols>
  <sheetData>
    <row r="1" spans="1:14" ht="13" x14ac:dyDescent="0.3">
      <c r="A1" s="2" t="s">
        <v>62</v>
      </c>
      <c r="B1" s="3"/>
      <c r="C1" s="3"/>
      <c r="D1" s="3"/>
      <c r="E1" s="3"/>
      <c r="F1" s="3"/>
      <c r="G1" s="3"/>
      <c r="H1" s="3"/>
      <c r="I1" s="3"/>
      <c r="J1" s="3"/>
      <c r="K1" s="3"/>
      <c r="L1" s="3"/>
      <c r="M1" s="3"/>
      <c r="N1" s="27"/>
    </row>
    <row r="2" spans="1:14" ht="12.75" customHeight="1" x14ac:dyDescent="0.25">
      <c r="A2" s="32" t="s">
        <v>63</v>
      </c>
      <c r="B2" s="33"/>
      <c r="C2" s="33"/>
      <c r="D2" s="33"/>
      <c r="E2" s="33"/>
      <c r="F2" s="33"/>
      <c r="G2" s="33"/>
      <c r="H2" s="33"/>
      <c r="I2" s="33"/>
      <c r="J2" s="33"/>
      <c r="K2" s="33"/>
      <c r="L2" s="33"/>
      <c r="M2" s="33"/>
      <c r="N2" s="34"/>
    </row>
    <row r="3" spans="1:14" s="37" customFormat="1" ht="12.75" customHeight="1" x14ac:dyDescent="0.25">
      <c r="A3" s="45" t="s">
        <v>64</v>
      </c>
      <c r="B3" s="35"/>
      <c r="C3" s="35"/>
      <c r="D3" s="35"/>
      <c r="E3" s="35"/>
      <c r="F3" s="35"/>
      <c r="G3" s="35"/>
      <c r="H3" s="35"/>
      <c r="I3" s="35"/>
      <c r="J3" s="35"/>
      <c r="K3" s="35"/>
      <c r="L3" s="35"/>
      <c r="M3" s="35"/>
      <c r="N3" s="36"/>
    </row>
    <row r="4" spans="1:14" s="37" customFormat="1" x14ac:dyDescent="0.25">
      <c r="A4" s="28" t="s">
        <v>65</v>
      </c>
      <c r="B4" s="38"/>
      <c r="C4" s="38"/>
      <c r="D4" s="38"/>
      <c r="E4" s="38"/>
      <c r="F4" s="38"/>
      <c r="G4" s="38"/>
      <c r="H4" s="38"/>
      <c r="I4" s="38"/>
      <c r="J4" s="38"/>
      <c r="K4" s="38"/>
      <c r="L4" s="38"/>
      <c r="M4" s="38"/>
      <c r="N4" s="39"/>
    </row>
    <row r="5" spans="1:14" s="37" customFormat="1" x14ac:dyDescent="0.25">
      <c r="A5" s="28" t="s">
        <v>66</v>
      </c>
      <c r="B5" s="38"/>
      <c r="C5" s="38"/>
      <c r="D5" s="38"/>
      <c r="E5" s="38"/>
      <c r="F5" s="38"/>
      <c r="G5" s="38"/>
      <c r="H5" s="38"/>
      <c r="I5" s="38"/>
      <c r="J5" s="38"/>
      <c r="K5" s="38"/>
      <c r="L5" s="38"/>
      <c r="M5" s="38"/>
      <c r="N5" s="39"/>
    </row>
    <row r="6" spans="1:14" s="37" customFormat="1" x14ac:dyDescent="0.25">
      <c r="A6" s="28"/>
      <c r="B6" s="38"/>
      <c r="C6" s="38"/>
      <c r="D6" s="38"/>
      <c r="E6" s="38"/>
      <c r="F6" s="38"/>
      <c r="G6" s="38"/>
      <c r="H6" s="38"/>
      <c r="I6" s="38"/>
      <c r="J6" s="38"/>
      <c r="K6" s="38"/>
      <c r="L6" s="38"/>
      <c r="M6" s="38"/>
      <c r="N6" s="39"/>
    </row>
    <row r="7" spans="1:14" s="37" customFormat="1" x14ac:dyDescent="0.25">
      <c r="A7" s="28" t="s">
        <v>67</v>
      </c>
      <c r="B7" s="38"/>
      <c r="C7" s="38"/>
      <c r="D7" s="38"/>
      <c r="E7" s="38"/>
      <c r="F7" s="38"/>
      <c r="G7" s="38"/>
      <c r="H7" s="38"/>
      <c r="I7" s="38"/>
      <c r="J7" s="38"/>
      <c r="K7" s="38"/>
      <c r="L7" s="38"/>
      <c r="M7" s="38"/>
      <c r="N7" s="39"/>
    </row>
    <row r="8" spans="1:14" s="37" customFormat="1" x14ac:dyDescent="0.25">
      <c r="A8" s="28" t="s">
        <v>68</v>
      </c>
      <c r="B8" s="38"/>
      <c r="C8" s="38"/>
      <c r="D8" s="38"/>
      <c r="E8" s="38"/>
      <c r="F8" s="38"/>
      <c r="G8" s="38"/>
      <c r="H8" s="38"/>
      <c r="I8" s="38"/>
      <c r="J8" s="38"/>
      <c r="K8" s="38"/>
      <c r="L8" s="38"/>
      <c r="M8" s="38"/>
      <c r="N8" s="39"/>
    </row>
    <row r="9" spans="1:14" s="37" customFormat="1" x14ac:dyDescent="0.25">
      <c r="A9" s="28" t="s">
        <v>69</v>
      </c>
      <c r="B9" s="38"/>
      <c r="C9" s="38"/>
      <c r="D9" s="38"/>
      <c r="E9" s="38"/>
      <c r="F9" s="38"/>
      <c r="G9" s="38"/>
      <c r="H9" s="38"/>
      <c r="I9" s="38"/>
      <c r="J9" s="38"/>
      <c r="K9" s="38"/>
      <c r="L9" s="38"/>
      <c r="M9" s="38"/>
      <c r="N9" s="39"/>
    </row>
    <row r="10" spans="1:14" s="37" customFormat="1" x14ac:dyDescent="0.25">
      <c r="A10" s="28"/>
      <c r="B10" s="38"/>
      <c r="C10" s="38"/>
      <c r="D10" s="38"/>
      <c r="E10" s="38"/>
      <c r="F10" s="38"/>
      <c r="G10" s="38"/>
      <c r="H10" s="38"/>
      <c r="I10" s="38"/>
      <c r="J10" s="38"/>
      <c r="K10" s="38"/>
      <c r="L10" s="38"/>
      <c r="M10" s="38"/>
      <c r="N10" s="39"/>
    </row>
    <row r="11" spans="1:14" s="37" customFormat="1" x14ac:dyDescent="0.25">
      <c r="A11" s="4" t="s">
        <v>70</v>
      </c>
      <c r="B11" s="38"/>
      <c r="C11" s="38"/>
      <c r="D11" s="38"/>
      <c r="E11" s="38"/>
      <c r="F11" s="38"/>
      <c r="G11" s="38"/>
      <c r="H11" s="38"/>
      <c r="I11" s="38"/>
      <c r="J11" s="38"/>
      <c r="K11" s="38"/>
      <c r="L11" s="38"/>
      <c r="M11" s="38"/>
      <c r="N11" s="39"/>
    </row>
    <row r="12" spans="1:14" s="37" customFormat="1" x14ac:dyDescent="0.25">
      <c r="A12" s="4" t="s">
        <v>71</v>
      </c>
      <c r="B12" s="38"/>
      <c r="C12" s="38"/>
      <c r="D12" s="38"/>
      <c r="E12" s="38"/>
      <c r="F12" s="38"/>
      <c r="G12" s="38"/>
      <c r="H12" s="38"/>
      <c r="I12" s="38"/>
      <c r="J12" s="38"/>
      <c r="K12" s="38"/>
      <c r="L12" s="38"/>
      <c r="M12" s="38"/>
      <c r="N12" s="39"/>
    </row>
    <row r="13" spans="1:14" s="37" customFormat="1" x14ac:dyDescent="0.25">
      <c r="A13" s="4" t="s">
        <v>72</v>
      </c>
      <c r="B13" s="38"/>
      <c r="C13" s="38"/>
      <c r="D13" s="38"/>
      <c r="E13" s="38"/>
      <c r="F13" s="38"/>
      <c r="G13" s="38"/>
      <c r="H13" s="38"/>
      <c r="I13" s="38"/>
      <c r="J13" s="38"/>
      <c r="K13" s="38"/>
      <c r="L13" s="38"/>
      <c r="M13" s="38"/>
      <c r="N13" s="39"/>
    </row>
    <row r="14" spans="1:14" s="37" customFormat="1" x14ac:dyDescent="0.25">
      <c r="A14" s="4" t="s">
        <v>73</v>
      </c>
      <c r="B14" s="38"/>
      <c r="C14" s="38"/>
      <c r="D14" s="38"/>
      <c r="E14" s="38"/>
      <c r="F14" s="38"/>
      <c r="G14" s="38"/>
      <c r="H14" s="38"/>
      <c r="I14" s="38"/>
      <c r="J14" s="38"/>
      <c r="K14" s="38"/>
      <c r="L14" s="38"/>
      <c r="M14" s="38"/>
      <c r="N14" s="39"/>
    </row>
    <row r="15" spans="1:14" s="37" customFormat="1" x14ac:dyDescent="0.25">
      <c r="A15" s="4" t="s">
        <v>74</v>
      </c>
      <c r="B15" s="38"/>
      <c r="C15" s="38"/>
      <c r="D15" s="38"/>
      <c r="E15" s="38"/>
      <c r="F15" s="38"/>
      <c r="G15" s="38"/>
      <c r="H15" s="38"/>
      <c r="I15" s="38"/>
      <c r="J15" s="38"/>
      <c r="K15" s="38"/>
      <c r="L15" s="38"/>
      <c r="M15" s="38"/>
      <c r="N15" s="39"/>
    </row>
    <row r="16" spans="1:14" s="37" customFormat="1" x14ac:dyDescent="0.25">
      <c r="A16" s="4" t="s">
        <v>75</v>
      </c>
      <c r="B16" s="38"/>
      <c r="C16" s="38"/>
      <c r="D16" s="38"/>
      <c r="E16" s="38"/>
      <c r="F16" s="38"/>
      <c r="G16" s="38"/>
      <c r="H16" s="38"/>
      <c r="I16" s="38"/>
      <c r="J16" s="38"/>
      <c r="K16" s="38"/>
      <c r="L16" s="38"/>
      <c r="M16" s="38"/>
      <c r="N16" s="39"/>
    </row>
    <row r="17" spans="1:14" s="37" customFormat="1" x14ac:dyDescent="0.25">
      <c r="A17" s="4" t="s">
        <v>76</v>
      </c>
      <c r="B17" s="38"/>
      <c r="C17" s="38"/>
      <c r="D17" s="38"/>
      <c r="E17" s="38"/>
      <c r="F17" s="38"/>
      <c r="G17" s="38"/>
      <c r="H17" s="38"/>
      <c r="I17" s="38"/>
      <c r="J17" s="38"/>
      <c r="K17" s="38"/>
      <c r="L17" s="38"/>
      <c r="M17" s="38"/>
      <c r="N17" s="39"/>
    </row>
    <row r="18" spans="1:14" x14ac:dyDescent="0.25">
      <c r="A18" s="51"/>
      <c r="B18" s="40"/>
      <c r="C18" s="40"/>
      <c r="D18" s="40"/>
      <c r="E18" s="40"/>
      <c r="F18" s="40"/>
      <c r="G18" s="40"/>
      <c r="H18" s="40"/>
      <c r="I18" s="40"/>
      <c r="J18" s="40"/>
      <c r="K18" s="40"/>
      <c r="L18" s="40"/>
      <c r="M18" s="40"/>
      <c r="N18" s="41"/>
    </row>
    <row r="19" spans="1:14" x14ac:dyDescent="0.25"/>
    <row r="20" spans="1:14" ht="12.75" customHeight="1" x14ac:dyDescent="0.25">
      <c r="A20" s="32" t="s">
        <v>77</v>
      </c>
      <c r="B20" s="33"/>
      <c r="C20" s="33"/>
      <c r="D20" s="33"/>
      <c r="E20" s="33"/>
      <c r="F20" s="33"/>
      <c r="G20" s="33"/>
      <c r="H20" s="33"/>
      <c r="I20" s="33"/>
      <c r="J20" s="33"/>
      <c r="K20" s="33"/>
      <c r="L20" s="33"/>
      <c r="M20" s="33"/>
      <c r="N20" s="34"/>
    </row>
    <row r="21" spans="1:14" ht="12.75" customHeight="1" x14ac:dyDescent="0.25">
      <c r="A21" s="42" t="s">
        <v>78</v>
      </c>
      <c r="B21" s="43"/>
      <c r="C21" s="44"/>
      <c r="D21" s="45" t="s">
        <v>79</v>
      </c>
      <c r="E21" s="46"/>
      <c r="F21" s="46"/>
      <c r="G21" s="46"/>
      <c r="H21" s="46"/>
      <c r="I21" s="46"/>
      <c r="J21" s="46"/>
      <c r="K21" s="46"/>
      <c r="L21" s="46"/>
      <c r="M21" s="46"/>
      <c r="N21" s="47"/>
    </row>
    <row r="22" spans="1:14" ht="13" x14ac:dyDescent="0.25">
      <c r="A22" s="48"/>
      <c r="B22" s="49"/>
      <c r="C22" s="50"/>
      <c r="D22" s="51" t="s">
        <v>80</v>
      </c>
      <c r="E22" s="30"/>
      <c r="F22" s="30"/>
      <c r="G22" s="30"/>
      <c r="H22" s="30"/>
      <c r="I22" s="30"/>
      <c r="J22" s="30"/>
      <c r="K22" s="30"/>
      <c r="L22" s="30"/>
      <c r="M22" s="30"/>
      <c r="N22" s="31"/>
    </row>
    <row r="23" spans="1:14" ht="12.75" customHeight="1" x14ac:dyDescent="0.25">
      <c r="A23" s="52" t="s">
        <v>81</v>
      </c>
      <c r="B23" s="53"/>
      <c r="C23" s="54"/>
      <c r="D23" s="55" t="s">
        <v>82</v>
      </c>
      <c r="E23" s="56"/>
      <c r="F23" s="56"/>
      <c r="G23" s="56"/>
      <c r="H23" s="56"/>
      <c r="I23" s="56"/>
      <c r="J23" s="56"/>
      <c r="K23" s="56"/>
      <c r="L23" s="56"/>
      <c r="M23" s="56"/>
      <c r="N23" s="57"/>
    </row>
    <row r="24" spans="1:14" ht="12.75" customHeight="1" x14ac:dyDescent="0.25">
      <c r="A24" s="42" t="s">
        <v>83</v>
      </c>
      <c r="B24" s="43"/>
      <c r="C24" s="44"/>
      <c r="D24" s="45" t="s">
        <v>84</v>
      </c>
      <c r="E24" s="46"/>
      <c r="F24" s="46"/>
      <c r="G24" s="46"/>
      <c r="H24" s="46"/>
      <c r="I24" s="46"/>
      <c r="J24" s="46"/>
      <c r="K24" s="46"/>
      <c r="L24" s="46"/>
      <c r="M24" s="46"/>
      <c r="N24" s="47"/>
    </row>
    <row r="25" spans="1:14" ht="12.75" customHeight="1" x14ac:dyDescent="0.25">
      <c r="A25" s="42" t="s">
        <v>85</v>
      </c>
      <c r="B25" s="43"/>
      <c r="C25" s="44"/>
      <c r="D25" s="45" t="s">
        <v>86</v>
      </c>
      <c r="E25" s="46"/>
      <c r="F25" s="46"/>
      <c r="G25" s="46"/>
      <c r="H25" s="46"/>
      <c r="I25" s="46"/>
      <c r="J25" s="46"/>
      <c r="K25" s="46"/>
      <c r="L25" s="46"/>
      <c r="M25" s="46"/>
      <c r="N25" s="47"/>
    </row>
    <row r="26" spans="1:14" ht="13" x14ac:dyDescent="0.25">
      <c r="A26" s="58"/>
      <c r="B26" s="59"/>
      <c r="C26" s="60"/>
      <c r="D26" s="28" t="s">
        <v>87</v>
      </c>
      <c r="E26" s="4"/>
      <c r="F26" s="4"/>
      <c r="G26" s="4"/>
      <c r="H26" s="4"/>
      <c r="I26" s="4"/>
      <c r="J26" s="4"/>
      <c r="K26" s="4"/>
      <c r="L26" s="4"/>
      <c r="M26" s="4"/>
      <c r="N26" s="29"/>
    </row>
    <row r="27" spans="1:14" ht="12.75" customHeight="1" x14ac:dyDescent="0.25">
      <c r="A27" s="48"/>
      <c r="B27" s="49"/>
      <c r="C27" s="50"/>
      <c r="D27" s="51" t="s">
        <v>88</v>
      </c>
      <c r="E27" s="30"/>
      <c r="F27" s="30"/>
      <c r="G27" s="30"/>
      <c r="H27" s="30"/>
      <c r="I27" s="30"/>
      <c r="J27" s="30"/>
      <c r="K27" s="30"/>
      <c r="L27" s="30"/>
      <c r="M27" s="30"/>
      <c r="N27" s="31"/>
    </row>
    <row r="28" spans="1:14" ht="12.75" customHeight="1" x14ac:dyDescent="0.25">
      <c r="A28" s="42" t="s">
        <v>89</v>
      </c>
      <c r="B28" s="43"/>
      <c r="C28" s="44"/>
      <c r="D28" s="45" t="s">
        <v>90</v>
      </c>
      <c r="E28" s="46"/>
      <c r="F28" s="46"/>
      <c r="G28" s="46"/>
      <c r="H28" s="46"/>
      <c r="I28" s="46"/>
      <c r="J28" s="46"/>
      <c r="K28" s="46"/>
      <c r="L28" s="46"/>
      <c r="M28" s="46"/>
      <c r="N28" s="47"/>
    </row>
    <row r="29" spans="1:14" ht="13" x14ac:dyDescent="0.25">
      <c r="A29" s="48"/>
      <c r="B29" s="49"/>
      <c r="C29" s="50"/>
      <c r="D29" s="51" t="s">
        <v>91</v>
      </c>
      <c r="E29" s="30"/>
      <c r="F29" s="30"/>
      <c r="G29" s="30"/>
      <c r="H29" s="30"/>
      <c r="I29" s="30"/>
      <c r="J29" s="30"/>
      <c r="K29" s="30"/>
      <c r="L29" s="30"/>
      <c r="M29" s="30"/>
      <c r="N29" s="31"/>
    </row>
    <row r="30" spans="1:14" ht="12.75" customHeight="1" x14ac:dyDescent="0.25">
      <c r="A30" s="42" t="s">
        <v>92</v>
      </c>
      <c r="B30" s="43"/>
      <c r="C30" s="44"/>
      <c r="D30" s="45" t="s">
        <v>93</v>
      </c>
      <c r="E30" s="46"/>
      <c r="F30" s="46"/>
      <c r="G30" s="46"/>
      <c r="H30" s="46"/>
      <c r="I30" s="46"/>
      <c r="J30" s="46"/>
      <c r="K30" s="46"/>
      <c r="L30" s="46"/>
      <c r="M30" s="46"/>
      <c r="N30" s="47"/>
    </row>
    <row r="31" spans="1:14" ht="13" x14ac:dyDescent="0.25">
      <c r="A31" s="48"/>
      <c r="B31" s="49"/>
      <c r="C31" s="50"/>
      <c r="D31" s="51" t="s">
        <v>94</v>
      </c>
      <c r="E31" s="30"/>
      <c r="F31" s="30"/>
      <c r="G31" s="30"/>
      <c r="H31" s="30"/>
      <c r="I31" s="30"/>
      <c r="J31" s="30"/>
      <c r="K31" s="30"/>
      <c r="L31" s="30"/>
      <c r="M31" s="30"/>
      <c r="N31" s="31"/>
    </row>
    <row r="32" spans="1:14" ht="12.75" customHeight="1" x14ac:dyDescent="0.25">
      <c r="A32" s="52" t="s">
        <v>95</v>
      </c>
      <c r="B32" s="53"/>
      <c r="C32" s="54"/>
      <c r="D32" s="55" t="s">
        <v>96</v>
      </c>
      <c r="E32" s="56"/>
      <c r="F32" s="56"/>
      <c r="G32" s="56"/>
      <c r="H32" s="56"/>
      <c r="I32" s="56"/>
      <c r="J32" s="56"/>
      <c r="K32" s="56"/>
      <c r="L32" s="56"/>
      <c r="M32" s="56"/>
      <c r="N32" s="57"/>
    </row>
    <row r="33" spans="1:25" ht="12.75" customHeight="1" x14ac:dyDescent="0.25">
      <c r="A33" s="42" t="s">
        <v>97</v>
      </c>
      <c r="B33" s="43"/>
      <c r="C33" s="44"/>
      <c r="D33" s="45" t="s">
        <v>98</v>
      </c>
      <c r="E33" s="46"/>
      <c r="F33" s="46"/>
      <c r="G33" s="46"/>
      <c r="H33" s="46"/>
      <c r="I33" s="46"/>
      <c r="J33" s="46"/>
      <c r="K33" s="46"/>
      <c r="L33" s="46"/>
      <c r="M33" s="46"/>
      <c r="N33" s="47"/>
    </row>
    <row r="34" spans="1:25" ht="13" x14ac:dyDescent="0.25">
      <c r="A34" s="48"/>
      <c r="B34" s="49"/>
      <c r="C34" s="50"/>
      <c r="D34" s="51" t="s">
        <v>99</v>
      </c>
      <c r="E34" s="30"/>
      <c r="F34" s="30"/>
      <c r="G34" s="30"/>
      <c r="H34" s="30"/>
      <c r="I34" s="30"/>
      <c r="J34" s="30"/>
      <c r="K34" s="30"/>
      <c r="L34" s="30"/>
      <c r="M34" s="30"/>
      <c r="N34" s="31"/>
    </row>
    <row r="35" spans="1:25" ht="12.75" customHeight="1" x14ac:dyDescent="0.25">
      <c r="A35" s="42" t="s">
        <v>100</v>
      </c>
      <c r="B35" s="43"/>
      <c r="C35" s="44"/>
      <c r="D35" s="45" t="s">
        <v>101</v>
      </c>
      <c r="E35" s="46"/>
      <c r="F35" s="46"/>
      <c r="G35" s="46"/>
      <c r="H35" s="46"/>
      <c r="I35" s="46"/>
      <c r="J35" s="46"/>
      <c r="K35" s="46"/>
      <c r="L35" s="46"/>
      <c r="M35" s="46"/>
      <c r="N35" s="47"/>
    </row>
    <row r="36" spans="1:25" ht="13" x14ac:dyDescent="0.25">
      <c r="A36" s="58"/>
      <c r="B36" s="59"/>
      <c r="C36" s="60"/>
      <c r="D36" s="28" t="s">
        <v>102</v>
      </c>
      <c r="E36" s="4"/>
      <c r="F36" s="4"/>
      <c r="G36" s="4"/>
      <c r="H36" s="4"/>
      <c r="I36" s="4"/>
      <c r="J36" s="4"/>
      <c r="K36" s="4"/>
      <c r="L36" s="4"/>
      <c r="M36" s="4"/>
      <c r="N36" s="29"/>
    </row>
    <row r="37" spans="1:25" ht="13" x14ac:dyDescent="0.25">
      <c r="A37" s="58"/>
      <c r="B37" s="59"/>
      <c r="C37" s="60"/>
      <c r="D37" s="28" t="s">
        <v>103</v>
      </c>
      <c r="E37" s="4"/>
      <c r="F37" s="4"/>
      <c r="G37" s="4"/>
      <c r="H37" s="4"/>
      <c r="I37" s="4"/>
      <c r="J37" s="4"/>
      <c r="K37" s="4"/>
      <c r="L37" s="4"/>
      <c r="M37" s="4"/>
      <c r="N37" s="29"/>
    </row>
    <row r="38" spans="1:25" ht="13" x14ac:dyDescent="0.25">
      <c r="A38" s="58"/>
      <c r="B38" s="59"/>
      <c r="C38" s="60"/>
      <c r="D38" s="28" t="s">
        <v>104</v>
      </c>
      <c r="E38" s="4"/>
      <c r="F38" s="4"/>
      <c r="G38" s="4"/>
      <c r="H38" s="4"/>
      <c r="I38" s="4"/>
      <c r="J38" s="4"/>
      <c r="K38" s="4"/>
      <c r="L38" s="4"/>
      <c r="M38" s="4"/>
      <c r="N38" s="29"/>
    </row>
    <row r="39" spans="1:25" ht="13" x14ac:dyDescent="0.25">
      <c r="A39" s="48"/>
      <c r="B39" s="49"/>
      <c r="C39" s="50"/>
      <c r="D39" s="51" t="s">
        <v>105</v>
      </c>
      <c r="E39" s="30"/>
      <c r="F39" s="30"/>
      <c r="G39" s="30"/>
      <c r="H39" s="30"/>
      <c r="I39" s="30"/>
      <c r="J39" s="30"/>
      <c r="K39" s="30"/>
      <c r="L39" s="30"/>
      <c r="M39" s="30"/>
      <c r="N39" s="31"/>
    </row>
    <row r="40" spans="1:25" ht="12.75" customHeight="1" x14ac:dyDescent="0.25">
      <c r="A40" s="42" t="s">
        <v>106</v>
      </c>
      <c r="B40" s="43"/>
      <c r="C40" s="44"/>
      <c r="D40" s="45" t="s">
        <v>107</v>
      </c>
      <c r="E40" s="46"/>
      <c r="F40" s="46"/>
      <c r="G40" s="46"/>
      <c r="H40" s="46"/>
      <c r="I40" s="46"/>
      <c r="J40" s="46"/>
      <c r="K40" s="46"/>
      <c r="L40" s="46"/>
      <c r="M40" s="46"/>
      <c r="N40" s="47"/>
    </row>
    <row r="41" spans="1:25" ht="13" x14ac:dyDescent="0.25">
      <c r="A41" s="58"/>
      <c r="B41" s="59"/>
      <c r="C41" s="60"/>
      <c r="D41" s="28" t="s">
        <v>108</v>
      </c>
      <c r="E41" s="4"/>
      <c r="F41" s="4"/>
      <c r="G41" s="4"/>
      <c r="H41" s="4"/>
      <c r="I41" s="4"/>
      <c r="J41" s="4"/>
      <c r="K41" s="4"/>
      <c r="L41" s="4"/>
      <c r="M41" s="4"/>
      <c r="N41" s="29"/>
    </row>
    <row r="42" spans="1:25" ht="12.75" customHeight="1" x14ac:dyDescent="0.25">
      <c r="A42" s="151" t="s">
        <v>109</v>
      </c>
      <c r="B42" s="120"/>
      <c r="C42" s="121"/>
      <c r="D42" s="240" t="s">
        <v>110</v>
      </c>
      <c r="E42" s="241"/>
      <c r="F42" s="241"/>
      <c r="G42" s="241"/>
      <c r="H42" s="241"/>
      <c r="I42" s="241"/>
      <c r="J42" s="241"/>
      <c r="K42" s="241"/>
      <c r="L42" s="241"/>
      <c r="M42" s="241"/>
      <c r="N42" s="242"/>
    </row>
    <row r="43" spans="1:25" ht="13" x14ac:dyDescent="0.25">
      <c r="A43" s="122"/>
      <c r="B43" s="59"/>
      <c r="C43" s="123"/>
      <c r="D43" s="243"/>
      <c r="E43" s="244"/>
      <c r="F43" s="244"/>
      <c r="G43" s="244"/>
      <c r="H43" s="244"/>
      <c r="I43" s="244"/>
      <c r="J43" s="244"/>
      <c r="K43" s="244"/>
      <c r="L43" s="244"/>
      <c r="M43" s="244"/>
      <c r="N43" s="245"/>
    </row>
    <row r="44" spans="1:25" ht="13" x14ac:dyDescent="0.25">
      <c r="A44" s="124"/>
      <c r="B44" s="125"/>
      <c r="C44" s="126"/>
      <c r="D44" s="246"/>
      <c r="E44" s="247"/>
      <c r="F44" s="247"/>
      <c r="G44" s="247"/>
      <c r="H44" s="247"/>
      <c r="I44" s="247"/>
      <c r="J44" s="247"/>
      <c r="K44" s="247"/>
      <c r="L44" s="247"/>
      <c r="M44" s="247"/>
      <c r="N44" s="248"/>
    </row>
    <row r="45" spans="1:25" s="148" customFormat="1" ht="12.75" customHeight="1" x14ac:dyDescent="0.25">
      <c r="A45" s="151" t="s">
        <v>111</v>
      </c>
      <c r="B45" s="120"/>
      <c r="C45" s="121"/>
      <c r="D45" s="240" t="s">
        <v>112</v>
      </c>
      <c r="E45" s="241"/>
      <c r="F45" s="241"/>
      <c r="G45" s="241"/>
      <c r="H45" s="241"/>
      <c r="I45" s="241"/>
      <c r="J45" s="241"/>
      <c r="K45" s="241"/>
      <c r="L45" s="241"/>
      <c r="M45" s="241"/>
      <c r="N45" s="242"/>
      <c r="O45" s="147"/>
      <c r="P45" s="147"/>
      <c r="Q45" s="147"/>
      <c r="R45" s="147"/>
      <c r="S45" s="147"/>
      <c r="T45" s="147"/>
      <c r="U45" s="147"/>
      <c r="V45" s="147"/>
      <c r="W45" s="147"/>
      <c r="X45" s="147"/>
      <c r="Y45" s="147"/>
    </row>
    <row r="46" spans="1:25" s="148" customFormat="1" ht="12.75" customHeight="1" x14ac:dyDescent="0.25">
      <c r="A46" s="124"/>
      <c r="B46" s="125"/>
      <c r="C46" s="126"/>
      <c r="D46" s="246"/>
      <c r="E46" s="247"/>
      <c r="F46" s="247"/>
      <c r="G46" s="247"/>
      <c r="H46" s="247"/>
      <c r="I46" s="247"/>
      <c r="J46" s="247"/>
      <c r="K46" s="247"/>
      <c r="L46" s="247"/>
      <c r="M46" s="247"/>
      <c r="N46" s="248"/>
      <c r="O46" s="147"/>
      <c r="P46" s="147"/>
      <c r="Q46" s="147"/>
      <c r="R46" s="147"/>
      <c r="S46" s="147"/>
      <c r="T46" s="147"/>
      <c r="U46" s="147"/>
      <c r="V46" s="147"/>
      <c r="W46" s="147"/>
      <c r="X46" s="147"/>
      <c r="Y46" s="147"/>
    </row>
  </sheetData>
  <mergeCells count="2">
    <mergeCell ref="D42:N44"/>
    <mergeCell ref="D45:N46"/>
  </mergeCells>
  <phoneticPr fontId="1"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A73"/>
  <sheetViews>
    <sheetView showGridLines="0" zoomScaleNormal="100" workbookViewId="0">
      <pane xSplit="1" ySplit="2" topLeftCell="M27" activePane="bottomRight" state="frozen"/>
      <selection pane="topRight"/>
      <selection pane="bottomLeft"/>
      <selection pane="bottomRight"/>
    </sheetView>
  </sheetViews>
  <sheetFormatPr defaultColWidth="9.1796875" defaultRowHeight="12.75" customHeight="1" zeroHeight="1" x14ac:dyDescent="0.25"/>
  <cols>
    <col min="1" max="1" width="10.26953125" style="133" customWidth="1"/>
    <col min="2" max="2" width="8.7265625" style="133" customWidth="1"/>
    <col min="3" max="3" width="18.7265625" style="133" customWidth="1"/>
    <col min="4" max="4" width="14.26953125" style="133" customWidth="1"/>
    <col min="5" max="5" width="24.453125" style="133" customWidth="1"/>
    <col min="6" max="6" width="38.7265625" style="133" customWidth="1"/>
    <col min="7" max="7" width="38" style="133" customWidth="1"/>
    <col min="8" max="8" width="22" style="133" customWidth="1"/>
    <col min="9" max="9" width="14.54296875" style="133" customWidth="1"/>
    <col min="10" max="10" width="23.26953125" style="133" customWidth="1"/>
    <col min="11" max="11" width="17.7265625" style="133" customWidth="1"/>
    <col min="12" max="12" width="15" style="140" customWidth="1"/>
    <col min="13" max="13" width="88.453125" style="141" customWidth="1"/>
    <col min="14" max="16" width="9.1796875" style="133" hidden="1" customWidth="1"/>
    <col min="17" max="17" width="8.7265625" hidden="1" customWidth="1"/>
    <col min="18" max="20" width="9.1796875" style="133" hidden="1" customWidth="1"/>
    <col min="21" max="21" width="8.7265625" hidden="1" customWidth="1"/>
    <col min="22" max="24" width="9.1796875" style="133" hidden="1" customWidth="1"/>
    <col min="25" max="25" width="8.7265625" hidden="1" customWidth="1"/>
    <col min="26" max="26" width="9.1796875" style="133" hidden="1" customWidth="1"/>
    <col min="27" max="27" width="18.7265625" hidden="1" customWidth="1"/>
    <col min="28" max="16384" width="9.1796875" style="133"/>
  </cols>
  <sheetData>
    <row r="1" spans="1:27" ht="13" x14ac:dyDescent="0.3">
      <c r="A1" s="131" t="s">
        <v>55</v>
      </c>
      <c r="B1" s="193"/>
      <c r="C1" s="193"/>
      <c r="D1" s="193"/>
      <c r="E1" s="193"/>
      <c r="F1" s="193"/>
      <c r="G1" s="193"/>
      <c r="H1" s="193"/>
      <c r="I1" s="193"/>
      <c r="J1" s="193"/>
      <c r="K1" s="132"/>
      <c r="L1" s="132"/>
      <c r="M1" s="132"/>
      <c r="AA1" s="3"/>
    </row>
    <row r="2" spans="1:27" ht="26" x14ac:dyDescent="0.25">
      <c r="A2" s="229" t="s">
        <v>113</v>
      </c>
      <c r="B2" s="230" t="s">
        <v>114</v>
      </c>
      <c r="C2" s="230" t="s">
        <v>115</v>
      </c>
      <c r="D2" s="230" t="s">
        <v>116</v>
      </c>
      <c r="E2" s="230" t="s">
        <v>117</v>
      </c>
      <c r="F2" s="230" t="s">
        <v>118</v>
      </c>
      <c r="G2" s="230" t="s">
        <v>119</v>
      </c>
      <c r="H2" s="230" t="s">
        <v>120</v>
      </c>
      <c r="I2" s="230" t="s">
        <v>121</v>
      </c>
      <c r="J2" s="230" t="s">
        <v>122</v>
      </c>
      <c r="K2" s="231" t="s">
        <v>123</v>
      </c>
      <c r="L2" s="232" t="s">
        <v>124</v>
      </c>
      <c r="M2" s="232" t="s">
        <v>1634</v>
      </c>
      <c r="N2" s="233"/>
      <c r="O2" s="233"/>
      <c r="P2" s="233"/>
      <c r="Q2" s="234"/>
      <c r="R2" s="233"/>
      <c r="S2" s="233"/>
      <c r="T2" s="233"/>
      <c r="U2" s="234"/>
      <c r="V2" s="233"/>
      <c r="W2" s="233"/>
      <c r="X2" s="233"/>
      <c r="Y2" s="234"/>
      <c r="Z2" s="233"/>
      <c r="AA2" s="232" t="s">
        <v>125</v>
      </c>
    </row>
    <row r="3" spans="1:27" ht="190.15" customHeight="1" x14ac:dyDescent="0.25">
      <c r="A3" s="183" t="s">
        <v>126</v>
      </c>
      <c r="B3" s="162" t="s">
        <v>127</v>
      </c>
      <c r="C3" s="162" t="s">
        <v>128</v>
      </c>
      <c r="D3" s="184" t="s">
        <v>129</v>
      </c>
      <c r="E3" s="202" t="s">
        <v>130</v>
      </c>
      <c r="F3" s="198" t="s">
        <v>131</v>
      </c>
      <c r="G3" s="198" t="s">
        <v>132</v>
      </c>
      <c r="H3" s="161"/>
      <c r="I3" s="173"/>
      <c r="J3" s="197" t="s">
        <v>133</v>
      </c>
      <c r="K3" s="165" t="s">
        <v>134</v>
      </c>
      <c r="L3" s="159" t="s">
        <v>135</v>
      </c>
      <c r="M3" s="158" t="s">
        <v>136</v>
      </c>
      <c r="O3"/>
      <c r="Q3" s="133"/>
      <c r="S3"/>
      <c r="U3" s="133"/>
      <c r="V3" s="167"/>
      <c r="W3" s="168"/>
      <c r="X3" s="167"/>
      <c r="AA3" s="138" t="e">
        <f>IF(OR(I3="Fail",ISBLANK(I3)),INDEX(#REF!,MATCH(L:L,#REF!,0)),IF(K3="Critical",6,IF(K3="Significant",5,IF(K3="Moderate",3,2))))</f>
        <v>#REF!</v>
      </c>
    </row>
    <row r="4" spans="1:27" ht="187.5" x14ac:dyDescent="0.25">
      <c r="A4" s="183" t="s">
        <v>137</v>
      </c>
      <c r="B4" s="183" t="s">
        <v>138</v>
      </c>
      <c r="C4" s="183" t="s">
        <v>139</v>
      </c>
      <c r="D4" s="183" t="s">
        <v>140</v>
      </c>
      <c r="E4" s="194" t="s">
        <v>141</v>
      </c>
      <c r="F4" s="194" t="s">
        <v>142</v>
      </c>
      <c r="G4" s="194" t="s">
        <v>143</v>
      </c>
      <c r="H4" s="161"/>
      <c r="I4" s="173"/>
      <c r="J4" s="161"/>
      <c r="K4" s="165" t="s">
        <v>134</v>
      </c>
      <c r="L4" s="159" t="s">
        <v>144</v>
      </c>
      <c r="M4" s="159" t="s">
        <v>145</v>
      </c>
      <c r="AA4" s="138" t="e">
        <f>IF(OR(I4="Fail",ISBLANK(I4)),INDEX(#REF!,MATCH(L:L,#REF!,0)),IF(K4="Critical",6,IF(K4="Significant",5,IF(K4="Moderate",3,2))))</f>
        <v>#REF!</v>
      </c>
    </row>
    <row r="5" spans="1:27" ht="125" x14ac:dyDescent="0.25">
      <c r="A5" s="183" t="s">
        <v>146</v>
      </c>
      <c r="B5" s="183" t="s">
        <v>138</v>
      </c>
      <c r="C5" s="183" t="s">
        <v>139</v>
      </c>
      <c r="D5" s="183" t="s">
        <v>140</v>
      </c>
      <c r="E5" s="194" t="s">
        <v>147</v>
      </c>
      <c r="F5" s="194" t="s">
        <v>148</v>
      </c>
      <c r="G5" s="194" t="s">
        <v>149</v>
      </c>
      <c r="H5" s="161"/>
      <c r="I5" s="173"/>
      <c r="J5" s="161"/>
      <c r="K5" s="165" t="s">
        <v>134</v>
      </c>
      <c r="L5" s="159" t="s">
        <v>150</v>
      </c>
      <c r="M5" s="158" t="s">
        <v>151</v>
      </c>
      <c r="AA5" s="138" t="e">
        <f>IF(OR(I5="Fail",ISBLANK(I5)),INDEX(#REF!,MATCH(L:L,#REF!,0)),IF(K5="Critical",6,IF(K5="Significant",5,IF(K5="Moderate",3,2))))</f>
        <v>#REF!</v>
      </c>
    </row>
    <row r="6" spans="1:27" ht="122.5" customHeight="1" x14ac:dyDescent="0.25">
      <c r="A6" s="183" t="s">
        <v>152</v>
      </c>
      <c r="B6" s="183" t="s">
        <v>138</v>
      </c>
      <c r="C6" s="183" t="s">
        <v>139</v>
      </c>
      <c r="D6" s="183" t="s">
        <v>140</v>
      </c>
      <c r="E6" s="194" t="s">
        <v>153</v>
      </c>
      <c r="F6" s="194" t="s">
        <v>154</v>
      </c>
      <c r="G6" s="196" t="s">
        <v>155</v>
      </c>
      <c r="H6" s="197"/>
      <c r="I6" s="203"/>
      <c r="J6" s="197" t="s">
        <v>156</v>
      </c>
      <c r="K6" s="165" t="s">
        <v>134</v>
      </c>
      <c r="L6" s="159" t="s">
        <v>157</v>
      </c>
      <c r="M6" s="159" t="s">
        <v>158</v>
      </c>
      <c r="AA6" s="138" t="e">
        <f>IF(OR(I6="Fail",ISBLANK(I6)),INDEX(#REF!,MATCH(L:L,#REF!,0)),IF(K6="Critical",6,IF(K6="Significant",5,IF(K6="Moderate",3,2))))</f>
        <v>#REF!</v>
      </c>
    </row>
    <row r="7" spans="1:27" ht="212.5" x14ac:dyDescent="0.25">
      <c r="A7" s="183" t="s">
        <v>159</v>
      </c>
      <c r="B7" s="183" t="s">
        <v>138</v>
      </c>
      <c r="C7" s="183" t="s">
        <v>139</v>
      </c>
      <c r="D7" s="183" t="s">
        <v>140</v>
      </c>
      <c r="E7" s="194" t="s">
        <v>160</v>
      </c>
      <c r="F7" s="196" t="s">
        <v>161</v>
      </c>
      <c r="G7" s="196" t="s">
        <v>162</v>
      </c>
      <c r="H7" s="197"/>
      <c r="I7" s="203"/>
      <c r="J7" s="197" t="s">
        <v>163</v>
      </c>
      <c r="K7" s="165" t="s">
        <v>164</v>
      </c>
      <c r="L7" s="159" t="s">
        <v>165</v>
      </c>
      <c r="M7" s="158" t="s">
        <v>166</v>
      </c>
      <c r="O7"/>
      <c r="Q7" s="133"/>
      <c r="S7"/>
      <c r="U7" s="133"/>
      <c r="W7" s="160"/>
      <c r="AA7" s="138" t="e">
        <f>IF(OR(I7="Fail",ISBLANK(I7)),INDEX(#REF!,MATCH(L:L,#REF!,0)),IF(K7="Critical",6,IF(K7="Significant",5,IF(K7="Moderate",3,2))))</f>
        <v>#REF!</v>
      </c>
    </row>
    <row r="8" spans="1:27" ht="125" x14ac:dyDescent="0.25">
      <c r="A8" s="183" t="s">
        <v>167</v>
      </c>
      <c r="B8" s="183" t="s">
        <v>168</v>
      </c>
      <c r="C8" s="183" t="s">
        <v>169</v>
      </c>
      <c r="D8" s="183" t="s">
        <v>140</v>
      </c>
      <c r="E8" s="194" t="s">
        <v>170</v>
      </c>
      <c r="F8" s="194" t="s">
        <v>171</v>
      </c>
      <c r="G8" s="194" t="s">
        <v>172</v>
      </c>
      <c r="H8" s="161"/>
      <c r="I8" s="173"/>
      <c r="J8" s="161"/>
      <c r="K8" s="165" t="s">
        <v>134</v>
      </c>
      <c r="L8" s="159" t="s">
        <v>173</v>
      </c>
      <c r="M8" s="158" t="s">
        <v>174</v>
      </c>
      <c r="AA8" s="138" t="e">
        <f>IF(OR(I8="Fail",ISBLANK(I8)),INDEX(#REF!,MATCH(L:L,#REF!,0)),IF(K8="Critical",6,IF(K8="Significant",5,IF(K8="Moderate",3,2))))</f>
        <v>#REF!</v>
      </c>
    </row>
    <row r="9" spans="1:27" ht="200" x14ac:dyDescent="0.25">
      <c r="A9" s="183" t="s">
        <v>175</v>
      </c>
      <c r="B9" s="183" t="s">
        <v>176</v>
      </c>
      <c r="C9" s="183" t="s">
        <v>177</v>
      </c>
      <c r="D9" s="183" t="s">
        <v>140</v>
      </c>
      <c r="E9" s="194" t="s">
        <v>178</v>
      </c>
      <c r="F9" s="194" t="s">
        <v>179</v>
      </c>
      <c r="G9" s="194" t="s">
        <v>180</v>
      </c>
      <c r="H9" s="161"/>
      <c r="I9" s="173"/>
      <c r="J9" s="161"/>
      <c r="K9" s="165" t="s">
        <v>181</v>
      </c>
      <c r="L9" s="159" t="s">
        <v>182</v>
      </c>
      <c r="M9" s="166" t="s">
        <v>183</v>
      </c>
      <c r="AA9" s="138" t="e">
        <f>IF(OR(I9="Fail",ISBLANK(I9)),INDEX(#REF!,MATCH(L:L,#REF!,0)),IF(K9="Critical",6,IF(K9="Significant",5,IF(K9="Moderate",3,2))))</f>
        <v>#REF!</v>
      </c>
    </row>
    <row r="10" spans="1:27" ht="187.5" x14ac:dyDescent="0.25">
      <c r="A10" s="183" t="s">
        <v>184</v>
      </c>
      <c r="B10" s="183" t="s">
        <v>185</v>
      </c>
      <c r="C10" s="183" t="s">
        <v>186</v>
      </c>
      <c r="D10" s="183" t="s">
        <v>140</v>
      </c>
      <c r="E10" s="194" t="s">
        <v>187</v>
      </c>
      <c r="F10" s="194" t="s">
        <v>188</v>
      </c>
      <c r="G10" s="194" t="s">
        <v>189</v>
      </c>
      <c r="H10" s="161"/>
      <c r="I10" s="173"/>
      <c r="J10" s="161"/>
      <c r="K10" s="165" t="s">
        <v>181</v>
      </c>
      <c r="L10" s="159" t="s">
        <v>190</v>
      </c>
      <c r="M10" s="159" t="s">
        <v>191</v>
      </c>
      <c r="AA10" s="138" t="e">
        <f>IF(OR(I10="Fail",ISBLANK(I10)),INDEX(#REF!,MATCH(L:L,#REF!,0)),IF(K10="Critical",6,IF(K10="Significant",5,IF(K10="Moderate",3,2))))</f>
        <v>#REF!</v>
      </c>
    </row>
    <row r="11" spans="1:27" ht="200" x14ac:dyDescent="0.25">
      <c r="A11" s="183" t="s">
        <v>192</v>
      </c>
      <c r="B11" s="183" t="s">
        <v>193</v>
      </c>
      <c r="C11" s="183" t="s">
        <v>194</v>
      </c>
      <c r="D11" s="183" t="s">
        <v>140</v>
      </c>
      <c r="E11" s="194" t="s">
        <v>195</v>
      </c>
      <c r="F11" s="194" t="s">
        <v>196</v>
      </c>
      <c r="G11" s="194" t="s">
        <v>197</v>
      </c>
      <c r="H11" s="161"/>
      <c r="I11" s="173"/>
      <c r="J11" s="161"/>
      <c r="K11" s="165" t="s">
        <v>181</v>
      </c>
      <c r="L11" s="159" t="s">
        <v>198</v>
      </c>
      <c r="M11" s="159" t="s">
        <v>199</v>
      </c>
      <c r="AA11" s="138" t="e">
        <f>IF(OR(I11="Fail",ISBLANK(I11)),INDEX(#REF!,MATCH(L:L,#REF!,0)),IF(K11="Critical",6,IF(K11="Significant",5,IF(K11="Moderate",3,2))))</f>
        <v>#REF!</v>
      </c>
    </row>
    <row r="12" spans="1:27" ht="162.5" x14ac:dyDescent="0.25">
      <c r="A12" s="183" t="s">
        <v>200</v>
      </c>
      <c r="B12" s="183" t="s">
        <v>201</v>
      </c>
      <c r="C12" s="183" t="s">
        <v>202</v>
      </c>
      <c r="D12" s="183" t="s">
        <v>140</v>
      </c>
      <c r="E12" s="194" t="s">
        <v>203</v>
      </c>
      <c r="F12" s="194" t="s">
        <v>204</v>
      </c>
      <c r="G12" s="194" t="s">
        <v>205</v>
      </c>
      <c r="H12" s="161"/>
      <c r="I12" s="173"/>
      <c r="J12" s="161"/>
      <c r="K12" s="165" t="s">
        <v>181</v>
      </c>
      <c r="L12" s="159" t="s">
        <v>206</v>
      </c>
      <c r="M12" s="159" t="s">
        <v>207</v>
      </c>
      <c r="AA12" s="138" t="e">
        <f>IF(OR(I12="Fail",ISBLANK(I12)),INDEX(#REF!,MATCH(L:L,#REF!,0)),IF(K12="Critical",6,IF(K12="Significant",5,IF(K12="Moderate",3,2))))</f>
        <v>#REF!</v>
      </c>
    </row>
    <row r="13" spans="1:27" ht="342.65" customHeight="1" x14ac:dyDescent="0.25">
      <c r="A13" s="183" t="s">
        <v>208</v>
      </c>
      <c r="B13" s="183" t="s">
        <v>193</v>
      </c>
      <c r="C13" s="183" t="s">
        <v>194</v>
      </c>
      <c r="D13" s="183" t="s">
        <v>140</v>
      </c>
      <c r="E13" s="194" t="s">
        <v>209</v>
      </c>
      <c r="F13" s="194" t="s">
        <v>210</v>
      </c>
      <c r="G13" s="194" t="s">
        <v>211</v>
      </c>
      <c r="H13" s="161"/>
      <c r="I13" s="173"/>
      <c r="J13" s="161"/>
      <c r="K13" s="165" t="s">
        <v>181</v>
      </c>
      <c r="L13" s="159" t="s">
        <v>212</v>
      </c>
      <c r="M13" s="159" t="s">
        <v>213</v>
      </c>
      <c r="AA13" s="138" t="e">
        <f>IF(OR(I13="Fail",ISBLANK(I13)),INDEX(#REF!,MATCH(L:L,#REF!,0)),IF(K13="Critical",6,IF(K13="Significant",5,IF(K13="Moderate",3,2))))</f>
        <v>#REF!</v>
      </c>
    </row>
    <row r="14" spans="1:27" ht="122.5" customHeight="1" x14ac:dyDescent="0.25">
      <c r="A14" s="183" t="s">
        <v>214</v>
      </c>
      <c r="B14" s="183" t="s">
        <v>215</v>
      </c>
      <c r="C14" s="183" t="s">
        <v>216</v>
      </c>
      <c r="D14" s="183" t="s">
        <v>140</v>
      </c>
      <c r="E14" s="194" t="s">
        <v>217</v>
      </c>
      <c r="F14" s="194" t="s">
        <v>218</v>
      </c>
      <c r="G14" s="194" t="s">
        <v>219</v>
      </c>
      <c r="H14" s="161"/>
      <c r="I14" s="173"/>
      <c r="J14" s="161"/>
      <c r="K14" s="165" t="s">
        <v>181</v>
      </c>
      <c r="L14" s="159" t="s">
        <v>220</v>
      </c>
      <c r="M14" s="159" t="s">
        <v>221</v>
      </c>
      <c r="AA14" s="138" t="e">
        <f>IF(OR(I14="Fail",ISBLANK(I14)),INDEX(#REF!,MATCH(L:L,#REF!,0)),IF(K14="Critical",6,IF(K14="Significant",5,IF(K14="Moderate",3,2))))</f>
        <v>#REF!</v>
      </c>
    </row>
    <row r="15" spans="1:27" ht="250" x14ac:dyDescent="0.25">
      <c r="A15" s="183" t="s">
        <v>222</v>
      </c>
      <c r="B15" s="183" t="s">
        <v>223</v>
      </c>
      <c r="C15" s="218" t="s">
        <v>224</v>
      </c>
      <c r="D15" s="218" t="s">
        <v>140</v>
      </c>
      <c r="E15" s="194" t="s">
        <v>225</v>
      </c>
      <c r="F15" s="194" t="s">
        <v>226</v>
      </c>
      <c r="G15" s="194" t="s">
        <v>227</v>
      </c>
      <c r="H15" s="161"/>
      <c r="I15" s="173"/>
      <c r="J15" s="161"/>
      <c r="K15" s="165" t="s">
        <v>164</v>
      </c>
      <c r="L15" s="159" t="s">
        <v>228</v>
      </c>
      <c r="M15" s="159" t="s">
        <v>229</v>
      </c>
      <c r="AA15" s="138" t="e">
        <f>IF(OR(I15="Fail",ISBLANK(I15)),INDEX(#REF!,MATCH(L:L,#REF!,0)),IF(K15="Critical",6,IF(K15="Significant",5,IF(K15="Moderate",3,2))))</f>
        <v>#REF!</v>
      </c>
    </row>
    <row r="16" spans="1:27" ht="213.65" customHeight="1" x14ac:dyDescent="0.25">
      <c r="A16" s="183" t="s">
        <v>230</v>
      </c>
      <c r="B16" s="183" t="s">
        <v>231</v>
      </c>
      <c r="C16" s="183" t="s">
        <v>232</v>
      </c>
      <c r="D16" s="183" t="s">
        <v>140</v>
      </c>
      <c r="E16" s="196" t="s">
        <v>233</v>
      </c>
      <c r="F16" s="196" t="s">
        <v>234</v>
      </c>
      <c r="G16" s="196" t="s">
        <v>235</v>
      </c>
      <c r="H16" s="161"/>
      <c r="I16" s="173"/>
      <c r="J16" s="161"/>
      <c r="K16" s="165" t="s">
        <v>134</v>
      </c>
      <c r="L16" s="159" t="s">
        <v>236</v>
      </c>
      <c r="M16" s="158" t="s">
        <v>237</v>
      </c>
      <c r="AA16" s="138" t="e">
        <f>IF(OR(I16="Fail",ISBLANK(I16)),INDEX(#REF!,MATCH(L:L,#REF!,0)),IF(K16="Critical",6,IF(K16="Significant",5,IF(K16="Moderate",3,2))))</f>
        <v>#REF!</v>
      </c>
    </row>
    <row r="17" spans="1:27" ht="187.5" x14ac:dyDescent="0.25">
      <c r="A17" s="183" t="s">
        <v>238</v>
      </c>
      <c r="B17" s="183" t="s">
        <v>239</v>
      </c>
      <c r="C17" s="218" t="s">
        <v>240</v>
      </c>
      <c r="D17" s="218" t="s">
        <v>140</v>
      </c>
      <c r="E17" s="194" t="s">
        <v>241</v>
      </c>
      <c r="F17" s="194" t="s">
        <v>242</v>
      </c>
      <c r="G17" s="194" t="s">
        <v>243</v>
      </c>
      <c r="H17" s="161"/>
      <c r="I17" s="173"/>
      <c r="J17" s="161"/>
      <c r="K17" s="165" t="s">
        <v>134</v>
      </c>
      <c r="L17" s="159" t="s">
        <v>244</v>
      </c>
      <c r="M17" s="159" t="s">
        <v>245</v>
      </c>
      <c r="AA17" s="138" t="e">
        <f>IF(OR(I17="Fail",ISBLANK(I17)),INDEX(#REF!,MATCH(L:L,#REF!,0)),IF(K17="Critical",6,IF(K17="Significant",5,IF(K17="Moderate",3,2))))</f>
        <v>#REF!</v>
      </c>
    </row>
    <row r="18" spans="1:27" ht="125" x14ac:dyDescent="0.25">
      <c r="A18" s="183" t="s">
        <v>246</v>
      </c>
      <c r="B18" s="183" t="s">
        <v>201</v>
      </c>
      <c r="C18" s="183" t="s">
        <v>202</v>
      </c>
      <c r="D18" s="183" t="s">
        <v>140</v>
      </c>
      <c r="E18" s="194" t="s">
        <v>247</v>
      </c>
      <c r="F18" s="194" t="s">
        <v>248</v>
      </c>
      <c r="G18" s="196" t="s">
        <v>249</v>
      </c>
      <c r="H18" s="161"/>
      <c r="I18" s="173"/>
      <c r="J18" s="161"/>
      <c r="K18" s="165" t="s">
        <v>134</v>
      </c>
      <c r="L18" s="159" t="s">
        <v>250</v>
      </c>
      <c r="M18" s="158" t="s">
        <v>251</v>
      </c>
      <c r="AA18" s="138" t="e">
        <f>IF(OR(I18="Fail",ISBLANK(I18)),INDEX(#REF!,MATCH(L:L,#REF!,0)),IF(K18="Critical",6,IF(K18="Significant",5,IF(K18="Moderate",3,2))))</f>
        <v>#REF!</v>
      </c>
    </row>
    <row r="19" spans="1:27" ht="75" x14ac:dyDescent="0.25">
      <c r="A19" s="183" t="s">
        <v>252</v>
      </c>
      <c r="B19" s="183" t="s">
        <v>201</v>
      </c>
      <c r="C19" s="183" t="s">
        <v>202</v>
      </c>
      <c r="D19" s="183" t="s">
        <v>140</v>
      </c>
      <c r="E19" s="184" t="s">
        <v>253</v>
      </c>
      <c r="F19" s="184" t="s">
        <v>254</v>
      </c>
      <c r="G19" s="184" t="s">
        <v>255</v>
      </c>
      <c r="H19" s="161"/>
      <c r="I19" s="173"/>
      <c r="J19" s="161"/>
      <c r="K19" s="165" t="s">
        <v>134</v>
      </c>
      <c r="L19" s="159" t="s">
        <v>256</v>
      </c>
      <c r="M19" s="158" t="s">
        <v>257</v>
      </c>
      <c r="AA19" s="138" t="e">
        <f>IF(OR(I19="Fail",ISBLANK(I19)),INDEX(#REF!,MATCH(L:L,#REF!,0)),IF(K19="Critical",6,IF(K19="Significant",5,IF(K19="Moderate",3,2))))</f>
        <v>#REF!</v>
      </c>
    </row>
    <row r="20" spans="1:27" ht="243.65" customHeight="1" x14ac:dyDescent="0.25">
      <c r="A20" s="183" t="s">
        <v>258</v>
      </c>
      <c r="B20" s="183" t="s">
        <v>215</v>
      </c>
      <c r="C20" s="183" t="s">
        <v>216</v>
      </c>
      <c r="D20" s="183" t="s">
        <v>140</v>
      </c>
      <c r="E20" s="194" t="s">
        <v>259</v>
      </c>
      <c r="F20" s="194" t="s">
        <v>260</v>
      </c>
      <c r="G20" s="196" t="s">
        <v>261</v>
      </c>
      <c r="H20" s="161"/>
      <c r="I20" s="173"/>
      <c r="J20" s="161" t="s">
        <v>262</v>
      </c>
      <c r="K20" s="165" t="s">
        <v>134</v>
      </c>
      <c r="L20" s="159" t="s">
        <v>263</v>
      </c>
      <c r="M20" s="159" t="s">
        <v>264</v>
      </c>
      <c r="AA20" s="138" t="e">
        <f>IF(OR(I20="Fail",ISBLANK(I20)),INDEX(#REF!,MATCH(L:L,#REF!,0)),IF(K20="Critical",6,IF(K20="Significant",5,IF(K20="Moderate",3,2))))</f>
        <v>#REF!</v>
      </c>
    </row>
    <row r="21" spans="1:27" ht="115.15" customHeight="1" x14ac:dyDescent="0.25">
      <c r="A21" s="183" t="s">
        <v>265</v>
      </c>
      <c r="B21" s="183" t="s">
        <v>215</v>
      </c>
      <c r="C21" s="183" t="s">
        <v>216</v>
      </c>
      <c r="D21" s="183" t="s">
        <v>140</v>
      </c>
      <c r="E21" s="194" t="s">
        <v>266</v>
      </c>
      <c r="F21" s="194" t="s">
        <v>267</v>
      </c>
      <c r="G21" s="194" t="s">
        <v>268</v>
      </c>
      <c r="H21" s="161"/>
      <c r="I21" s="173"/>
      <c r="J21" s="161" t="s">
        <v>269</v>
      </c>
      <c r="K21" s="165" t="s">
        <v>181</v>
      </c>
      <c r="L21" s="159" t="s">
        <v>270</v>
      </c>
      <c r="M21" s="159" t="s">
        <v>271</v>
      </c>
      <c r="AA21" s="138" t="e">
        <f>IF(OR(I21="Fail",ISBLANK(I21)),INDEX(#REF!,MATCH(L:L,#REF!,0)),IF(K21="Critical",6,IF(K21="Significant",5,IF(K21="Moderate",3,2))))</f>
        <v>#REF!</v>
      </c>
    </row>
    <row r="22" spans="1:27" ht="75" x14ac:dyDescent="0.25">
      <c r="A22" s="183" t="s">
        <v>272</v>
      </c>
      <c r="B22" s="218" t="s">
        <v>215</v>
      </c>
      <c r="C22" s="218" t="s">
        <v>216</v>
      </c>
      <c r="D22" s="218" t="s">
        <v>140</v>
      </c>
      <c r="E22" s="194" t="s">
        <v>273</v>
      </c>
      <c r="F22" s="194" t="s">
        <v>274</v>
      </c>
      <c r="G22" s="194" t="s">
        <v>275</v>
      </c>
      <c r="H22" s="161"/>
      <c r="I22" s="173"/>
      <c r="J22" s="161"/>
      <c r="K22" s="165" t="s">
        <v>134</v>
      </c>
      <c r="L22" s="159" t="s">
        <v>276</v>
      </c>
      <c r="M22" s="158" t="s">
        <v>277</v>
      </c>
      <c r="AA22" s="138" t="e">
        <f>IF(OR(I22="Fail",ISBLANK(I22)),INDEX(#REF!,MATCH(L:L,#REF!,0)),IF(K22="Critical",6,IF(K22="Significant",5,IF(K22="Moderate",3,2))))</f>
        <v>#REF!</v>
      </c>
    </row>
    <row r="23" spans="1:27" ht="325" x14ac:dyDescent="0.25">
      <c r="A23" s="183" t="s">
        <v>278</v>
      </c>
      <c r="B23" s="218" t="s">
        <v>279</v>
      </c>
      <c r="C23" s="221" t="s">
        <v>280</v>
      </c>
      <c r="D23" s="218" t="s">
        <v>140</v>
      </c>
      <c r="E23" s="196" t="s">
        <v>281</v>
      </c>
      <c r="F23" s="196" t="s">
        <v>282</v>
      </c>
      <c r="G23" s="196" t="s">
        <v>283</v>
      </c>
      <c r="H23" s="161"/>
      <c r="I23" s="173"/>
      <c r="J23" s="161" t="s">
        <v>284</v>
      </c>
      <c r="K23" s="165" t="s">
        <v>134</v>
      </c>
      <c r="L23" s="159" t="s">
        <v>285</v>
      </c>
      <c r="M23" s="222" t="s">
        <v>286</v>
      </c>
      <c r="AA23" s="138" t="e">
        <f>IF(OR(I23="Fail",ISBLANK(I23)),INDEX(#REF!,MATCH(L:L,#REF!,0)),IF(K23="Critical",6,IF(K23="Significant",5,IF(K23="Moderate",3,2))))</f>
        <v>#REF!</v>
      </c>
    </row>
    <row r="24" spans="1:27" ht="125" x14ac:dyDescent="0.25">
      <c r="A24" s="183" t="s">
        <v>287</v>
      </c>
      <c r="B24" s="183" t="s">
        <v>288</v>
      </c>
      <c r="C24" s="183" t="s">
        <v>289</v>
      </c>
      <c r="D24" s="183" t="s">
        <v>140</v>
      </c>
      <c r="E24" s="184" t="s">
        <v>290</v>
      </c>
      <c r="F24" s="184" t="s">
        <v>291</v>
      </c>
      <c r="G24" s="194" t="s">
        <v>292</v>
      </c>
      <c r="H24" s="161"/>
      <c r="I24" s="173"/>
      <c r="J24" s="197" t="s">
        <v>293</v>
      </c>
      <c r="K24" s="165" t="s">
        <v>134</v>
      </c>
      <c r="L24" s="159" t="s">
        <v>294</v>
      </c>
      <c r="M24" s="158" t="s">
        <v>295</v>
      </c>
      <c r="AA24" s="138" t="e">
        <f>IF(OR(I24="Fail",ISBLANK(I24)),INDEX(#REF!,MATCH(L:L,#REF!,0)),IF(K24="Critical",6,IF(K24="Significant",5,IF(K24="Moderate",3,2))))</f>
        <v>#REF!</v>
      </c>
    </row>
    <row r="25" spans="1:27" customFormat="1" ht="234" customHeight="1" x14ac:dyDescent="0.25">
      <c r="A25" s="183" t="s">
        <v>296</v>
      </c>
      <c r="B25" s="161" t="s">
        <v>297</v>
      </c>
      <c r="C25" s="161" t="s">
        <v>298</v>
      </c>
      <c r="D25" s="183" t="s">
        <v>140</v>
      </c>
      <c r="E25" s="219" t="s">
        <v>299</v>
      </c>
      <c r="F25" s="197" t="s">
        <v>300</v>
      </c>
      <c r="G25" s="197" t="s">
        <v>301</v>
      </c>
      <c r="H25" s="161"/>
      <c r="I25" s="173"/>
      <c r="J25" s="161" t="s">
        <v>302</v>
      </c>
      <c r="K25" s="163" t="s">
        <v>134</v>
      </c>
      <c r="L25" s="159" t="s">
        <v>303</v>
      </c>
      <c r="M25" s="162" t="s">
        <v>304</v>
      </c>
      <c r="N25" s="146"/>
      <c r="O25" s="146"/>
      <c r="P25" s="146"/>
      <c r="Q25" s="146"/>
      <c r="R25" s="146"/>
      <c r="S25" s="146"/>
      <c r="T25" s="146"/>
      <c r="AA25" s="138" t="e">
        <f>IF(OR(I25="Fail",ISBLANK(I25)),INDEX(#REF!,MATCH(L:L,#REF!,0)),IF(K25="Critical",6,IF(K25="Significant",5,IF(K25="Moderate",3,2))))</f>
        <v>#REF!</v>
      </c>
    </row>
    <row r="26" spans="1:27" customFormat="1" ht="364.5" x14ac:dyDescent="0.25">
      <c r="A26" s="183" t="s">
        <v>305</v>
      </c>
      <c r="B26" s="197" t="s">
        <v>306</v>
      </c>
      <c r="C26" s="197" t="s">
        <v>307</v>
      </c>
      <c r="D26" s="218" t="s">
        <v>140</v>
      </c>
      <c r="E26" s="197" t="s">
        <v>308</v>
      </c>
      <c r="F26" s="197" t="s">
        <v>309</v>
      </c>
      <c r="G26" s="197" t="s">
        <v>310</v>
      </c>
      <c r="H26" s="161"/>
      <c r="I26" s="173"/>
      <c r="J26" s="227" t="s">
        <v>311</v>
      </c>
      <c r="K26" s="163" t="s">
        <v>134</v>
      </c>
      <c r="L26" s="166" t="s">
        <v>1633</v>
      </c>
      <c r="M26" s="197" t="s">
        <v>312</v>
      </c>
      <c r="N26" s="146"/>
      <c r="O26" s="146"/>
      <c r="P26" s="146"/>
      <c r="Q26" s="146"/>
      <c r="R26" s="146"/>
      <c r="S26" s="146"/>
      <c r="T26" s="146"/>
      <c r="AA26" s="138" t="e">
        <f>IF(OR(I26="Fail",ISBLANK(I26)),INDEX(#REF!,MATCH(L:L,#REF!,0)),IF(K26="Critical",6,IF(K26="Significant",5,IF(K26="Moderate",3,2))))</f>
        <v>#REF!</v>
      </c>
    </row>
    <row r="27" spans="1:27" customFormat="1" ht="114.75" customHeight="1" x14ac:dyDescent="0.25">
      <c r="A27" s="183" t="s">
        <v>313</v>
      </c>
      <c r="B27" s="197" t="s">
        <v>306</v>
      </c>
      <c r="C27" s="197" t="s">
        <v>307</v>
      </c>
      <c r="D27" s="218" t="s">
        <v>140</v>
      </c>
      <c r="E27" s="197" t="s">
        <v>314</v>
      </c>
      <c r="F27" s="197" t="s">
        <v>315</v>
      </c>
      <c r="G27" s="197" t="s">
        <v>316</v>
      </c>
      <c r="H27" s="161"/>
      <c r="I27" s="173"/>
      <c r="J27" s="227"/>
      <c r="K27" s="163" t="s">
        <v>134</v>
      </c>
      <c r="L27" s="166" t="s">
        <v>317</v>
      </c>
      <c r="M27" s="197" t="s">
        <v>318</v>
      </c>
      <c r="N27" s="146"/>
      <c r="O27" s="146"/>
      <c r="P27" s="146"/>
      <c r="Q27" s="146"/>
      <c r="R27" s="146"/>
      <c r="S27" s="146"/>
      <c r="T27" s="146"/>
      <c r="AA27" s="138" t="e">
        <f>IF(OR(I27="Fail",ISBLANK(I27)),INDEX('Issue Code Table'!A:A,MATCH(L:L,'Issue Code Table'!C:C,0)),IF(K27="Critical",6,IF(K27="Significant",5,IF(K27="Moderate",3,2))))</f>
        <v>#N/A</v>
      </c>
    </row>
    <row r="28" spans="1:27" customFormat="1" ht="114.75" customHeight="1" x14ac:dyDescent="0.25">
      <c r="A28" s="183" t="s">
        <v>319</v>
      </c>
      <c r="B28" s="197" t="s">
        <v>306</v>
      </c>
      <c r="C28" s="197" t="s">
        <v>307</v>
      </c>
      <c r="D28" s="218" t="s">
        <v>140</v>
      </c>
      <c r="E28" s="197" t="s">
        <v>320</v>
      </c>
      <c r="F28" s="197" t="s">
        <v>321</v>
      </c>
      <c r="G28" s="197" t="s">
        <v>322</v>
      </c>
      <c r="H28" s="161"/>
      <c r="I28" s="173"/>
      <c r="J28" s="227"/>
      <c r="K28" s="163" t="s">
        <v>134</v>
      </c>
      <c r="L28" s="166" t="s">
        <v>323</v>
      </c>
      <c r="M28" s="197" t="s">
        <v>324</v>
      </c>
      <c r="N28" s="146"/>
      <c r="O28" s="146"/>
      <c r="P28" s="146"/>
      <c r="Q28" s="146"/>
      <c r="R28" s="146"/>
      <c r="S28" s="146"/>
      <c r="T28" s="146"/>
      <c r="AA28" s="138" t="e">
        <f>IF(OR(I28="Fail",ISBLANK(I28)),INDEX('Issue Code Table'!A:A,MATCH(L:L,'Issue Code Table'!C:C,0)),IF(K28="Critical",6,IF(K28="Significant",5,IF(K28="Moderate",3,2))))</f>
        <v>#N/A</v>
      </c>
    </row>
    <row r="29" spans="1:27" customFormat="1" ht="114.75" customHeight="1" x14ac:dyDescent="0.25">
      <c r="A29" s="183" t="s">
        <v>325</v>
      </c>
      <c r="B29" s="197" t="s">
        <v>306</v>
      </c>
      <c r="C29" s="197" t="s">
        <v>307</v>
      </c>
      <c r="D29" s="218" t="s">
        <v>326</v>
      </c>
      <c r="E29" s="197" t="s">
        <v>327</v>
      </c>
      <c r="F29" s="197" t="s">
        <v>328</v>
      </c>
      <c r="G29" s="197" t="s">
        <v>329</v>
      </c>
      <c r="H29" s="161"/>
      <c r="I29" s="173"/>
      <c r="J29" s="227"/>
      <c r="K29" s="163" t="s">
        <v>164</v>
      </c>
      <c r="L29" s="166" t="s">
        <v>330</v>
      </c>
      <c r="M29" s="197" t="s">
        <v>331</v>
      </c>
      <c r="N29" s="146"/>
      <c r="O29" s="146"/>
      <c r="P29" s="146"/>
      <c r="Q29" s="146"/>
      <c r="R29" s="146"/>
      <c r="S29" s="146"/>
      <c r="T29" s="146"/>
      <c r="AA29" s="138" t="e">
        <f>IF(OR(I29="Fail",ISBLANK(I29)),INDEX('Issue Code Table'!A:A,MATCH(L:L,'Issue Code Table'!C:C,0)),IF(K29="Critical",6,IF(K29="Significant",5,IF(K29="Moderate",3,2))))</f>
        <v>#N/A</v>
      </c>
    </row>
    <row r="30" spans="1:27" customFormat="1" ht="114.75" customHeight="1" x14ac:dyDescent="0.25">
      <c r="A30" s="183" t="s">
        <v>332</v>
      </c>
      <c r="B30" s="197" t="s">
        <v>333</v>
      </c>
      <c r="C30" s="197" t="s">
        <v>334</v>
      </c>
      <c r="D30" s="218" t="s">
        <v>326</v>
      </c>
      <c r="E30" s="197" t="s">
        <v>335</v>
      </c>
      <c r="F30" s="197" t="s">
        <v>336</v>
      </c>
      <c r="G30" s="197" t="s">
        <v>337</v>
      </c>
      <c r="H30" s="161"/>
      <c r="I30" s="173"/>
      <c r="J30" s="227" t="s">
        <v>338</v>
      </c>
      <c r="K30" s="163" t="s">
        <v>134</v>
      </c>
      <c r="L30" s="166" t="s">
        <v>339</v>
      </c>
      <c r="M30" s="197" t="s">
        <v>340</v>
      </c>
      <c r="N30" s="146"/>
      <c r="O30" s="146"/>
      <c r="P30" s="146"/>
      <c r="Q30" s="146"/>
      <c r="R30" s="146"/>
      <c r="S30" s="146"/>
      <c r="T30" s="146"/>
      <c r="AA30" s="138" t="e">
        <f>IF(OR(I30="Fail",ISBLANK(I30)),INDEX('Issue Code Table'!A:A,MATCH(L:L,'Issue Code Table'!C:C,0)),IF(K30="Critical",6,IF(K30="Significant",5,IF(K30="Moderate",3,2))))</f>
        <v>#N/A</v>
      </c>
    </row>
    <row r="31" spans="1:27" customFormat="1" ht="114.75" customHeight="1" x14ac:dyDescent="0.25">
      <c r="A31" s="183" t="s">
        <v>341</v>
      </c>
      <c r="B31" s="197" t="s">
        <v>333</v>
      </c>
      <c r="C31" s="197" t="s">
        <v>334</v>
      </c>
      <c r="D31" s="218" t="s">
        <v>326</v>
      </c>
      <c r="E31" s="197" t="s">
        <v>342</v>
      </c>
      <c r="F31" s="197" t="s">
        <v>343</v>
      </c>
      <c r="G31" s="197" t="s">
        <v>344</v>
      </c>
      <c r="H31" s="161"/>
      <c r="I31" s="173"/>
      <c r="J31" s="227" t="s">
        <v>345</v>
      </c>
      <c r="K31" s="163" t="s">
        <v>134</v>
      </c>
      <c r="L31" s="166" t="s">
        <v>346</v>
      </c>
      <c r="M31" s="197" t="s">
        <v>347</v>
      </c>
      <c r="N31" s="146"/>
      <c r="O31" s="146"/>
      <c r="P31" s="146"/>
      <c r="Q31" s="146"/>
      <c r="R31" s="146"/>
      <c r="S31" s="146"/>
      <c r="T31" s="146"/>
      <c r="AA31" s="138" t="e">
        <f>IF(OR(I31="Fail",ISBLANK(I31)),INDEX('Issue Code Table'!A:A,MATCH(L:L,'Issue Code Table'!C:C,0)),IF(K31="Critical",6,IF(K31="Significant",5,IF(K31="Moderate",3,2))))</f>
        <v>#N/A</v>
      </c>
    </row>
    <row r="32" spans="1:27" customFormat="1" ht="114.75" customHeight="1" x14ac:dyDescent="0.25">
      <c r="A32" s="183" t="s">
        <v>348</v>
      </c>
      <c r="B32" s="197" t="s">
        <v>333</v>
      </c>
      <c r="C32" s="197" t="s">
        <v>334</v>
      </c>
      <c r="D32" s="218" t="s">
        <v>326</v>
      </c>
      <c r="E32" s="197" t="s">
        <v>349</v>
      </c>
      <c r="F32" s="197" t="s">
        <v>350</v>
      </c>
      <c r="G32" s="197" t="s">
        <v>351</v>
      </c>
      <c r="H32" s="161"/>
      <c r="I32" s="173"/>
      <c r="J32" s="227"/>
      <c r="K32" s="163" t="s">
        <v>134</v>
      </c>
      <c r="L32" s="166" t="s">
        <v>352</v>
      </c>
      <c r="M32" s="197" t="s">
        <v>353</v>
      </c>
      <c r="N32" s="146"/>
      <c r="O32" s="146"/>
      <c r="P32" s="146"/>
      <c r="Q32" s="146"/>
      <c r="R32" s="146"/>
      <c r="S32" s="146"/>
      <c r="T32" s="146"/>
      <c r="AA32" s="138" t="e">
        <f>IF(OR(I32="Fail",ISBLANK(I32)),INDEX('Issue Code Table'!A:A,MATCH(L:L,'Issue Code Table'!C:C,0)),IF(K32="Critical",6,IF(K32="Significant",5,IF(K32="Moderate",3,2))))</f>
        <v>#N/A</v>
      </c>
    </row>
    <row r="33" spans="1:27" customFormat="1" ht="114.75" customHeight="1" x14ac:dyDescent="0.25">
      <c r="A33" s="183" t="s">
        <v>354</v>
      </c>
      <c r="B33" s="197" t="s">
        <v>333</v>
      </c>
      <c r="C33" s="197" t="s">
        <v>334</v>
      </c>
      <c r="D33" s="218" t="s">
        <v>140</v>
      </c>
      <c r="E33" s="197" t="s">
        <v>355</v>
      </c>
      <c r="F33" s="197" t="s">
        <v>356</v>
      </c>
      <c r="G33" s="197" t="s">
        <v>357</v>
      </c>
      <c r="H33" s="161"/>
      <c r="I33" s="173"/>
      <c r="J33" s="227"/>
      <c r="K33" s="163" t="s">
        <v>134</v>
      </c>
      <c r="L33" s="166" t="s">
        <v>358</v>
      </c>
      <c r="M33" s="197" t="s">
        <v>359</v>
      </c>
      <c r="N33" s="146"/>
      <c r="O33" s="146"/>
      <c r="P33" s="146"/>
      <c r="Q33" s="146"/>
      <c r="R33" s="146"/>
      <c r="S33" s="146"/>
      <c r="T33" s="146"/>
      <c r="AA33" s="138" t="e">
        <f>IF(OR(I33="Fail",ISBLANK(I33)),INDEX('Issue Code Table'!A:A,MATCH(L:L,'Issue Code Table'!C:C,0)),IF(K33="Critical",6,IF(K33="Significant",5,IF(K33="Moderate",3,2))))</f>
        <v>#N/A</v>
      </c>
    </row>
    <row r="34" spans="1:27" customFormat="1" ht="114.75" customHeight="1" x14ac:dyDescent="0.25">
      <c r="A34" s="183" t="s">
        <v>360</v>
      </c>
      <c r="B34" s="197" t="s">
        <v>333</v>
      </c>
      <c r="C34" s="197" t="s">
        <v>334</v>
      </c>
      <c r="D34" s="218" t="s">
        <v>326</v>
      </c>
      <c r="E34" s="197" t="s">
        <v>361</v>
      </c>
      <c r="F34" s="197" t="s">
        <v>362</v>
      </c>
      <c r="G34" s="197" t="s">
        <v>363</v>
      </c>
      <c r="H34" s="161"/>
      <c r="I34" s="173"/>
      <c r="J34" s="227"/>
      <c r="K34" s="163" t="s">
        <v>134</v>
      </c>
      <c r="L34" s="166" t="s">
        <v>364</v>
      </c>
      <c r="M34" s="197" t="s">
        <v>365</v>
      </c>
      <c r="N34" s="146"/>
      <c r="O34" s="146"/>
      <c r="P34" s="146"/>
      <c r="Q34" s="146"/>
      <c r="R34" s="146"/>
      <c r="S34" s="146"/>
      <c r="T34" s="146"/>
      <c r="AA34" s="138" t="e">
        <f>IF(OR(I34="Fail",ISBLANK(I34)),INDEX('Issue Code Table'!A:A,MATCH(L:L,'Issue Code Table'!C:C,0)),IF(K34="Critical",6,IF(K34="Significant",5,IF(K34="Moderate",3,2))))</f>
        <v>#N/A</v>
      </c>
    </row>
    <row r="35" spans="1:27" customFormat="1" ht="114.75" customHeight="1" x14ac:dyDescent="0.25">
      <c r="A35" s="183" t="s">
        <v>366</v>
      </c>
      <c r="B35" s="197" t="s">
        <v>367</v>
      </c>
      <c r="C35" s="197" t="s">
        <v>368</v>
      </c>
      <c r="D35" s="218" t="s">
        <v>326</v>
      </c>
      <c r="E35" s="197" t="s">
        <v>369</v>
      </c>
      <c r="F35" s="197" t="s">
        <v>370</v>
      </c>
      <c r="G35" s="197" t="s">
        <v>371</v>
      </c>
      <c r="H35" s="161"/>
      <c r="I35" s="173"/>
      <c r="J35" s="227"/>
      <c r="K35" s="163" t="s">
        <v>134</v>
      </c>
      <c r="L35" s="166" t="s">
        <v>372</v>
      </c>
      <c r="M35" s="197" t="s">
        <v>373</v>
      </c>
      <c r="N35" s="146"/>
      <c r="O35" s="146"/>
      <c r="P35" s="146"/>
      <c r="Q35" s="146"/>
      <c r="R35" s="146"/>
      <c r="S35" s="146"/>
      <c r="T35" s="146"/>
      <c r="AA35" s="138" t="e">
        <f>IF(OR(I35="Fail",ISBLANK(I35)),INDEX('Issue Code Table'!A:A,MATCH(L:L,'Issue Code Table'!C:C,0)),IF(K35="Critical",6,IF(K35="Significant",5,IF(K35="Moderate",3,2))))</f>
        <v>#N/A</v>
      </c>
    </row>
    <row r="36" spans="1:27" customFormat="1" ht="114.75" customHeight="1" x14ac:dyDescent="0.25">
      <c r="A36" s="183" t="s">
        <v>374</v>
      </c>
      <c r="B36" s="197" t="s">
        <v>375</v>
      </c>
      <c r="C36" s="197" t="s">
        <v>376</v>
      </c>
      <c r="D36" s="218" t="s">
        <v>129</v>
      </c>
      <c r="E36" s="197" t="s">
        <v>377</v>
      </c>
      <c r="F36" s="197" t="s">
        <v>378</v>
      </c>
      <c r="G36" s="197" t="s">
        <v>379</v>
      </c>
      <c r="H36" s="161"/>
      <c r="I36" s="173"/>
      <c r="J36" s="227"/>
      <c r="K36" s="163" t="s">
        <v>181</v>
      </c>
      <c r="L36" s="166" t="s">
        <v>380</v>
      </c>
      <c r="M36" s="197" t="s">
        <v>381</v>
      </c>
      <c r="N36" s="146"/>
      <c r="O36" s="146"/>
      <c r="P36" s="146"/>
      <c r="Q36" s="146"/>
      <c r="R36" s="146"/>
      <c r="S36" s="146"/>
      <c r="T36" s="146"/>
      <c r="AA36" s="138" t="e">
        <f>IF(OR(I36="Fail",ISBLANK(I36)),INDEX('Issue Code Table'!A:A,MATCH(L:L,'Issue Code Table'!C:C,0)),IF(K36="Critical",6,IF(K36="Significant",5,IF(K36="Moderate",3,2))))</f>
        <v>#N/A</v>
      </c>
    </row>
    <row r="37" spans="1:27" customFormat="1" ht="327" x14ac:dyDescent="0.25">
      <c r="A37" s="183" t="s">
        <v>382</v>
      </c>
      <c r="B37" s="197" t="s">
        <v>383</v>
      </c>
      <c r="C37" s="197" t="s">
        <v>384</v>
      </c>
      <c r="D37" s="218" t="s">
        <v>140</v>
      </c>
      <c r="E37" s="197" t="s">
        <v>385</v>
      </c>
      <c r="F37" s="197" t="s">
        <v>386</v>
      </c>
      <c r="G37" s="197" t="s">
        <v>387</v>
      </c>
      <c r="H37" s="161"/>
      <c r="I37" s="173"/>
      <c r="J37" s="161" t="s">
        <v>311</v>
      </c>
      <c r="K37" s="162" t="s">
        <v>134</v>
      </c>
      <c r="L37" s="166" t="s">
        <v>388</v>
      </c>
      <c r="M37" s="161" t="s">
        <v>389</v>
      </c>
      <c r="N37" s="146"/>
      <c r="O37" s="146"/>
      <c r="P37" s="146"/>
      <c r="Q37" s="146"/>
      <c r="R37" s="146"/>
      <c r="S37" s="146"/>
      <c r="T37" s="146"/>
      <c r="U37" s="146"/>
      <c r="V37" s="146"/>
      <c r="W37" s="160"/>
      <c r="AA37" s="138" t="e">
        <f>IF(OR(I37="Fail",ISBLANK(I37)),INDEX('Issue Code Table'!A:A,MATCH(L:L,'Issue Code Table'!C:C,0)),IF(K37="Critical",6,IF(K37="Significant",5,IF(K37="Moderate",3,2))))</f>
        <v>#N/A</v>
      </c>
    </row>
    <row r="38" spans="1:27" customFormat="1" ht="75" x14ac:dyDescent="0.25">
      <c r="A38" s="183" t="s">
        <v>390</v>
      </c>
      <c r="B38" s="161" t="s">
        <v>391</v>
      </c>
      <c r="C38" s="161" t="s">
        <v>392</v>
      </c>
      <c r="D38" s="183" t="s">
        <v>140</v>
      </c>
      <c r="E38" s="197" t="s">
        <v>393</v>
      </c>
      <c r="F38" s="197" t="s">
        <v>394</v>
      </c>
      <c r="G38" s="197" t="s">
        <v>395</v>
      </c>
      <c r="H38" s="161"/>
      <c r="I38" s="173"/>
      <c r="J38" s="161"/>
      <c r="K38" s="162" t="s">
        <v>134</v>
      </c>
      <c r="L38" s="159" t="s">
        <v>396</v>
      </c>
      <c r="M38" s="163" t="s">
        <v>397</v>
      </c>
      <c r="N38" s="146"/>
      <c r="O38" s="146"/>
      <c r="P38" s="146"/>
      <c r="Q38" s="146"/>
      <c r="R38" s="146"/>
      <c r="S38" s="146"/>
      <c r="T38" s="146"/>
      <c r="U38" s="146"/>
      <c r="V38" s="146"/>
      <c r="W38" s="160"/>
      <c r="AA38" s="138" t="e">
        <f>IF(OR(I38="Fail",ISBLANK(I38)),INDEX('Issue Code Table'!A:A,MATCH(L:L,'Issue Code Table'!C:C,0)),IF(K38="Critical",6,IF(K38="Significant",5,IF(K38="Moderate",3,2))))</f>
        <v>#N/A</v>
      </c>
    </row>
    <row r="39" spans="1:27" customFormat="1" ht="150" x14ac:dyDescent="0.25">
      <c r="A39" s="183" t="s">
        <v>398</v>
      </c>
      <c r="B39" s="161" t="s">
        <v>399</v>
      </c>
      <c r="C39" s="161" t="s">
        <v>400</v>
      </c>
      <c r="D39" s="183" t="s">
        <v>140</v>
      </c>
      <c r="E39" s="197" t="s">
        <v>401</v>
      </c>
      <c r="F39" s="197" t="s">
        <v>402</v>
      </c>
      <c r="G39" s="195" t="s">
        <v>403</v>
      </c>
      <c r="H39" s="164"/>
      <c r="I39" s="173"/>
      <c r="J39" s="163"/>
      <c r="K39" s="162" t="s">
        <v>181</v>
      </c>
      <c r="L39" s="159" t="s">
        <v>404</v>
      </c>
      <c r="M39" s="157" t="s">
        <v>405</v>
      </c>
      <c r="N39" s="146"/>
      <c r="O39" s="146"/>
      <c r="P39" s="146"/>
      <c r="Q39" s="146"/>
      <c r="R39" s="146"/>
      <c r="S39" s="146"/>
      <c r="T39" s="146"/>
      <c r="U39" s="146"/>
      <c r="V39" s="146"/>
      <c r="W39" s="160"/>
      <c r="AA39" s="138" t="e">
        <f>IF(OR(I39="Fail",ISBLANK(I39)),INDEX('Issue Code Table'!A:A,MATCH(L:L,'Issue Code Table'!C:C,0)),IF(K39="Critical",6,IF(K39="Significant",5,IF(K39="Moderate",3,2))))</f>
        <v>#N/A</v>
      </c>
    </row>
    <row r="40" spans="1:27" ht="75" x14ac:dyDescent="0.25">
      <c r="A40" s="183" t="s">
        <v>406</v>
      </c>
      <c r="B40" s="161" t="s">
        <v>407</v>
      </c>
      <c r="C40" s="161" t="s">
        <v>408</v>
      </c>
      <c r="D40" s="183" t="s">
        <v>140</v>
      </c>
      <c r="E40" s="195" t="s">
        <v>409</v>
      </c>
      <c r="F40" s="197" t="s">
        <v>410</v>
      </c>
      <c r="G40" s="220" t="s">
        <v>411</v>
      </c>
      <c r="H40" s="164"/>
      <c r="I40" s="173"/>
      <c r="J40" s="163"/>
      <c r="K40" s="162" t="s">
        <v>181</v>
      </c>
      <c r="L40" s="159" t="s">
        <v>412</v>
      </c>
      <c r="M40" s="157" t="s">
        <v>413</v>
      </c>
      <c r="AA40" s="138" t="e">
        <f>IF(OR(I40="Fail",ISBLANK(I40)),INDEX('Issue Code Table'!A:A,MATCH(L:L,'Issue Code Table'!C:C,0)),IF(K40="Critical",6,IF(K40="Significant",5,IF(K40="Moderate",3,2))))</f>
        <v>#N/A</v>
      </c>
    </row>
    <row r="41" spans="1:27" ht="125" x14ac:dyDescent="0.25">
      <c r="A41" s="183" t="s">
        <v>414</v>
      </c>
      <c r="B41" s="161" t="s">
        <v>407</v>
      </c>
      <c r="C41" s="161" t="s">
        <v>408</v>
      </c>
      <c r="D41" s="183" t="s">
        <v>140</v>
      </c>
      <c r="E41" s="164" t="s">
        <v>415</v>
      </c>
      <c r="F41" s="197" t="s">
        <v>416</v>
      </c>
      <c r="G41" s="195" t="s">
        <v>417</v>
      </c>
      <c r="H41" s="164"/>
      <c r="I41" s="173"/>
      <c r="J41" s="163"/>
      <c r="K41" s="162" t="s">
        <v>181</v>
      </c>
      <c r="L41" s="159" t="s">
        <v>412</v>
      </c>
      <c r="M41" s="157" t="s">
        <v>413</v>
      </c>
      <c r="AA41" s="138" t="e">
        <f>IF(OR(I41="Fail",ISBLANK(I41)),INDEX('Issue Code Table'!A:A,MATCH(L:L,'Issue Code Table'!C:C,0)),IF(K41="Critical",6,IF(K41="Significant",5,IF(K41="Moderate",3,2))))</f>
        <v>#N/A</v>
      </c>
    </row>
    <row r="42" spans="1:27" ht="112.5" x14ac:dyDescent="0.25">
      <c r="A42" s="183" t="s">
        <v>418</v>
      </c>
      <c r="B42" s="161" t="s">
        <v>407</v>
      </c>
      <c r="C42" s="161" t="s">
        <v>408</v>
      </c>
      <c r="D42" s="183" t="s">
        <v>140</v>
      </c>
      <c r="E42" s="164" t="s">
        <v>419</v>
      </c>
      <c r="F42" s="197" t="s">
        <v>420</v>
      </c>
      <c r="G42" s="195" t="s">
        <v>421</v>
      </c>
      <c r="H42" s="164"/>
      <c r="I42" s="173"/>
      <c r="J42" s="163"/>
      <c r="K42" s="162" t="s">
        <v>181</v>
      </c>
      <c r="L42" s="159" t="s">
        <v>412</v>
      </c>
      <c r="M42" s="157" t="s">
        <v>413</v>
      </c>
      <c r="AA42" s="138" t="e">
        <f>IF(OR(I42="Fail",ISBLANK(I42)),INDEX('Issue Code Table'!A:A,MATCH(L:L,'Issue Code Table'!C:C,0)),IF(K42="Critical",6,IF(K42="Significant",5,IF(K42="Moderate",3,2))))</f>
        <v>#N/A</v>
      </c>
    </row>
    <row r="43" spans="1:27" ht="125" x14ac:dyDescent="0.25">
      <c r="A43" s="183" t="s">
        <v>422</v>
      </c>
      <c r="B43" s="161" t="s">
        <v>423</v>
      </c>
      <c r="C43" s="161" t="s">
        <v>424</v>
      </c>
      <c r="D43" s="183" t="s">
        <v>326</v>
      </c>
      <c r="E43" s="164" t="s">
        <v>425</v>
      </c>
      <c r="F43" s="197" t="s">
        <v>426</v>
      </c>
      <c r="G43" s="195" t="s">
        <v>427</v>
      </c>
      <c r="H43" s="164"/>
      <c r="I43" s="173"/>
      <c r="J43" s="163" t="s">
        <v>428</v>
      </c>
      <c r="K43" s="162" t="s">
        <v>134</v>
      </c>
      <c r="L43" s="159" t="s">
        <v>429</v>
      </c>
      <c r="M43" s="157" t="s">
        <v>430</v>
      </c>
      <c r="AA43" s="138" t="e">
        <f>IF(OR(I43="Fail",ISBLANK(I43)),INDEX('Issue Code Table'!A:A,MATCH(L:L,'Issue Code Table'!C:C,0)),IF(K43="Critical",6,IF(K43="Significant",5,IF(K43="Moderate",3,2))))</f>
        <v>#N/A</v>
      </c>
    </row>
    <row r="44" spans="1:27" ht="62.5" x14ac:dyDescent="0.25">
      <c r="A44" s="183" t="s">
        <v>431</v>
      </c>
      <c r="B44" s="161" t="s">
        <v>432</v>
      </c>
      <c r="C44" s="161" t="s">
        <v>433</v>
      </c>
      <c r="D44" s="183" t="s">
        <v>326</v>
      </c>
      <c r="E44" s="164" t="s">
        <v>434</v>
      </c>
      <c r="F44" s="197" t="s">
        <v>435</v>
      </c>
      <c r="G44" s="195" t="s">
        <v>436</v>
      </c>
      <c r="H44" s="164"/>
      <c r="I44" s="173"/>
      <c r="J44" s="163" t="s">
        <v>437</v>
      </c>
      <c r="K44" s="162" t="s">
        <v>181</v>
      </c>
      <c r="L44" s="159" t="s">
        <v>438</v>
      </c>
      <c r="M44" s="157" t="s">
        <v>439</v>
      </c>
      <c r="AA44" s="138" t="e">
        <f>IF(OR(I44="Fail",ISBLANK(I44)),INDEX('Issue Code Table'!A:A,MATCH(L:L,'Issue Code Table'!C:C,0)),IF(K44="Critical",6,IF(K44="Significant",5,IF(K44="Moderate",3,2))))</f>
        <v>#N/A</v>
      </c>
    </row>
    <row r="45" spans="1:27" ht="175" x14ac:dyDescent="0.25">
      <c r="A45" s="183" t="s">
        <v>440</v>
      </c>
      <c r="B45" s="161" t="s">
        <v>441</v>
      </c>
      <c r="C45" s="161" t="s">
        <v>442</v>
      </c>
      <c r="D45" s="183" t="s">
        <v>140</v>
      </c>
      <c r="E45" s="164" t="s">
        <v>443</v>
      </c>
      <c r="F45" s="161" t="s">
        <v>444</v>
      </c>
      <c r="G45" s="195" t="s">
        <v>445</v>
      </c>
      <c r="H45" s="164"/>
      <c r="I45" s="173"/>
      <c r="J45" s="162" t="s">
        <v>446</v>
      </c>
      <c r="K45" s="162" t="s">
        <v>181</v>
      </c>
      <c r="L45" s="159" t="s">
        <v>447</v>
      </c>
      <c r="M45" s="157" t="s">
        <v>448</v>
      </c>
      <c r="AA45" s="138" t="e">
        <f>IF(OR(I45="Fail",ISBLANK(I45)),INDEX('Issue Code Table'!A:A,MATCH(L:L,'Issue Code Table'!C:C,0)),IF(K45="Critical",6,IF(K45="Significant",5,IF(K45="Moderate",3,2))))</f>
        <v>#N/A</v>
      </c>
    </row>
    <row r="46" spans="1:27" ht="125" x14ac:dyDescent="0.25">
      <c r="A46" s="183" t="s">
        <v>449</v>
      </c>
      <c r="B46" s="161" t="s">
        <v>441</v>
      </c>
      <c r="C46" s="161" t="s">
        <v>442</v>
      </c>
      <c r="D46" s="183" t="s">
        <v>140</v>
      </c>
      <c r="E46" s="164" t="s">
        <v>450</v>
      </c>
      <c r="F46" s="161" t="s">
        <v>451</v>
      </c>
      <c r="G46" s="164" t="s">
        <v>452</v>
      </c>
      <c r="H46" s="164"/>
      <c r="I46" s="173"/>
      <c r="J46" s="162" t="s">
        <v>446</v>
      </c>
      <c r="K46" s="162" t="s">
        <v>181</v>
      </c>
      <c r="L46" s="159" t="s">
        <v>447</v>
      </c>
      <c r="M46" s="157" t="s">
        <v>448</v>
      </c>
      <c r="AA46" s="138" t="e">
        <f>IF(OR(I46="Fail",ISBLANK(I46)),INDEX('Issue Code Table'!A:A,MATCH(L:L,'Issue Code Table'!C:C,0)),IF(K46="Critical",6,IF(K46="Significant",5,IF(K46="Moderate",3,2))))</f>
        <v>#N/A</v>
      </c>
    </row>
    <row r="47" spans="1:27" ht="175" x14ac:dyDescent="0.25">
      <c r="A47" s="183" t="s">
        <v>453</v>
      </c>
      <c r="B47" s="161" t="s">
        <v>441</v>
      </c>
      <c r="C47" s="161" t="s">
        <v>442</v>
      </c>
      <c r="D47" s="183" t="s">
        <v>140</v>
      </c>
      <c r="E47" s="164" t="s">
        <v>454</v>
      </c>
      <c r="F47" s="161" t="s">
        <v>455</v>
      </c>
      <c r="G47" s="164" t="s">
        <v>456</v>
      </c>
      <c r="H47" s="164"/>
      <c r="I47" s="173"/>
      <c r="J47" s="162" t="s">
        <v>446</v>
      </c>
      <c r="K47" s="162" t="s">
        <v>181</v>
      </c>
      <c r="L47" s="159" t="s">
        <v>447</v>
      </c>
      <c r="M47" s="157" t="s">
        <v>448</v>
      </c>
      <c r="AA47" s="138" t="e">
        <f>IF(OR(I47="Fail",ISBLANK(I47)),INDEX('Issue Code Table'!A:A,MATCH(L:L,'Issue Code Table'!C:C,0)),IF(K47="Critical",6,IF(K47="Significant",5,IF(K47="Moderate",3,2))))</f>
        <v>#N/A</v>
      </c>
    </row>
    <row r="48" spans="1:27" ht="225" x14ac:dyDescent="0.25">
      <c r="A48" s="183" t="s">
        <v>457</v>
      </c>
      <c r="B48" s="161" t="s">
        <v>441</v>
      </c>
      <c r="C48" s="161" t="s">
        <v>442</v>
      </c>
      <c r="D48" s="183" t="s">
        <v>140</v>
      </c>
      <c r="E48" s="164" t="s">
        <v>458</v>
      </c>
      <c r="F48" s="161" t="s">
        <v>459</v>
      </c>
      <c r="G48" s="164" t="s">
        <v>460</v>
      </c>
      <c r="H48" s="164"/>
      <c r="I48" s="173"/>
      <c r="J48" s="162" t="s">
        <v>446</v>
      </c>
      <c r="K48" s="162" t="s">
        <v>134</v>
      </c>
      <c r="L48" s="159" t="s">
        <v>447</v>
      </c>
      <c r="M48" s="157" t="s">
        <v>448</v>
      </c>
      <c r="AA48" s="138" t="e">
        <f>IF(OR(I48="Fail",ISBLANK(I48)),INDEX('Issue Code Table'!A:A,MATCH(L:L,'Issue Code Table'!C:C,0)),IF(K48="Critical",6,IF(K48="Significant",5,IF(K48="Moderate",3,2))))</f>
        <v>#N/A</v>
      </c>
    </row>
    <row r="49" spans="1:27" ht="162.5" x14ac:dyDescent="0.25">
      <c r="A49" s="183" t="s">
        <v>461</v>
      </c>
      <c r="B49" s="161" t="s">
        <v>462</v>
      </c>
      <c r="C49" s="161" t="s">
        <v>463</v>
      </c>
      <c r="D49" s="183" t="s">
        <v>140</v>
      </c>
      <c r="E49" s="164" t="s">
        <v>464</v>
      </c>
      <c r="F49" s="161" t="s">
        <v>465</v>
      </c>
      <c r="G49" s="164" t="s">
        <v>466</v>
      </c>
      <c r="H49" s="164"/>
      <c r="I49" s="173"/>
      <c r="J49" s="162" t="s">
        <v>446</v>
      </c>
      <c r="K49" s="162" t="s">
        <v>134</v>
      </c>
      <c r="L49" s="159" t="s">
        <v>447</v>
      </c>
      <c r="M49" s="157" t="s">
        <v>448</v>
      </c>
      <c r="AA49" s="138" t="e">
        <f>IF(OR(I49="Fail",ISBLANK(I49)),INDEX('Issue Code Table'!A:A,MATCH(L:L,'Issue Code Table'!C:C,0)),IF(K49="Critical",6,IF(K49="Significant",5,IF(K49="Moderate",3,2))))</f>
        <v>#N/A</v>
      </c>
    </row>
    <row r="50" spans="1:27" ht="300" x14ac:dyDescent="0.25">
      <c r="A50" s="183" t="s">
        <v>467</v>
      </c>
      <c r="B50" s="161" t="s">
        <v>462</v>
      </c>
      <c r="C50" s="161" t="s">
        <v>463</v>
      </c>
      <c r="D50" s="183" t="s">
        <v>140</v>
      </c>
      <c r="E50" s="164" t="s">
        <v>468</v>
      </c>
      <c r="F50" s="161" t="s">
        <v>469</v>
      </c>
      <c r="G50" s="164" t="s">
        <v>470</v>
      </c>
      <c r="H50" s="164"/>
      <c r="I50" s="173"/>
      <c r="J50" s="162" t="s">
        <v>446</v>
      </c>
      <c r="K50" s="162" t="s">
        <v>181</v>
      </c>
      <c r="L50" s="159" t="s">
        <v>447</v>
      </c>
      <c r="M50" s="157" t="s">
        <v>448</v>
      </c>
      <c r="AA50" s="138" t="e">
        <f>IF(OR(I50="Fail",ISBLANK(I50)),INDEX('Issue Code Table'!A:A,MATCH(L:L,'Issue Code Table'!C:C,0)),IF(K50="Critical",6,IF(K50="Significant",5,IF(K50="Moderate",3,2))))</f>
        <v>#N/A</v>
      </c>
    </row>
    <row r="51" spans="1:27" ht="175" x14ac:dyDescent="0.25">
      <c r="A51" s="183" t="s">
        <v>471</v>
      </c>
      <c r="B51" s="161" t="s">
        <v>472</v>
      </c>
      <c r="C51" s="161" t="s">
        <v>473</v>
      </c>
      <c r="D51" s="183" t="s">
        <v>140</v>
      </c>
      <c r="E51" s="195" t="s">
        <v>474</v>
      </c>
      <c r="F51" s="161" t="s">
        <v>475</v>
      </c>
      <c r="G51" s="164" t="s">
        <v>476</v>
      </c>
      <c r="H51" s="164"/>
      <c r="I51" s="173"/>
      <c r="J51" s="162" t="s">
        <v>446</v>
      </c>
      <c r="K51" s="162" t="s">
        <v>181</v>
      </c>
      <c r="L51" s="159" t="s">
        <v>447</v>
      </c>
      <c r="M51" s="157" t="s">
        <v>448</v>
      </c>
      <c r="AA51" s="138" t="e">
        <f>IF(OR(I51="Fail",ISBLANK(I51)),INDEX('Issue Code Table'!A:A,MATCH(L:L,'Issue Code Table'!C:C,0)),IF(K51="Critical",6,IF(K51="Significant",5,IF(K51="Moderate",3,2))))</f>
        <v>#N/A</v>
      </c>
    </row>
    <row r="52" spans="1:27" ht="125" x14ac:dyDescent="0.25">
      <c r="A52" s="183" t="s">
        <v>477</v>
      </c>
      <c r="B52" s="161" t="s">
        <v>478</v>
      </c>
      <c r="C52" s="161" t="s">
        <v>479</v>
      </c>
      <c r="D52" s="183" t="s">
        <v>140</v>
      </c>
      <c r="E52" s="164" t="s">
        <v>480</v>
      </c>
      <c r="F52" s="161" t="s">
        <v>481</v>
      </c>
      <c r="G52" s="164" t="s">
        <v>482</v>
      </c>
      <c r="H52" s="164"/>
      <c r="I52" s="173"/>
      <c r="J52" s="162" t="s">
        <v>483</v>
      </c>
      <c r="K52" s="162" t="s">
        <v>164</v>
      </c>
      <c r="L52" s="224" t="s">
        <v>484</v>
      </c>
      <c r="M52" s="157" t="s">
        <v>485</v>
      </c>
      <c r="AA52" s="138" t="e">
        <f>IF(OR(I52="Fail",ISBLANK(I52)),INDEX('Issue Code Table'!A:A,MATCH(L:L,'Issue Code Table'!C:C,0)),IF(K52="Critical",6,IF(K52="Significant",5,IF(K52="Moderate",3,2))))</f>
        <v>#N/A</v>
      </c>
    </row>
    <row r="53" spans="1:27" ht="174" customHeight="1" x14ac:dyDescent="0.25">
      <c r="A53" s="183" t="s">
        <v>486</v>
      </c>
      <c r="B53" s="197" t="s">
        <v>138</v>
      </c>
      <c r="C53" s="197" t="s">
        <v>487</v>
      </c>
      <c r="D53" s="218" t="s">
        <v>140</v>
      </c>
      <c r="E53" s="195" t="s">
        <v>488</v>
      </c>
      <c r="F53" s="197" t="s">
        <v>489</v>
      </c>
      <c r="G53" s="195" t="s">
        <v>490</v>
      </c>
      <c r="H53" s="195"/>
      <c r="I53" s="173"/>
      <c r="J53" s="219"/>
      <c r="K53" s="162" t="s">
        <v>164</v>
      </c>
      <c r="L53" s="224" t="s">
        <v>491</v>
      </c>
      <c r="M53" s="223" t="s">
        <v>492</v>
      </c>
      <c r="AA53" s="138" t="e">
        <f>IF(OR(I53="Fail",ISBLANK(I53)),INDEX('Issue Code Table'!A:A,MATCH(L:L,'Issue Code Table'!C:C,0)),IF(K53="Critical",6,IF(K53="Significant",5,IF(K53="Moderate",3,2))))</f>
        <v>#N/A</v>
      </c>
    </row>
    <row r="54" spans="1:27" ht="12.5" x14ac:dyDescent="0.25">
      <c r="A54" s="174"/>
      <c r="B54" s="177" t="s">
        <v>493</v>
      </c>
      <c r="C54" s="174"/>
      <c r="D54" s="174"/>
      <c r="E54" s="174"/>
      <c r="F54" s="174"/>
      <c r="G54" s="174"/>
      <c r="H54" s="174"/>
      <c r="I54" s="174"/>
      <c r="J54" s="174"/>
      <c r="K54" s="174"/>
      <c r="L54" s="175"/>
      <c r="M54" s="176"/>
      <c r="AA54" s="176"/>
    </row>
    <row r="55" spans="1:27" ht="12.5" hidden="1" x14ac:dyDescent="0.25"/>
    <row r="56" spans="1:27" ht="12.5" hidden="1" x14ac:dyDescent="0.25"/>
    <row r="57" spans="1:27" ht="12.5" hidden="1" x14ac:dyDescent="0.25"/>
    <row r="58" spans="1:27" ht="12.5" hidden="1" x14ac:dyDescent="0.25"/>
    <row r="59" spans="1:27" ht="12.5" hidden="1" x14ac:dyDescent="0.25"/>
    <row r="60" spans="1:27" ht="12.75" customHeight="1" x14ac:dyDescent="0.25"/>
    <row r="65" spans="8:11" ht="12.75" customHeight="1" x14ac:dyDescent="0.25"/>
    <row r="66" spans="8:11" ht="12.75" customHeight="1" x14ac:dyDescent="0.25"/>
    <row r="67" spans="8:11" ht="12.75" customHeight="1" x14ac:dyDescent="0.25"/>
    <row r="68" spans="8:11" ht="12.75" customHeight="1" x14ac:dyDescent="0.25"/>
    <row r="69" spans="8:11" ht="12.5" hidden="1" x14ac:dyDescent="0.25">
      <c r="H69" s="225" t="s">
        <v>56</v>
      </c>
      <c r="I69" s="225"/>
      <c r="J69" s="226"/>
      <c r="K69" s="225" t="s">
        <v>494</v>
      </c>
    </row>
    <row r="70" spans="8:11" ht="12.5" hidden="1" x14ac:dyDescent="0.25">
      <c r="H70" s="225" t="s">
        <v>57</v>
      </c>
      <c r="I70" s="225"/>
      <c r="J70" s="226"/>
      <c r="K70" s="225" t="s">
        <v>164</v>
      </c>
    </row>
    <row r="71" spans="8:11" ht="12.5" hidden="1" x14ac:dyDescent="0.25">
      <c r="H71" s="225" t="s">
        <v>45</v>
      </c>
      <c r="I71" s="225"/>
      <c r="J71" s="225"/>
      <c r="K71" s="225" t="s">
        <v>134</v>
      </c>
    </row>
    <row r="72" spans="8:11" ht="12.5" hidden="1" x14ac:dyDescent="0.25">
      <c r="H72" s="225" t="s">
        <v>495</v>
      </c>
      <c r="I72" s="225"/>
      <c r="J72" s="225"/>
      <c r="K72" s="225" t="s">
        <v>181</v>
      </c>
    </row>
    <row r="73" spans="8:11" ht="12.5" hidden="1" x14ac:dyDescent="0.25">
      <c r="H73" s="225"/>
      <c r="I73" s="225"/>
      <c r="J73" s="225"/>
      <c r="K73" s="225" t="s">
        <v>496</v>
      </c>
    </row>
  </sheetData>
  <sheetProtection formatColumns="0"/>
  <protectedRanges>
    <protectedRange password="E1A2" sqref="AA2 K8 L2 M4 M6 M17 M15 M20:M21 M23 M25 L4:L6 L8:L9 L13:M13 L15:L17 L11:M11" name="Range1"/>
    <protectedRange password="E1A2" sqref="L3" name="Range1_1"/>
    <protectedRange password="E1A2" sqref="W3" name="Range1_1_1_1"/>
    <protectedRange password="E1A2" sqref="L7" name="Range1_2"/>
    <protectedRange password="E1A2" sqref="W7" name="Range1_1_1_2"/>
    <protectedRange password="E1A2" sqref="L12" name="Range1_4"/>
    <protectedRange password="E1A2" sqref="L14" name="Range1_5"/>
    <protectedRange password="E1A2" sqref="L18:L19" name="Range1_6"/>
    <protectedRange password="E1A2" sqref="L20:L22" name="Range1_7"/>
    <protectedRange password="E1A2" sqref="L23" name="Range1_8"/>
    <protectedRange password="E1A2" sqref="L24" name="Range1_9"/>
    <protectedRange password="E1A2" sqref="L25" name="Range1_12"/>
    <protectedRange password="E1A2" sqref="L38:L53" name="Range1_13"/>
    <protectedRange password="E1A2" sqref="W37:W39" name="Range1_1_1_5"/>
    <protectedRange password="E1A2" sqref="M2" name="Range1_5_1"/>
    <protectedRange password="E1A2" sqref="L37:M37" name="Range1_14"/>
    <protectedRange password="E1A2" sqref="L26:M36" name="Range1_6_1"/>
  </protectedRanges>
  <autoFilter ref="A2:M54" xr:uid="{00000000-0001-0000-0300-000000000000}"/>
  <phoneticPr fontId="1" type="noConversion"/>
  <conditionalFormatting sqref="A3:AA53">
    <cfRule type="expression" dxfId="8" priority="39" stopIfTrue="1">
      <formula>AND($A13&lt;&gt;"", MOD(ROW()-2,2)=1)</formula>
    </cfRule>
    <cfRule type="expression" dxfId="7" priority="40" stopIfTrue="1">
      <formula>AND($A13&lt;&gt;"", MOD(ROW()-2,2)=0)</formula>
    </cfRule>
  </conditionalFormatting>
  <conditionalFormatting sqref="I3:I53">
    <cfRule type="expression" dxfId="6" priority="2" stopIfTrue="1">
      <formula>LOWER(TRIM($I3))="pass"</formula>
    </cfRule>
    <cfRule type="expression" dxfId="5" priority="3" stopIfTrue="1">
      <formula>LOWER(TRIM($I3))="fail"</formula>
    </cfRule>
    <cfRule type="expression" dxfId="4" priority="4" stopIfTrue="1">
      <formula>LOWER(TRIM($I3))="info"</formula>
    </cfRule>
  </conditionalFormatting>
  <conditionalFormatting sqref="I54">
    <cfRule type="cellIs" dxfId="3" priority="36" stopIfTrue="1" operator="equal">
      <formula>"Pass"</formula>
    </cfRule>
    <cfRule type="cellIs" dxfId="2" priority="37" stopIfTrue="1" operator="equal">
      <formula>"Fail"</formula>
    </cfRule>
    <cfRule type="cellIs" dxfId="1" priority="38" stopIfTrue="1" operator="equal">
      <formula>"Info"</formula>
    </cfRule>
  </conditionalFormatting>
  <dataValidations count="2">
    <dataValidation type="list" allowBlank="1" showInputMessage="1" showErrorMessage="1" sqref="I3:I53" xr:uid="{00000000-0002-0000-0300-000001000000}">
      <formula1>$H$69:$H$72</formula1>
    </dataValidation>
    <dataValidation type="list" allowBlank="1" showInputMessage="1" showErrorMessage="1" sqref="K3:K53" xr:uid="{1E908897-A549-4AC4-970F-8C27C15BC9F3}">
      <formula1>$K$70:$K$73</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stopIfTrue="1" id="{645892C4-DD66-4812-BCD7-E9B645090BFC}">
            <xm:f>AND($L3&lt;&gt;"", ISNA(MATCH($L3,'Issue Code Table'!$A:$A,0)))</xm:f>
            <x14:dxf>
              <font>
                <b/>
                <i val="0"/>
                <color rgb="FFFF0101"/>
              </font>
              <fill>
                <patternFill>
                  <bgColor rgb="FFFFFF00"/>
                </patternFill>
              </fill>
            </x14:dxf>
          </x14:cfRule>
          <xm:sqref>L3:L53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D30"/>
  <sheetViews>
    <sheetView showGridLines="0" zoomScaleNormal="100" workbookViewId="0">
      <pane ySplit="1" topLeftCell="A12" activePane="bottomLeft" state="frozen"/>
      <selection pane="bottomLeft"/>
    </sheetView>
  </sheetViews>
  <sheetFormatPr defaultColWidth="0" defaultRowHeight="12.5" zeroHeight="1" x14ac:dyDescent="0.25"/>
  <cols>
    <col min="1" max="1" width="9.1796875" customWidth="1"/>
    <col min="2" max="2" width="13.26953125" customWidth="1"/>
    <col min="3" max="3" width="90.7265625" customWidth="1"/>
    <col min="4" max="4" width="22.453125" customWidth="1"/>
  </cols>
  <sheetData>
    <row r="1" spans="1:4" ht="13" x14ac:dyDescent="0.3">
      <c r="A1" s="2" t="s">
        <v>497</v>
      </c>
      <c r="B1" s="3"/>
      <c r="C1" s="3"/>
      <c r="D1" s="3"/>
    </row>
    <row r="2" spans="1:4" ht="12.75" customHeight="1" x14ac:dyDescent="0.25">
      <c r="A2" s="6" t="s">
        <v>498</v>
      </c>
      <c r="B2" s="6" t="s">
        <v>499</v>
      </c>
      <c r="C2" s="6" t="s">
        <v>500</v>
      </c>
      <c r="D2" s="6" t="s">
        <v>501</v>
      </c>
    </row>
    <row r="3" spans="1:4" x14ac:dyDescent="0.25">
      <c r="A3" s="64">
        <v>0.1</v>
      </c>
      <c r="B3" s="65">
        <v>40592</v>
      </c>
      <c r="C3" s="66" t="s">
        <v>502</v>
      </c>
      <c r="D3" s="190" t="s">
        <v>503</v>
      </c>
    </row>
    <row r="4" spans="1:4" x14ac:dyDescent="0.25">
      <c r="A4" s="64">
        <v>0.2</v>
      </c>
      <c r="B4" s="65">
        <v>40723</v>
      </c>
      <c r="C4" s="66" t="s">
        <v>504</v>
      </c>
      <c r="D4" s="190" t="s">
        <v>503</v>
      </c>
    </row>
    <row r="5" spans="1:4" x14ac:dyDescent="0.25">
      <c r="A5" s="64">
        <v>0.3</v>
      </c>
      <c r="B5" s="65">
        <v>40871</v>
      </c>
      <c r="C5" s="66" t="s">
        <v>505</v>
      </c>
      <c r="D5" s="190" t="s">
        <v>503</v>
      </c>
    </row>
    <row r="6" spans="1:4" x14ac:dyDescent="0.25">
      <c r="A6" s="64">
        <v>0.4</v>
      </c>
      <c r="B6" s="65">
        <v>40885</v>
      </c>
      <c r="C6" s="66" t="s">
        <v>506</v>
      </c>
      <c r="D6" s="190" t="s">
        <v>503</v>
      </c>
    </row>
    <row r="7" spans="1:4" x14ac:dyDescent="0.25">
      <c r="A7" s="64">
        <v>1</v>
      </c>
      <c r="B7" s="65">
        <v>41180</v>
      </c>
      <c r="C7" s="66" t="s">
        <v>507</v>
      </c>
      <c r="D7" s="190" t="s">
        <v>503</v>
      </c>
    </row>
    <row r="8" spans="1:4" x14ac:dyDescent="0.25">
      <c r="A8" s="134">
        <v>1.1000000000000001</v>
      </c>
      <c r="B8" s="152">
        <v>41317</v>
      </c>
      <c r="C8" s="67" t="s">
        <v>508</v>
      </c>
      <c r="D8" s="190" t="s">
        <v>503</v>
      </c>
    </row>
    <row r="9" spans="1:4" x14ac:dyDescent="0.25">
      <c r="A9" s="134">
        <v>1.2</v>
      </c>
      <c r="B9" s="152">
        <v>41543</v>
      </c>
      <c r="C9" s="67" t="s">
        <v>509</v>
      </c>
      <c r="D9" s="190" t="s">
        <v>503</v>
      </c>
    </row>
    <row r="10" spans="1:4" x14ac:dyDescent="0.25">
      <c r="A10" s="134">
        <v>1.3</v>
      </c>
      <c r="B10" s="152">
        <v>41740</v>
      </c>
      <c r="C10" s="67" t="s">
        <v>510</v>
      </c>
      <c r="D10" s="190" t="s">
        <v>503</v>
      </c>
    </row>
    <row r="11" spans="1:4" x14ac:dyDescent="0.25">
      <c r="A11" s="134">
        <v>1.4</v>
      </c>
      <c r="B11" s="152">
        <v>42013</v>
      </c>
      <c r="C11" s="63" t="s">
        <v>511</v>
      </c>
      <c r="D11" s="190" t="s">
        <v>503</v>
      </c>
    </row>
    <row r="12" spans="1:4" x14ac:dyDescent="0.25">
      <c r="A12" s="134" t="s">
        <v>512</v>
      </c>
      <c r="B12" s="153">
        <v>42032</v>
      </c>
      <c r="C12" s="63" t="s">
        <v>513</v>
      </c>
      <c r="D12" s="190" t="s">
        <v>503</v>
      </c>
    </row>
    <row r="13" spans="1:4" ht="29.25" customHeight="1" x14ac:dyDescent="0.25">
      <c r="A13" s="134">
        <v>1.5</v>
      </c>
      <c r="B13" s="153">
        <v>42158</v>
      </c>
      <c r="C13" s="67" t="s">
        <v>514</v>
      </c>
      <c r="D13" s="190" t="s">
        <v>503</v>
      </c>
    </row>
    <row r="14" spans="1:4" ht="30" customHeight="1" x14ac:dyDescent="0.25">
      <c r="A14" s="134">
        <v>2</v>
      </c>
      <c r="B14" s="153">
        <v>42454</v>
      </c>
      <c r="C14" s="67" t="s">
        <v>515</v>
      </c>
      <c r="D14" s="190" t="s">
        <v>503</v>
      </c>
    </row>
    <row r="15" spans="1:4" ht="16.5" customHeight="1" x14ac:dyDescent="0.25">
      <c r="A15" s="134">
        <v>2.1</v>
      </c>
      <c r="B15" s="153">
        <v>42551</v>
      </c>
      <c r="C15" s="67" t="s">
        <v>516</v>
      </c>
      <c r="D15" s="190" t="s">
        <v>503</v>
      </c>
    </row>
    <row r="16" spans="1:4" x14ac:dyDescent="0.25">
      <c r="A16" s="134">
        <v>2.1</v>
      </c>
      <c r="B16" s="153">
        <v>42766</v>
      </c>
      <c r="C16" s="67" t="s">
        <v>517</v>
      </c>
      <c r="D16" s="190" t="s">
        <v>503</v>
      </c>
    </row>
    <row r="17" spans="1:4" x14ac:dyDescent="0.25">
      <c r="A17" s="134">
        <v>2.1</v>
      </c>
      <c r="B17" s="153">
        <v>42766</v>
      </c>
      <c r="C17" s="67" t="s">
        <v>518</v>
      </c>
      <c r="D17" s="190" t="s">
        <v>503</v>
      </c>
    </row>
    <row r="18" spans="1:4" x14ac:dyDescent="0.25">
      <c r="A18" s="134">
        <v>2.1</v>
      </c>
      <c r="B18" s="153">
        <v>43131</v>
      </c>
      <c r="C18" s="67" t="s">
        <v>519</v>
      </c>
      <c r="D18" s="190" t="s">
        <v>503</v>
      </c>
    </row>
    <row r="19" spans="1:4" x14ac:dyDescent="0.25">
      <c r="A19" s="134">
        <v>2.1</v>
      </c>
      <c r="B19" s="153">
        <v>43373</v>
      </c>
      <c r="C19" s="67" t="s">
        <v>520</v>
      </c>
      <c r="D19" s="190" t="s">
        <v>503</v>
      </c>
    </row>
    <row r="20" spans="1:4" x14ac:dyDescent="0.25">
      <c r="A20" s="134">
        <v>2.1</v>
      </c>
      <c r="B20" s="153">
        <v>43555</v>
      </c>
      <c r="C20" s="67" t="s">
        <v>521</v>
      </c>
      <c r="D20" s="190" t="s">
        <v>503</v>
      </c>
    </row>
    <row r="21" spans="1:4" x14ac:dyDescent="0.25">
      <c r="A21" s="134">
        <v>2.2000000000000002</v>
      </c>
      <c r="B21" s="153">
        <v>43921</v>
      </c>
      <c r="C21" s="67" t="s">
        <v>521</v>
      </c>
      <c r="D21" s="190" t="s">
        <v>503</v>
      </c>
    </row>
    <row r="22" spans="1:4" x14ac:dyDescent="0.25">
      <c r="A22" s="134">
        <v>2.2999999999999998</v>
      </c>
      <c r="B22" s="153">
        <v>44104</v>
      </c>
      <c r="C22" s="67" t="s">
        <v>522</v>
      </c>
      <c r="D22" s="190" t="s">
        <v>503</v>
      </c>
    </row>
    <row r="23" spans="1:4" ht="29.25" customHeight="1" x14ac:dyDescent="0.25">
      <c r="A23" s="134">
        <v>3</v>
      </c>
      <c r="B23" s="153">
        <v>44469</v>
      </c>
      <c r="C23" s="67" t="s">
        <v>523</v>
      </c>
      <c r="D23" s="190" t="s">
        <v>503</v>
      </c>
    </row>
    <row r="24" spans="1:4" x14ac:dyDescent="0.25">
      <c r="A24" s="134">
        <v>3.1</v>
      </c>
      <c r="B24" s="153">
        <v>44469</v>
      </c>
      <c r="C24" s="67" t="s">
        <v>520</v>
      </c>
      <c r="D24" s="190" t="s">
        <v>503</v>
      </c>
    </row>
    <row r="25" spans="1:4" x14ac:dyDescent="0.25">
      <c r="A25" s="134">
        <v>3.2</v>
      </c>
      <c r="B25" s="153">
        <v>44834</v>
      </c>
      <c r="C25" s="67" t="s">
        <v>518</v>
      </c>
      <c r="D25" s="190" t="s">
        <v>503</v>
      </c>
    </row>
    <row r="26" spans="1:4" x14ac:dyDescent="0.25">
      <c r="A26" s="134">
        <v>3.3</v>
      </c>
      <c r="B26" s="188">
        <v>45174</v>
      </c>
      <c r="C26" s="189" t="s">
        <v>524</v>
      </c>
      <c r="D26" s="190" t="s">
        <v>503</v>
      </c>
    </row>
    <row r="27" spans="1:4" x14ac:dyDescent="0.25">
      <c r="A27" s="134">
        <v>3.4</v>
      </c>
      <c r="B27" s="191">
        <v>45199</v>
      </c>
      <c r="C27" s="192" t="s">
        <v>518</v>
      </c>
      <c r="D27" s="192" t="s">
        <v>503</v>
      </c>
    </row>
    <row r="28" spans="1:4" x14ac:dyDescent="0.25">
      <c r="A28" s="134">
        <v>4</v>
      </c>
      <c r="B28" s="153">
        <v>46022</v>
      </c>
      <c r="C28" s="67" t="s">
        <v>525</v>
      </c>
      <c r="D28" s="192" t="s">
        <v>503</v>
      </c>
    </row>
    <row r="29" spans="1:4" x14ac:dyDescent="0.25">
      <c r="A29" s="134">
        <v>4</v>
      </c>
      <c r="B29" s="153">
        <v>46022</v>
      </c>
      <c r="C29" s="67" t="s">
        <v>526</v>
      </c>
      <c r="D29" s="192" t="s">
        <v>503</v>
      </c>
    </row>
    <row r="30" spans="1:4" ht="25" x14ac:dyDescent="0.25">
      <c r="A30" s="134">
        <v>4</v>
      </c>
      <c r="B30" s="153">
        <v>46022</v>
      </c>
      <c r="C30" s="67" t="s">
        <v>527</v>
      </c>
      <c r="D30" s="192" t="s">
        <v>503</v>
      </c>
    </row>
  </sheetData>
  <phoneticPr fontId="1"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0A8DB-F5E4-4024-970E-DF3810A9A041}">
  <sheetPr codeName="Sheet5">
    <pageSetUpPr fitToPage="1"/>
  </sheetPr>
  <dimension ref="A1:D76"/>
  <sheetViews>
    <sheetView showGridLines="0" zoomScaleNormal="100" workbookViewId="0">
      <pane ySplit="2" topLeftCell="A57" activePane="bottomLeft" state="frozen"/>
      <selection pane="bottomLeft"/>
    </sheetView>
  </sheetViews>
  <sheetFormatPr defaultColWidth="0" defaultRowHeight="12.5" zeroHeight="1" x14ac:dyDescent="0.25"/>
  <cols>
    <col min="1" max="1" width="10" style="187" customWidth="1"/>
    <col min="2" max="2" width="18.54296875" style="187" customWidth="1"/>
    <col min="3" max="3" width="103.453125" style="187" customWidth="1"/>
    <col min="4" max="4" width="22.453125" style="187" customWidth="1"/>
    <col min="5" max="16384" width="0" style="187" hidden="1"/>
  </cols>
  <sheetData>
    <row r="1" spans="1:4" ht="13" x14ac:dyDescent="0.3">
      <c r="A1" s="185" t="s">
        <v>497</v>
      </c>
      <c r="B1" s="186"/>
      <c r="C1" s="186"/>
      <c r="D1" s="186"/>
    </row>
    <row r="2" spans="1:4" ht="12.65" customHeight="1" x14ac:dyDescent="0.25">
      <c r="A2" s="211" t="s">
        <v>498</v>
      </c>
      <c r="B2" s="211" t="s">
        <v>528</v>
      </c>
      <c r="C2" s="211" t="s">
        <v>500</v>
      </c>
      <c r="D2" s="211" t="s">
        <v>529</v>
      </c>
    </row>
    <row r="3" spans="1:4" ht="14.25" customHeight="1" x14ac:dyDescent="0.25">
      <c r="A3" s="204">
        <v>4</v>
      </c>
      <c r="B3" s="205" t="s">
        <v>530</v>
      </c>
      <c r="C3" s="206" t="s">
        <v>531</v>
      </c>
      <c r="D3" s="207">
        <v>46022</v>
      </c>
    </row>
    <row r="4" spans="1:4" ht="30" customHeight="1" x14ac:dyDescent="0.25">
      <c r="A4" s="204">
        <v>4</v>
      </c>
      <c r="B4" s="208" t="s">
        <v>126</v>
      </c>
      <c r="C4" s="209" t="s">
        <v>532</v>
      </c>
      <c r="D4" s="207">
        <v>46022</v>
      </c>
    </row>
    <row r="5" spans="1:4" ht="20.25" customHeight="1" x14ac:dyDescent="0.25">
      <c r="A5" s="210">
        <v>4</v>
      </c>
      <c r="B5" s="208" t="s">
        <v>137</v>
      </c>
      <c r="C5" s="209" t="s">
        <v>533</v>
      </c>
      <c r="D5" s="207">
        <v>46022</v>
      </c>
    </row>
    <row r="6" spans="1:4" x14ac:dyDescent="0.25">
      <c r="A6" s="210">
        <v>4</v>
      </c>
      <c r="B6" s="208" t="s">
        <v>146</v>
      </c>
      <c r="C6" s="209" t="s">
        <v>534</v>
      </c>
      <c r="D6" s="207">
        <v>46022</v>
      </c>
    </row>
    <row r="7" spans="1:4" ht="25" x14ac:dyDescent="0.25">
      <c r="A7" s="210">
        <v>4</v>
      </c>
      <c r="B7" s="212" t="s">
        <v>152</v>
      </c>
      <c r="C7" s="213" t="s">
        <v>532</v>
      </c>
      <c r="D7" s="214">
        <v>46022</v>
      </c>
    </row>
    <row r="8" spans="1:4" ht="25" x14ac:dyDescent="0.25">
      <c r="A8" s="210">
        <v>4</v>
      </c>
      <c r="B8" s="217" t="s">
        <v>159</v>
      </c>
      <c r="C8" s="213" t="s">
        <v>532</v>
      </c>
      <c r="D8" s="207">
        <v>46022</v>
      </c>
    </row>
    <row r="9" spans="1:4" x14ac:dyDescent="0.25">
      <c r="A9" s="210">
        <v>4</v>
      </c>
      <c r="B9" s="217" t="s">
        <v>167</v>
      </c>
      <c r="C9" s="209" t="s">
        <v>534</v>
      </c>
      <c r="D9" s="207">
        <v>46022</v>
      </c>
    </row>
    <row r="10" spans="1:4" x14ac:dyDescent="0.25">
      <c r="A10" s="210">
        <v>4</v>
      </c>
      <c r="B10" s="217" t="s">
        <v>175</v>
      </c>
      <c r="C10" s="209" t="s">
        <v>534</v>
      </c>
      <c r="D10" s="214">
        <v>46022</v>
      </c>
    </row>
    <row r="11" spans="1:4" x14ac:dyDescent="0.25">
      <c r="A11" s="210">
        <v>4</v>
      </c>
      <c r="B11" s="217" t="s">
        <v>184</v>
      </c>
      <c r="C11" s="209" t="s">
        <v>534</v>
      </c>
      <c r="D11" s="207">
        <v>46022</v>
      </c>
    </row>
    <row r="12" spans="1:4" x14ac:dyDescent="0.25">
      <c r="A12" s="210">
        <v>4</v>
      </c>
      <c r="B12" s="217" t="s">
        <v>192</v>
      </c>
      <c r="C12" s="209" t="s">
        <v>534</v>
      </c>
      <c r="D12" s="207">
        <v>46022</v>
      </c>
    </row>
    <row r="13" spans="1:4" x14ac:dyDescent="0.25">
      <c r="A13" s="210">
        <v>4</v>
      </c>
      <c r="B13" s="217" t="s">
        <v>200</v>
      </c>
      <c r="C13" s="209" t="s">
        <v>534</v>
      </c>
      <c r="D13" s="214">
        <v>46022</v>
      </c>
    </row>
    <row r="14" spans="1:4" x14ac:dyDescent="0.25">
      <c r="A14" s="210">
        <v>4</v>
      </c>
      <c r="B14" s="217" t="s">
        <v>208</v>
      </c>
      <c r="C14" s="209" t="s">
        <v>534</v>
      </c>
      <c r="D14" s="207">
        <v>46022</v>
      </c>
    </row>
    <row r="15" spans="1:4" x14ac:dyDescent="0.25">
      <c r="A15" s="210">
        <v>4</v>
      </c>
      <c r="B15" s="217" t="s">
        <v>214</v>
      </c>
      <c r="C15" s="209" t="s">
        <v>534</v>
      </c>
      <c r="D15" s="207">
        <v>46022</v>
      </c>
    </row>
    <row r="16" spans="1:4" ht="25" x14ac:dyDescent="0.25">
      <c r="A16" s="210">
        <v>4</v>
      </c>
      <c r="B16" s="217" t="s">
        <v>222</v>
      </c>
      <c r="C16" s="209" t="s">
        <v>535</v>
      </c>
      <c r="D16" s="214">
        <v>46022</v>
      </c>
    </row>
    <row r="17" spans="1:4" x14ac:dyDescent="0.25">
      <c r="A17" s="210">
        <v>4</v>
      </c>
      <c r="B17" s="217" t="s">
        <v>230</v>
      </c>
      <c r="C17" s="209" t="s">
        <v>534</v>
      </c>
      <c r="D17" s="207">
        <v>46022</v>
      </c>
    </row>
    <row r="18" spans="1:4" ht="25" x14ac:dyDescent="0.25">
      <c r="A18" s="210">
        <v>4</v>
      </c>
      <c r="B18" s="217" t="s">
        <v>238</v>
      </c>
      <c r="C18" s="209" t="s">
        <v>535</v>
      </c>
      <c r="D18" s="207">
        <v>46022</v>
      </c>
    </row>
    <row r="19" spans="1:4" x14ac:dyDescent="0.25">
      <c r="A19" s="210">
        <v>4</v>
      </c>
      <c r="B19" s="217" t="s">
        <v>246</v>
      </c>
      <c r="C19" s="209" t="s">
        <v>533</v>
      </c>
      <c r="D19" s="214">
        <v>46022</v>
      </c>
    </row>
    <row r="20" spans="1:4" ht="25" x14ac:dyDescent="0.25">
      <c r="A20" s="210">
        <v>4</v>
      </c>
      <c r="B20" s="217" t="s">
        <v>258</v>
      </c>
      <c r="C20" s="213" t="s">
        <v>532</v>
      </c>
      <c r="D20" s="207">
        <v>46022</v>
      </c>
    </row>
    <row r="21" spans="1:4" x14ac:dyDescent="0.25">
      <c r="A21" s="210">
        <v>4</v>
      </c>
      <c r="B21" s="217" t="s">
        <v>265</v>
      </c>
      <c r="C21" s="209" t="s">
        <v>534</v>
      </c>
      <c r="D21" s="207">
        <v>46022</v>
      </c>
    </row>
    <row r="22" spans="1:4" x14ac:dyDescent="0.25">
      <c r="A22" s="210">
        <v>4</v>
      </c>
      <c r="B22" s="217" t="s">
        <v>287</v>
      </c>
      <c r="C22" s="209" t="s">
        <v>536</v>
      </c>
      <c r="D22" s="214">
        <v>46022</v>
      </c>
    </row>
    <row r="23" spans="1:4" x14ac:dyDescent="0.25">
      <c r="A23" s="210">
        <v>4</v>
      </c>
      <c r="B23" s="217" t="s">
        <v>296</v>
      </c>
      <c r="C23" s="209" t="s">
        <v>534</v>
      </c>
      <c r="D23" s="207">
        <v>46022</v>
      </c>
    </row>
    <row r="24" spans="1:4" x14ac:dyDescent="0.25">
      <c r="A24" s="210">
        <v>4</v>
      </c>
      <c r="B24" s="217" t="s">
        <v>390</v>
      </c>
      <c r="C24" s="209" t="s">
        <v>534</v>
      </c>
      <c r="D24" s="207">
        <v>46022</v>
      </c>
    </row>
    <row r="25" spans="1:4" x14ac:dyDescent="0.25">
      <c r="A25" s="210">
        <v>4</v>
      </c>
      <c r="B25" s="217" t="s">
        <v>398</v>
      </c>
      <c r="C25" s="209" t="s">
        <v>533</v>
      </c>
      <c r="D25" s="214">
        <v>46022</v>
      </c>
    </row>
    <row r="26" spans="1:4" x14ac:dyDescent="0.25">
      <c r="A26" s="210">
        <v>4</v>
      </c>
      <c r="B26" s="217" t="s">
        <v>406</v>
      </c>
      <c r="C26" s="209" t="s">
        <v>534</v>
      </c>
      <c r="D26" s="207">
        <v>46022</v>
      </c>
    </row>
    <row r="27" spans="1:4" x14ac:dyDescent="0.25">
      <c r="A27" s="210">
        <v>4</v>
      </c>
      <c r="B27" s="217" t="s">
        <v>414</v>
      </c>
      <c r="C27" s="209" t="s">
        <v>537</v>
      </c>
      <c r="D27" s="207">
        <v>46022</v>
      </c>
    </row>
    <row r="28" spans="1:4" x14ac:dyDescent="0.25">
      <c r="A28" s="210">
        <v>4</v>
      </c>
      <c r="B28" s="217" t="s">
        <v>418</v>
      </c>
      <c r="C28" s="209" t="s">
        <v>537</v>
      </c>
      <c r="D28" s="214">
        <v>46022</v>
      </c>
    </row>
    <row r="29" spans="1:4" x14ac:dyDescent="0.25">
      <c r="A29" s="210">
        <v>4</v>
      </c>
      <c r="B29" s="217" t="s">
        <v>471</v>
      </c>
      <c r="C29" s="209" t="s">
        <v>538</v>
      </c>
      <c r="D29" s="207">
        <v>46022</v>
      </c>
    </row>
    <row r="30" spans="1:4" x14ac:dyDescent="0.25">
      <c r="A30" s="210">
        <v>4</v>
      </c>
      <c r="B30" s="217" t="s">
        <v>167</v>
      </c>
      <c r="C30" s="213" t="s">
        <v>539</v>
      </c>
      <c r="D30" s="207">
        <v>46022</v>
      </c>
    </row>
    <row r="31" spans="1:4" ht="25" x14ac:dyDescent="0.25">
      <c r="A31" s="210">
        <v>4</v>
      </c>
      <c r="B31" s="217" t="s">
        <v>305</v>
      </c>
      <c r="C31" s="213" t="s">
        <v>540</v>
      </c>
      <c r="D31" s="214">
        <v>46022</v>
      </c>
    </row>
    <row r="32" spans="1:4" ht="25" x14ac:dyDescent="0.25">
      <c r="A32" s="210">
        <v>4</v>
      </c>
      <c r="B32" s="215" t="s">
        <v>382</v>
      </c>
      <c r="C32" s="213" t="s">
        <v>541</v>
      </c>
      <c r="D32" s="207">
        <v>46022</v>
      </c>
    </row>
    <row r="33" spans="1:4" ht="25" x14ac:dyDescent="0.25">
      <c r="A33" s="210">
        <v>4</v>
      </c>
      <c r="B33" s="217" t="s">
        <v>390</v>
      </c>
      <c r="C33" s="213" t="s">
        <v>541</v>
      </c>
      <c r="D33" s="207">
        <v>46022</v>
      </c>
    </row>
    <row r="34" spans="1:4" x14ac:dyDescent="0.25">
      <c r="A34" s="210">
        <v>4</v>
      </c>
      <c r="B34" s="217" t="s">
        <v>252</v>
      </c>
      <c r="C34" s="213" t="s">
        <v>542</v>
      </c>
      <c r="D34" s="214">
        <v>46022</v>
      </c>
    </row>
    <row r="35" spans="1:4" x14ac:dyDescent="0.25">
      <c r="A35" s="210">
        <v>4</v>
      </c>
      <c r="B35" s="217" t="s">
        <v>543</v>
      </c>
      <c r="C35" s="213" t="s">
        <v>544</v>
      </c>
      <c r="D35" s="207">
        <v>46022</v>
      </c>
    </row>
    <row r="36" spans="1:4" x14ac:dyDescent="0.25">
      <c r="A36" s="210">
        <v>4</v>
      </c>
      <c r="B36" s="217" t="s">
        <v>287</v>
      </c>
      <c r="C36" s="213" t="s">
        <v>545</v>
      </c>
      <c r="D36" s="207">
        <v>46022</v>
      </c>
    </row>
    <row r="37" spans="1:4" x14ac:dyDescent="0.25">
      <c r="A37" s="210">
        <v>4</v>
      </c>
      <c r="B37" s="215" t="s">
        <v>278</v>
      </c>
      <c r="C37" s="209" t="s">
        <v>546</v>
      </c>
      <c r="D37" s="214">
        <v>46022</v>
      </c>
    </row>
    <row r="38" spans="1:4" x14ac:dyDescent="0.25">
      <c r="A38" s="210">
        <v>4</v>
      </c>
      <c r="B38" s="215" t="s">
        <v>287</v>
      </c>
      <c r="C38" s="209" t="s">
        <v>547</v>
      </c>
      <c r="D38" s="207">
        <v>46022</v>
      </c>
    </row>
    <row r="39" spans="1:4" x14ac:dyDescent="0.25">
      <c r="A39" s="210">
        <v>4</v>
      </c>
      <c r="B39" s="217" t="s">
        <v>296</v>
      </c>
      <c r="C39" s="209" t="s">
        <v>548</v>
      </c>
      <c r="D39" s="207">
        <v>46022</v>
      </c>
    </row>
    <row r="40" spans="1:4" x14ac:dyDescent="0.25">
      <c r="A40" s="210">
        <v>4</v>
      </c>
      <c r="B40" s="215" t="s">
        <v>398</v>
      </c>
      <c r="C40" s="209" t="s">
        <v>549</v>
      </c>
      <c r="D40" s="214">
        <v>46022</v>
      </c>
    </row>
    <row r="41" spans="1:4" x14ac:dyDescent="0.25">
      <c r="A41" s="210">
        <v>4</v>
      </c>
      <c r="B41" s="215" t="s">
        <v>406</v>
      </c>
      <c r="C41" s="209" t="s">
        <v>550</v>
      </c>
      <c r="D41" s="207">
        <v>46022</v>
      </c>
    </row>
    <row r="42" spans="1:4" x14ac:dyDescent="0.25">
      <c r="A42" s="210">
        <v>4</v>
      </c>
      <c r="B42" s="215" t="s">
        <v>414</v>
      </c>
      <c r="C42" s="209" t="s">
        <v>551</v>
      </c>
      <c r="D42" s="207">
        <v>46022</v>
      </c>
    </row>
    <row r="43" spans="1:4" x14ac:dyDescent="0.25">
      <c r="A43" s="210">
        <v>4</v>
      </c>
      <c r="B43" s="215" t="s">
        <v>418</v>
      </c>
      <c r="C43" s="209" t="s">
        <v>552</v>
      </c>
      <c r="D43" s="214">
        <v>46022</v>
      </c>
    </row>
    <row r="44" spans="1:4" x14ac:dyDescent="0.25">
      <c r="A44" s="210">
        <v>4</v>
      </c>
      <c r="B44" s="215" t="s">
        <v>440</v>
      </c>
      <c r="C44" s="209" t="s">
        <v>553</v>
      </c>
      <c r="D44" s="207">
        <v>46022</v>
      </c>
    </row>
    <row r="45" spans="1:4" x14ac:dyDescent="0.25">
      <c r="A45" s="210">
        <v>4</v>
      </c>
      <c r="B45" s="215" t="s">
        <v>449</v>
      </c>
      <c r="C45" s="209" t="s">
        <v>554</v>
      </c>
      <c r="D45" s="207">
        <v>46022</v>
      </c>
    </row>
    <row r="46" spans="1:4" x14ac:dyDescent="0.25">
      <c r="A46" s="210">
        <v>4</v>
      </c>
      <c r="B46" s="215" t="s">
        <v>453</v>
      </c>
      <c r="C46" s="209" t="s">
        <v>555</v>
      </c>
      <c r="D46" s="214">
        <v>46022</v>
      </c>
    </row>
    <row r="47" spans="1:4" x14ac:dyDescent="0.25">
      <c r="A47" s="210">
        <v>4</v>
      </c>
      <c r="B47" s="215" t="s">
        <v>457</v>
      </c>
      <c r="C47" s="209" t="s">
        <v>556</v>
      </c>
      <c r="D47" s="207">
        <v>46022</v>
      </c>
    </row>
    <row r="48" spans="1:4" x14ac:dyDescent="0.25">
      <c r="A48" s="210">
        <v>4</v>
      </c>
      <c r="B48" s="215" t="s">
        <v>461</v>
      </c>
      <c r="C48" s="209" t="s">
        <v>557</v>
      </c>
      <c r="D48" s="207">
        <v>46022</v>
      </c>
    </row>
    <row r="49" spans="1:4" x14ac:dyDescent="0.25">
      <c r="A49" s="210">
        <v>4</v>
      </c>
      <c r="B49" s="215" t="s">
        <v>467</v>
      </c>
      <c r="C49" s="209" t="s">
        <v>558</v>
      </c>
      <c r="D49" s="214">
        <v>46022</v>
      </c>
    </row>
    <row r="50" spans="1:4" x14ac:dyDescent="0.25">
      <c r="A50" s="210">
        <v>4</v>
      </c>
      <c r="B50" s="215" t="s">
        <v>471</v>
      </c>
      <c r="C50" s="209" t="s">
        <v>559</v>
      </c>
      <c r="D50" s="207">
        <v>46022</v>
      </c>
    </row>
    <row r="51" spans="1:4" x14ac:dyDescent="0.25">
      <c r="A51" s="210">
        <v>4</v>
      </c>
      <c r="B51" s="215" t="s">
        <v>477</v>
      </c>
      <c r="C51" s="209" t="s">
        <v>560</v>
      </c>
      <c r="D51" s="207">
        <v>46022</v>
      </c>
    </row>
    <row r="52" spans="1:4" x14ac:dyDescent="0.25">
      <c r="A52" s="210">
        <v>4</v>
      </c>
      <c r="B52" s="215" t="s">
        <v>486</v>
      </c>
      <c r="C52" s="209" t="s">
        <v>561</v>
      </c>
      <c r="D52" s="214">
        <v>46022</v>
      </c>
    </row>
    <row r="53" spans="1:4" x14ac:dyDescent="0.25">
      <c r="A53" s="210">
        <v>4</v>
      </c>
      <c r="B53" s="215" t="s">
        <v>422</v>
      </c>
      <c r="C53" s="209" t="s">
        <v>562</v>
      </c>
      <c r="D53" s="207">
        <v>46022</v>
      </c>
    </row>
    <row r="54" spans="1:4" x14ac:dyDescent="0.25">
      <c r="A54" s="210">
        <v>4</v>
      </c>
      <c r="B54" s="215" t="s">
        <v>431</v>
      </c>
      <c r="C54" s="209" t="s">
        <v>563</v>
      </c>
      <c r="D54" s="207">
        <v>46022</v>
      </c>
    </row>
    <row r="55" spans="1:4" x14ac:dyDescent="0.25">
      <c r="A55" s="210">
        <v>4</v>
      </c>
      <c r="B55" s="217" t="s">
        <v>313</v>
      </c>
      <c r="C55" s="209" t="s">
        <v>564</v>
      </c>
      <c r="D55" s="214">
        <v>46022</v>
      </c>
    </row>
    <row r="56" spans="1:4" x14ac:dyDescent="0.25">
      <c r="A56" s="210">
        <v>4</v>
      </c>
      <c r="B56" s="217" t="s">
        <v>486</v>
      </c>
      <c r="C56" s="213" t="s">
        <v>565</v>
      </c>
      <c r="D56" s="207">
        <v>46022</v>
      </c>
    </row>
    <row r="57" spans="1:4" x14ac:dyDescent="0.25">
      <c r="A57" s="210">
        <v>4</v>
      </c>
      <c r="B57" s="217" t="s">
        <v>566</v>
      </c>
      <c r="C57" s="213" t="s">
        <v>567</v>
      </c>
      <c r="D57" s="207">
        <v>46022</v>
      </c>
    </row>
    <row r="58" spans="1:4" x14ac:dyDescent="0.25">
      <c r="A58" s="216">
        <v>4</v>
      </c>
      <c r="B58" s="217" t="s">
        <v>55</v>
      </c>
      <c r="C58" s="213" t="s">
        <v>568</v>
      </c>
      <c r="D58" s="207">
        <v>46022</v>
      </c>
    </row>
    <row r="59" spans="1:4" x14ac:dyDescent="0.25">
      <c r="A59" s="216">
        <v>4</v>
      </c>
      <c r="B59" s="217" t="s">
        <v>486</v>
      </c>
      <c r="C59" s="213" t="s">
        <v>569</v>
      </c>
      <c r="D59" s="207">
        <v>46022</v>
      </c>
    </row>
    <row r="60" spans="1:4" x14ac:dyDescent="0.25">
      <c r="A60" s="216">
        <v>4</v>
      </c>
      <c r="B60" s="217" t="s">
        <v>486</v>
      </c>
      <c r="C60" s="213" t="s">
        <v>570</v>
      </c>
      <c r="D60" s="207">
        <v>46022</v>
      </c>
    </row>
    <row r="61" spans="1:4" x14ac:dyDescent="0.25">
      <c r="A61" s="216">
        <v>4</v>
      </c>
      <c r="B61" s="217" t="s">
        <v>571</v>
      </c>
      <c r="C61" s="213" t="s">
        <v>572</v>
      </c>
      <c r="D61" s="207">
        <v>46022</v>
      </c>
    </row>
    <row r="62" spans="1:4" x14ac:dyDescent="0.25">
      <c r="A62" s="216">
        <v>4</v>
      </c>
      <c r="B62" s="217" t="s">
        <v>477</v>
      </c>
      <c r="C62" s="213" t="s">
        <v>573</v>
      </c>
      <c r="D62" s="207">
        <v>46022</v>
      </c>
    </row>
    <row r="63" spans="1:4" x14ac:dyDescent="0.25">
      <c r="A63" s="216">
        <v>4</v>
      </c>
      <c r="B63" s="217" t="s">
        <v>422</v>
      </c>
      <c r="C63" s="213" t="s">
        <v>574</v>
      </c>
      <c r="D63" s="207">
        <v>46022</v>
      </c>
    </row>
    <row r="64" spans="1:4" x14ac:dyDescent="0.25">
      <c r="A64" s="216">
        <v>4</v>
      </c>
      <c r="B64" s="217" t="s">
        <v>431</v>
      </c>
      <c r="C64" s="213" t="s">
        <v>575</v>
      </c>
      <c r="D64" s="228">
        <v>46022</v>
      </c>
    </row>
    <row r="65" spans="1:4" x14ac:dyDescent="0.25">
      <c r="A65" s="216">
        <v>4</v>
      </c>
      <c r="B65" s="217" t="s">
        <v>313</v>
      </c>
      <c r="C65" s="213" t="s">
        <v>576</v>
      </c>
      <c r="D65" s="228">
        <v>46022</v>
      </c>
    </row>
    <row r="66" spans="1:4" x14ac:dyDescent="0.25">
      <c r="A66" s="216">
        <v>4</v>
      </c>
      <c r="B66" s="217" t="s">
        <v>319</v>
      </c>
      <c r="C66" s="213" t="s">
        <v>576</v>
      </c>
      <c r="D66" s="228">
        <v>46022</v>
      </c>
    </row>
    <row r="67" spans="1:4" x14ac:dyDescent="0.25">
      <c r="A67" s="216">
        <v>4</v>
      </c>
      <c r="B67" s="217" t="s">
        <v>325</v>
      </c>
      <c r="C67" s="213" t="s">
        <v>576</v>
      </c>
      <c r="D67" s="228">
        <v>46022</v>
      </c>
    </row>
    <row r="68" spans="1:4" x14ac:dyDescent="0.25">
      <c r="A68" s="216">
        <v>4</v>
      </c>
      <c r="B68" s="217" t="s">
        <v>374</v>
      </c>
      <c r="C68" s="213" t="s">
        <v>577</v>
      </c>
      <c r="D68" s="228">
        <v>46022</v>
      </c>
    </row>
    <row r="69" spans="1:4" x14ac:dyDescent="0.25">
      <c r="A69" s="216">
        <v>4</v>
      </c>
      <c r="B69" s="217" t="s">
        <v>332</v>
      </c>
      <c r="C69" s="213" t="s">
        <v>578</v>
      </c>
      <c r="D69" s="228">
        <v>46022</v>
      </c>
    </row>
    <row r="70" spans="1:4" x14ac:dyDescent="0.25">
      <c r="A70" s="216">
        <v>4</v>
      </c>
      <c r="B70" s="217" t="s">
        <v>341</v>
      </c>
      <c r="C70" s="213" t="s">
        <v>578</v>
      </c>
      <c r="D70" s="228">
        <v>46022</v>
      </c>
    </row>
    <row r="71" spans="1:4" x14ac:dyDescent="0.25">
      <c r="A71" s="216">
        <v>4</v>
      </c>
      <c r="B71" s="217" t="s">
        <v>348</v>
      </c>
      <c r="C71" s="213" t="s">
        <v>578</v>
      </c>
      <c r="D71" s="228">
        <v>46022</v>
      </c>
    </row>
    <row r="72" spans="1:4" x14ac:dyDescent="0.25">
      <c r="A72" s="216">
        <v>4</v>
      </c>
      <c r="B72" s="217" t="s">
        <v>354</v>
      </c>
      <c r="C72" s="213" t="s">
        <v>578</v>
      </c>
      <c r="D72" s="228">
        <v>46022</v>
      </c>
    </row>
    <row r="73" spans="1:4" x14ac:dyDescent="0.25">
      <c r="A73" s="216">
        <v>4</v>
      </c>
      <c r="B73" s="217" t="s">
        <v>360</v>
      </c>
      <c r="C73" s="213" t="s">
        <v>578</v>
      </c>
      <c r="D73" s="228">
        <v>46022</v>
      </c>
    </row>
    <row r="74" spans="1:4" x14ac:dyDescent="0.25">
      <c r="A74" s="216">
        <v>4</v>
      </c>
      <c r="B74" s="217" t="s">
        <v>366</v>
      </c>
      <c r="C74" s="213" t="s">
        <v>579</v>
      </c>
      <c r="D74" s="228">
        <v>46022</v>
      </c>
    </row>
    <row r="75" spans="1:4" x14ac:dyDescent="0.25"/>
    <row r="76" spans="1:4" x14ac:dyDescent="0.25"/>
  </sheetData>
  <sheetProtection sort="0" autoFilter="0"/>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76820-ACF2-4E8E-98B9-EC39AE779BE3}">
  <sheetPr codeName="Sheet13"/>
  <dimension ref="A1:D567"/>
  <sheetViews>
    <sheetView showGridLines="0" zoomScaleNormal="100" workbookViewId="0">
      <pane ySplit="1" topLeftCell="A2" activePane="bottomLeft" state="frozen"/>
      <selection pane="bottomLeft"/>
    </sheetView>
  </sheetViews>
  <sheetFormatPr defaultColWidth="0" defaultRowHeight="12.5" zeroHeight="1" x14ac:dyDescent="0.25"/>
  <cols>
    <col min="1" max="1" width="10.453125" style="235" customWidth="1"/>
    <col min="2" max="2" width="69.453125" style="235" customWidth="1"/>
    <col min="3" max="3" width="9.26953125" style="235" customWidth="1"/>
    <col min="4" max="4" width="16" style="235" customWidth="1"/>
    <col min="5" max="16384" width="8.7265625" style="235" hidden="1"/>
  </cols>
  <sheetData>
    <row r="1" spans="1:4" ht="14.5" x14ac:dyDescent="0.35">
      <c r="A1" s="239" t="s">
        <v>580</v>
      </c>
      <c r="B1" s="239" t="s">
        <v>581</v>
      </c>
      <c r="C1" s="239" t="s">
        <v>58</v>
      </c>
      <c r="D1" s="238">
        <v>46048</v>
      </c>
    </row>
    <row r="2" spans="1:4" ht="15.5" x14ac:dyDescent="0.35">
      <c r="A2" s="236" t="s">
        <v>582</v>
      </c>
      <c r="B2" s="237" t="s">
        <v>583</v>
      </c>
      <c r="C2" s="237">
        <v>6</v>
      </c>
    </row>
    <row r="3" spans="1:4" ht="15.5" x14ac:dyDescent="0.35">
      <c r="A3" s="236" t="s">
        <v>600</v>
      </c>
      <c r="B3" s="237" t="s">
        <v>601</v>
      </c>
      <c r="C3" s="237">
        <v>5</v>
      </c>
    </row>
    <row r="4" spans="1:4" ht="15.5" x14ac:dyDescent="0.35">
      <c r="A4" s="236" t="s">
        <v>602</v>
      </c>
      <c r="B4" s="237" t="s">
        <v>603</v>
      </c>
      <c r="C4" s="237">
        <v>2</v>
      </c>
    </row>
    <row r="5" spans="1:4" ht="15.5" x14ac:dyDescent="0.35">
      <c r="A5" s="236" t="s">
        <v>604</v>
      </c>
      <c r="B5" s="237" t="s">
        <v>605</v>
      </c>
      <c r="C5" s="237">
        <v>5</v>
      </c>
    </row>
    <row r="6" spans="1:4" ht="15.5" x14ac:dyDescent="0.35">
      <c r="A6" s="236" t="s">
        <v>606</v>
      </c>
      <c r="B6" s="237" t="s">
        <v>607</v>
      </c>
      <c r="C6" s="237">
        <v>4</v>
      </c>
    </row>
    <row r="7" spans="1:4" ht="15.5" x14ac:dyDescent="0.35">
      <c r="A7" s="236" t="s">
        <v>608</v>
      </c>
      <c r="B7" s="237" t="s">
        <v>609</v>
      </c>
      <c r="C7" s="237">
        <v>4</v>
      </c>
    </row>
    <row r="8" spans="1:4" ht="15.5" x14ac:dyDescent="0.35">
      <c r="A8" s="236" t="s">
        <v>610</v>
      </c>
      <c r="B8" s="237" t="s">
        <v>611</v>
      </c>
      <c r="C8" s="237">
        <v>1</v>
      </c>
    </row>
    <row r="9" spans="1:4" ht="15.5" x14ac:dyDescent="0.35">
      <c r="A9" s="236" t="s">
        <v>429</v>
      </c>
      <c r="B9" s="237" t="s">
        <v>612</v>
      </c>
      <c r="C9" s="237">
        <v>5</v>
      </c>
    </row>
    <row r="10" spans="1:4" ht="15.5" x14ac:dyDescent="0.35">
      <c r="A10" s="236" t="s">
        <v>613</v>
      </c>
      <c r="B10" s="237" t="s">
        <v>614</v>
      </c>
      <c r="C10" s="237">
        <v>8</v>
      </c>
    </row>
    <row r="11" spans="1:4" ht="15.5" x14ac:dyDescent="0.35">
      <c r="A11" s="236" t="s">
        <v>615</v>
      </c>
      <c r="B11" s="237" t="s">
        <v>616</v>
      </c>
      <c r="C11" s="237">
        <v>1</v>
      </c>
    </row>
    <row r="12" spans="1:4" ht="15.5" x14ac:dyDescent="0.35">
      <c r="A12" s="236" t="s">
        <v>617</v>
      </c>
      <c r="B12" s="237" t="s">
        <v>618</v>
      </c>
      <c r="C12" s="237">
        <v>8</v>
      </c>
    </row>
    <row r="13" spans="1:4" ht="15.5" x14ac:dyDescent="0.35">
      <c r="A13" s="236" t="s">
        <v>619</v>
      </c>
      <c r="B13" s="237" t="s">
        <v>620</v>
      </c>
      <c r="C13" s="237">
        <v>6</v>
      </c>
    </row>
    <row r="14" spans="1:4" ht="15.5" x14ac:dyDescent="0.35">
      <c r="A14" s="236" t="s">
        <v>584</v>
      </c>
      <c r="B14" s="237" t="s">
        <v>585</v>
      </c>
      <c r="C14" s="237">
        <v>4</v>
      </c>
    </row>
    <row r="15" spans="1:4" ht="15.5" x14ac:dyDescent="0.35">
      <c r="A15" s="236" t="s">
        <v>621</v>
      </c>
      <c r="B15" s="237" t="s">
        <v>622</v>
      </c>
      <c r="C15" s="237">
        <v>7</v>
      </c>
    </row>
    <row r="16" spans="1:4" ht="15.5" x14ac:dyDescent="0.35">
      <c r="A16" s="236" t="s">
        <v>623</v>
      </c>
      <c r="B16" s="237" t="s">
        <v>624</v>
      </c>
      <c r="C16" s="237">
        <v>7</v>
      </c>
    </row>
    <row r="17" spans="1:3" ht="15.5" x14ac:dyDescent="0.35">
      <c r="A17" s="236" t="s">
        <v>625</v>
      </c>
      <c r="B17" s="237" t="s">
        <v>626</v>
      </c>
      <c r="C17" s="237">
        <v>7</v>
      </c>
    </row>
    <row r="18" spans="1:3" ht="15.5" x14ac:dyDescent="0.35">
      <c r="A18" s="236" t="s">
        <v>627</v>
      </c>
      <c r="B18" s="237" t="s">
        <v>628</v>
      </c>
      <c r="C18" s="237">
        <v>5</v>
      </c>
    </row>
    <row r="19" spans="1:3" ht="15.5" x14ac:dyDescent="0.35">
      <c r="A19" s="236" t="s">
        <v>629</v>
      </c>
      <c r="B19" s="237" t="s">
        <v>630</v>
      </c>
      <c r="C19" s="237">
        <v>5</v>
      </c>
    </row>
    <row r="20" spans="1:3" ht="15.5" x14ac:dyDescent="0.35">
      <c r="A20" s="236" t="s">
        <v>631</v>
      </c>
      <c r="B20" s="237" t="s">
        <v>632</v>
      </c>
      <c r="C20" s="237">
        <v>5</v>
      </c>
    </row>
    <row r="21" spans="1:3" ht="15.5" x14ac:dyDescent="0.35">
      <c r="A21" s="236" t="s">
        <v>633</v>
      </c>
      <c r="B21" s="237" t="s">
        <v>634</v>
      </c>
      <c r="C21" s="237">
        <v>6</v>
      </c>
    </row>
    <row r="22" spans="1:3" ht="15.5" x14ac:dyDescent="0.35">
      <c r="A22" s="236" t="s">
        <v>635</v>
      </c>
      <c r="B22" s="237" t="s">
        <v>636</v>
      </c>
      <c r="C22" s="237">
        <v>6</v>
      </c>
    </row>
    <row r="23" spans="1:3" ht="15.5" x14ac:dyDescent="0.35">
      <c r="A23" s="236" t="s">
        <v>637</v>
      </c>
      <c r="B23" s="237" t="s">
        <v>638</v>
      </c>
      <c r="C23" s="237">
        <v>4</v>
      </c>
    </row>
    <row r="24" spans="1:3" ht="15.5" x14ac:dyDescent="0.35">
      <c r="A24" s="236" t="s">
        <v>639</v>
      </c>
      <c r="B24" s="237" t="s">
        <v>640</v>
      </c>
      <c r="C24" s="237">
        <v>7</v>
      </c>
    </row>
    <row r="25" spans="1:3" ht="15.5" x14ac:dyDescent="0.35">
      <c r="A25" s="236" t="s">
        <v>586</v>
      </c>
      <c r="B25" s="237" t="s">
        <v>587</v>
      </c>
      <c r="C25" s="237">
        <v>1</v>
      </c>
    </row>
    <row r="26" spans="1:3" ht="15.5" x14ac:dyDescent="0.35">
      <c r="A26" s="236" t="s">
        <v>641</v>
      </c>
      <c r="B26" s="237" t="s">
        <v>642</v>
      </c>
      <c r="C26" s="237">
        <v>5</v>
      </c>
    </row>
    <row r="27" spans="1:3" ht="15.5" x14ac:dyDescent="0.35">
      <c r="A27" s="236" t="s">
        <v>643</v>
      </c>
      <c r="B27" s="237" t="s">
        <v>644</v>
      </c>
      <c r="C27" s="237">
        <v>5</v>
      </c>
    </row>
    <row r="28" spans="1:3" ht="15.5" x14ac:dyDescent="0.35">
      <c r="A28" s="236" t="s">
        <v>645</v>
      </c>
      <c r="B28" s="237" t="s">
        <v>646</v>
      </c>
      <c r="C28" s="237">
        <v>8</v>
      </c>
    </row>
    <row r="29" spans="1:3" ht="15.5" x14ac:dyDescent="0.35">
      <c r="A29" s="236" t="s">
        <v>647</v>
      </c>
      <c r="B29" s="237" t="s">
        <v>648</v>
      </c>
      <c r="C29" s="237">
        <v>1</v>
      </c>
    </row>
    <row r="30" spans="1:3" ht="15.5" x14ac:dyDescent="0.35">
      <c r="A30" s="236" t="s">
        <v>649</v>
      </c>
      <c r="B30" s="237" t="s">
        <v>650</v>
      </c>
      <c r="C30" s="237">
        <v>5</v>
      </c>
    </row>
    <row r="31" spans="1:3" ht="15.5" x14ac:dyDescent="0.35">
      <c r="A31" s="236" t="s">
        <v>651</v>
      </c>
      <c r="B31" s="237" t="s">
        <v>652</v>
      </c>
      <c r="C31" s="237">
        <v>8</v>
      </c>
    </row>
    <row r="32" spans="1:3" ht="15.5" x14ac:dyDescent="0.35">
      <c r="A32" s="236" t="s">
        <v>653</v>
      </c>
      <c r="B32" s="237" t="s">
        <v>654</v>
      </c>
      <c r="C32" s="237">
        <v>5</v>
      </c>
    </row>
    <row r="33" spans="1:3" ht="15.5" x14ac:dyDescent="0.35">
      <c r="A33" s="236" t="s">
        <v>655</v>
      </c>
      <c r="B33" s="237" t="s">
        <v>656</v>
      </c>
      <c r="C33" s="237">
        <v>5</v>
      </c>
    </row>
    <row r="34" spans="1:3" ht="15.5" x14ac:dyDescent="0.35">
      <c r="A34" s="236" t="s">
        <v>657</v>
      </c>
      <c r="B34" s="237" t="s">
        <v>658</v>
      </c>
      <c r="C34" s="237">
        <v>2</v>
      </c>
    </row>
    <row r="35" spans="1:3" ht="15.5" x14ac:dyDescent="0.35">
      <c r="A35" s="236" t="s">
        <v>659</v>
      </c>
      <c r="B35" s="237" t="s">
        <v>660</v>
      </c>
      <c r="C35" s="237">
        <v>4</v>
      </c>
    </row>
    <row r="36" spans="1:3" ht="15.5" x14ac:dyDescent="0.35">
      <c r="A36" s="236" t="s">
        <v>588</v>
      </c>
      <c r="B36" s="237" t="s">
        <v>589</v>
      </c>
      <c r="C36" s="237">
        <v>2</v>
      </c>
    </row>
    <row r="37" spans="1:3" ht="15.5" x14ac:dyDescent="0.35">
      <c r="A37" s="236" t="s">
        <v>661</v>
      </c>
      <c r="B37" s="237" t="s">
        <v>662</v>
      </c>
      <c r="C37" s="237">
        <v>5</v>
      </c>
    </row>
    <row r="38" spans="1:3" ht="15.5" x14ac:dyDescent="0.35">
      <c r="A38" s="236" t="s">
        <v>663</v>
      </c>
      <c r="B38" s="237" t="s">
        <v>664</v>
      </c>
      <c r="C38" s="237">
        <v>5</v>
      </c>
    </row>
    <row r="39" spans="1:3" ht="15.5" x14ac:dyDescent="0.35">
      <c r="A39" s="236" t="s">
        <v>665</v>
      </c>
      <c r="B39" s="237" t="s">
        <v>666</v>
      </c>
      <c r="C39" s="237">
        <v>6</v>
      </c>
    </row>
    <row r="40" spans="1:3" ht="15.5" x14ac:dyDescent="0.35">
      <c r="A40" s="236" t="s">
        <v>667</v>
      </c>
      <c r="B40" s="237" t="s">
        <v>668</v>
      </c>
      <c r="C40" s="237">
        <v>5</v>
      </c>
    </row>
    <row r="41" spans="1:3" ht="15.5" x14ac:dyDescent="0.35">
      <c r="A41" s="236" t="s">
        <v>669</v>
      </c>
      <c r="B41" s="237" t="s">
        <v>670</v>
      </c>
      <c r="C41" s="237">
        <v>4</v>
      </c>
    </row>
    <row r="42" spans="1:3" ht="15.5" x14ac:dyDescent="0.35">
      <c r="A42" s="236" t="s">
        <v>671</v>
      </c>
      <c r="B42" s="237" t="s">
        <v>672</v>
      </c>
      <c r="C42" s="237">
        <v>5</v>
      </c>
    </row>
    <row r="43" spans="1:3" ht="15.5" x14ac:dyDescent="0.35">
      <c r="A43" s="236" t="s">
        <v>673</v>
      </c>
      <c r="B43" s="237" t="s">
        <v>674</v>
      </c>
      <c r="C43" s="237">
        <v>6</v>
      </c>
    </row>
    <row r="44" spans="1:3" ht="15.5" x14ac:dyDescent="0.35">
      <c r="A44" s="236" t="s">
        <v>675</v>
      </c>
      <c r="B44" s="237" t="s">
        <v>676</v>
      </c>
      <c r="C44" s="237">
        <v>7</v>
      </c>
    </row>
    <row r="45" spans="1:3" ht="15.5" x14ac:dyDescent="0.35">
      <c r="A45" s="236" t="s">
        <v>677</v>
      </c>
      <c r="B45" s="237" t="s">
        <v>678</v>
      </c>
      <c r="C45" s="237">
        <v>3</v>
      </c>
    </row>
    <row r="46" spans="1:3" ht="15.5" x14ac:dyDescent="0.35">
      <c r="A46" s="236" t="s">
        <v>679</v>
      </c>
      <c r="B46" s="237" t="s">
        <v>680</v>
      </c>
      <c r="C46" s="237">
        <v>6</v>
      </c>
    </row>
    <row r="47" spans="1:3" ht="15.5" x14ac:dyDescent="0.35">
      <c r="A47" s="236" t="s">
        <v>590</v>
      </c>
      <c r="B47" s="237" t="s">
        <v>591</v>
      </c>
      <c r="C47" s="237">
        <v>2</v>
      </c>
    </row>
    <row r="48" spans="1:3" ht="15.5" x14ac:dyDescent="0.35">
      <c r="A48" s="236" t="s">
        <v>681</v>
      </c>
      <c r="B48" s="237" t="s">
        <v>682</v>
      </c>
      <c r="C48" s="237">
        <v>4</v>
      </c>
    </row>
    <row r="49" spans="1:3" ht="15.5" x14ac:dyDescent="0.35">
      <c r="A49" s="236" t="s">
        <v>683</v>
      </c>
      <c r="B49" s="237" t="s">
        <v>684</v>
      </c>
      <c r="C49" s="237">
        <v>5</v>
      </c>
    </row>
    <row r="50" spans="1:3" ht="15.5" x14ac:dyDescent="0.35">
      <c r="A50" s="236" t="s">
        <v>685</v>
      </c>
      <c r="B50" s="237" t="s">
        <v>686</v>
      </c>
      <c r="C50" s="237">
        <v>2</v>
      </c>
    </row>
    <row r="51" spans="1:3" ht="15.5" x14ac:dyDescent="0.35">
      <c r="A51" s="236" t="s">
        <v>687</v>
      </c>
      <c r="B51" s="237" t="s">
        <v>688</v>
      </c>
      <c r="C51" s="237">
        <v>2</v>
      </c>
    </row>
    <row r="52" spans="1:3" ht="15.5" x14ac:dyDescent="0.35">
      <c r="A52" s="236" t="s">
        <v>689</v>
      </c>
      <c r="B52" s="237" t="s">
        <v>690</v>
      </c>
      <c r="C52" s="237">
        <v>5</v>
      </c>
    </row>
    <row r="53" spans="1:3" ht="15.5" x14ac:dyDescent="0.35">
      <c r="A53" s="236" t="s">
        <v>691</v>
      </c>
      <c r="B53" s="237" t="s">
        <v>692</v>
      </c>
      <c r="C53" s="237">
        <v>5</v>
      </c>
    </row>
    <row r="54" spans="1:3" ht="31" x14ac:dyDescent="0.35">
      <c r="A54" s="236" t="s">
        <v>693</v>
      </c>
      <c r="B54" s="237" t="s">
        <v>694</v>
      </c>
      <c r="C54" s="237">
        <v>5</v>
      </c>
    </row>
    <row r="55" spans="1:3" ht="15.5" x14ac:dyDescent="0.35">
      <c r="A55" s="236" t="s">
        <v>695</v>
      </c>
      <c r="B55" s="237" t="s">
        <v>696</v>
      </c>
      <c r="C55" s="237">
        <v>5</v>
      </c>
    </row>
    <row r="56" spans="1:3" ht="15.5" x14ac:dyDescent="0.35">
      <c r="A56" s="236" t="s">
        <v>697</v>
      </c>
      <c r="B56" s="237" t="s">
        <v>698</v>
      </c>
      <c r="C56" s="237">
        <v>3</v>
      </c>
    </row>
    <row r="57" spans="1:3" ht="15.5" x14ac:dyDescent="0.35">
      <c r="A57" s="236" t="s">
        <v>699</v>
      </c>
      <c r="B57" s="237" t="s">
        <v>700</v>
      </c>
      <c r="C57" s="237">
        <v>6</v>
      </c>
    </row>
    <row r="58" spans="1:3" ht="15.5" x14ac:dyDescent="0.35">
      <c r="A58" s="236" t="s">
        <v>592</v>
      </c>
      <c r="B58" s="237" t="s">
        <v>593</v>
      </c>
      <c r="C58" s="237">
        <v>4</v>
      </c>
    </row>
    <row r="59" spans="1:3" ht="15.5" x14ac:dyDescent="0.35">
      <c r="A59" s="236" t="s">
        <v>701</v>
      </c>
      <c r="B59" s="237" t="s">
        <v>702</v>
      </c>
      <c r="C59" s="237">
        <v>3</v>
      </c>
    </row>
    <row r="60" spans="1:3" ht="15.5" x14ac:dyDescent="0.35">
      <c r="A60" s="236" t="s">
        <v>703</v>
      </c>
      <c r="B60" s="237" t="s">
        <v>704</v>
      </c>
      <c r="C60" s="237">
        <v>4</v>
      </c>
    </row>
    <row r="61" spans="1:3" ht="31" x14ac:dyDescent="0.35">
      <c r="A61" s="236" t="s">
        <v>705</v>
      </c>
      <c r="B61" s="237" t="s">
        <v>706</v>
      </c>
      <c r="C61" s="237">
        <v>3</v>
      </c>
    </row>
    <row r="62" spans="1:3" ht="15.5" x14ac:dyDescent="0.35">
      <c r="A62" s="236" t="s">
        <v>707</v>
      </c>
      <c r="B62" s="237" t="s">
        <v>708</v>
      </c>
      <c r="C62" s="237">
        <v>3</v>
      </c>
    </row>
    <row r="63" spans="1:3" ht="31" x14ac:dyDescent="0.35">
      <c r="A63" s="236" t="s">
        <v>709</v>
      </c>
      <c r="B63" s="237" t="s">
        <v>710</v>
      </c>
      <c r="C63" s="237">
        <v>6</v>
      </c>
    </row>
    <row r="64" spans="1:3" ht="15.5" x14ac:dyDescent="0.35">
      <c r="A64" s="236" t="s">
        <v>323</v>
      </c>
      <c r="B64" s="237" t="s">
        <v>711</v>
      </c>
      <c r="C64" s="237">
        <v>6</v>
      </c>
    </row>
    <row r="65" spans="1:3" ht="31" x14ac:dyDescent="0.35">
      <c r="A65" s="236" t="s">
        <v>712</v>
      </c>
      <c r="B65" s="237" t="s">
        <v>713</v>
      </c>
      <c r="C65" s="237">
        <v>5</v>
      </c>
    </row>
    <row r="66" spans="1:3" ht="15.5" x14ac:dyDescent="0.35">
      <c r="A66" s="236" t="s">
        <v>1671</v>
      </c>
      <c r="B66" s="237" t="s">
        <v>1670</v>
      </c>
      <c r="C66" s="237">
        <v>4</v>
      </c>
    </row>
    <row r="67" spans="1:3" ht="15.5" x14ac:dyDescent="0.35">
      <c r="A67" s="236" t="s">
        <v>1669</v>
      </c>
      <c r="B67" s="237" t="s">
        <v>1668</v>
      </c>
      <c r="C67" s="237">
        <v>4</v>
      </c>
    </row>
    <row r="68" spans="1:3" ht="15.5" x14ac:dyDescent="0.35">
      <c r="A68" s="236" t="s">
        <v>1667</v>
      </c>
      <c r="B68" s="237" t="s">
        <v>1666</v>
      </c>
      <c r="C68" s="237">
        <v>5</v>
      </c>
    </row>
    <row r="69" spans="1:3" ht="15.5" x14ac:dyDescent="0.35">
      <c r="A69" s="236" t="s">
        <v>594</v>
      </c>
      <c r="B69" s="237" t="s">
        <v>595</v>
      </c>
      <c r="C69" s="237">
        <v>2</v>
      </c>
    </row>
    <row r="70" spans="1:3" ht="15.5" x14ac:dyDescent="0.35">
      <c r="A70" s="236" t="s">
        <v>596</v>
      </c>
      <c r="B70" s="237" t="s">
        <v>597</v>
      </c>
      <c r="C70" s="237">
        <v>5</v>
      </c>
    </row>
    <row r="71" spans="1:3" ht="15.5" x14ac:dyDescent="0.35">
      <c r="A71" s="236" t="s">
        <v>598</v>
      </c>
      <c r="B71" s="237" t="s">
        <v>599</v>
      </c>
      <c r="C71" s="237">
        <v>5</v>
      </c>
    </row>
    <row r="72" spans="1:3" ht="15.5" x14ac:dyDescent="0.35">
      <c r="A72" s="236" t="s">
        <v>714</v>
      </c>
      <c r="B72" s="237" t="s">
        <v>715</v>
      </c>
      <c r="C72" s="237">
        <v>3</v>
      </c>
    </row>
    <row r="73" spans="1:3" ht="15.5" x14ac:dyDescent="0.35">
      <c r="A73" s="236" t="s">
        <v>716</v>
      </c>
      <c r="B73" s="237" t="s">
        <v>603</v>
      </c>
      <c r="C73" s="237">
        <v>2</v>
      </c>
    </row>
    <row r="74" spans="1:3" ht="15.5" x14ac:dyDescent="0.35">
      <c r="A74" s="236" t="s">
        <v>717</v>
      </c>
      <c r="B74" s="237" t="s">
        <v>718</v>
      </c>
      <c r="C74" s="237">
        <v>3</v>
      </c>
    </row>
    <row r="75" spans="1:3" ht="15.5" x14ac:dyDescent="0.35">
      <c r="A75" s="236" t="s">
        <v>719</v>
      </c>
      <c r="B75" s="237" t="s">
        <v>720</v>
      </c>
      <c r="C75" s="237">
        <v>3</v>
      </c>
    </row>
    <row r="76" spans="1:3" ht="15.5" x14ac:dyDescent="0.35">
      <c r="A76" s="236" t="s">
        <v>721</v>
      </c>
      <c r="B76" s="237" t="s">
        <v>722</v>
      </c>
      <c r="C76" s="237">
        <v>3</v>
      </c>
    </row>
    <row r="77" spans="1:3" ht="15.5" x14ac:dyDescent="0.35">
      <c r="A77" s="236" t="s">
        <v>735</v>
      </c>
      <c r="B77" s="237" t="s">
        <v>736</v>
      </c>
      <c r="C77" s="237">
        <v>7</v>
      </c>
    </row>
    <row r="78" spans="1:3" ht="15.5" x14ac:dyDescent="0.35">
      <c r="A78" s="236" t="s">
        <v>752</v>
      </c>
      <c r="B78" s="237" t="s">
        <v>753</v>
      </c>
      <c r="C78" s="237">
        <v>4</v>
      </c>
    </row>
    <row r="79" spans="1:3" ht="15.5" x14ac:dyDescent="0.35">
      <c r="A79" s="236" t="s">
        <v>754</v>
      </c>
      <c r="B79" s="237" t="s">
        <v>603</v>
      </c>
      <c r="C79" s="237">
        <v>2</v>
      </c>
    </row>
    <row r="80" spans="1:3" ht="15.5" x14ac:dyDescent="0.35">
      <c r="A80" s="236" t="s">
        <v>404</v>
      </c>
      <c r="B80" s="237" t="s">
        <v>755</v>
      </c>
      <c r="C80" s="237">
        <v>3</v>
      </c>
    </row>
    <row r="81" spans="1:3" ht="15.5" x14ac:dyDescent="0.35">
      <c r="A81" s="236" t="s">
        <v>756</v>
      </c>
      <c r="B81" s="237" t="s">
        <v>757</v>
      </c>
      <c r="C81" s="237">
        <v>6</v>
      </c>
    </row>
    <row r="82" spans="1:3" ht="15.5" x14ac:dyDescent="0.35">
      <c r="A82" s="236" t="s">
        <v>758</v>
      </c>
      <c r="B82" s="237" t="s">
        <v>759</v>
      </c>
      <c r="C82" s="237">
        <v>3</v>
      </c>
    </row>
    <row r="83" spans="1:3" ht="15.5" x14ac:dyDescent="0.35">
      <c r="A83" s="236" t="s">
        <v>760</v>
      </c>
      <c r="B83" s="237" t="s">
        <v>761</v>
      </c>
      <c r="C83" s="237">
        <v>6</v>
      </c>
    </row>
    <row r="84" spans="1:3" ht="15.5" x14ac:dyDescent="0.35">
      <c r="A84" s="236" t="s">
        <v>762</v>
      </c>
      <c r="B84" s="237" t="s">
        <v>763</v>
      </c>
      <c r="C84" s="237">
        <v>5</v>
      </c>
    </row>
    <row r="85" spans="1:3" ht="15.5" x14ac:dyDescent="0.35">
      <c r="A85" s="236" t="s">
        <v>173</v>
      </c>
      <c r="B85" s="237" t="s">
        <v>764</v>
      </c>
      <c r="C85" s="237">
        <v>5</v>
      </c>
    </row>
    <row r="86" spans="1:3" ht="15.5" x14ac:dyDescent="0.35">
      <c r="A86" s="236" t="s">
        <v>765</v>
      </c>
      <c r="B86" s="237" t="s">
        <v>766</v>
      </c>
      <c r="C86" s="237">
        <v>5</v>
      </c>
    </row>
    <row r="87" spans="1:3" ht="15.5" x14ac:dyDescent="0.35">
      <c r="A87" s="236" t="s">
        <v>767</v>
      </c>
      <c r="B87" s="237" t="s">
        <v>768</v>
      </c>
      <c r="C87" s="237">
        <v>3</v>
      </c>
    </row>
    <row r="88" spans="1:3" ht="15.5" x14ac:dyDescent="0.35">
      <c r="A88" s="236" t="s">
        <v>769</v>
      </c>
      <c r="B88" s="237" t="s">
        <v>770</v>
      </c>
      <c r="C88" s="237">
        <v>5</v>
      </c>
    </row>
    <row r="89" spans="1:3" ht="15.5" x14ac:dyDescent="0.35">
      <c r="A89" s="236" t="s">
        <v>737</v>
      </c>
      <c r="B89" s="237" t="s">
        <v>738</v>
      </c>
      <c r="C89" s="237">
        <v>6</v>
      </c>
    </row>
    <row r="90" spans="1:3" ht="15.5" x14ac:dyDescent="0.35">
      <c r="A90" s="236" t="s">
        <v>771</v>
      </c>
      <c r="B90" s="237" t="s">
        <v>772</v>
      </c>
      <c r="C90" s="237">
        <v>2</v>
      </c>
    </row>
    <row r="91" spans="1:3" ht="15.5" x14ac:dyDescent="0.35">
      <c r="A91" s="236" t="s">
        <v>773</v>
      </c>
      <c r="B91" s="237" t="s">
        <v>774</v>
      </c>
      <c r="C91" s="237">
        <v>5</v>
      </c>
    </row>
    <row r="92" spans="1:3" ht="15.5" x14ac:dyDescent="0.35">
      <c r="A92" s="236" t="s">
        <v>775</v>
      </c>
      <c r="B92" s="237" t="s">
        <v>776</v>
      </c>
      <c r="C92" s="237">
        <v>4</v>
      </c>
    </row>
    <row r="93" spans="1:3" ht="15.5" x14ac:dyDescent="0.35">
      <c r="A93" s="236" t="s">
        <v>777</v>
      </c>
      <c r="B93" s="237" t="s">
        <v>778</v>
      </c>
      <c r="C93" s="237">
        <v>2</v>
      </c>
    </row>
    <row r="94" spans="1:3" ht="15.5" x14ac:dyDescent="0.35">
      <c r="A94" s="236" t="s">
        <v>779</v>
      </c>
      <c r="B94" s="237" t="s">
        <v>780</v>
      </c>
      <c r="C94" s="237">
        <v>2</v>
      </c>
    </row>
    <row r="95" spans="1:3" ht="15.5" x14ac:dyDescent="0.35">
      <c r="A95" s="236" t="s">
        <v>781</v>
      </c>
      <c r="B95" s="237" t="s">
        <v>782</v>
      </c>
      <c r="C95" s="237">
        <v>4</v>
      </c>
    </row>
    <row r="96" spans="1:3" ht="31" x14ac:dyDescent="0.35">
      <c r="A96" s="236" t="s">
        <v>783</v>
      </c>
      <c r="B96" s="237" t="s">
        <v>784</v>
      </c>
      <c r="C96" s="237">
        <v>5</v>
      </c>
    </row>
    <row r="97" spans="1:3" ht="15.5" x14ac:dyDescent="0.35">
      <c r="A97" s="236" t="s">
        <v>785</v>
      </c>
      <c r="B97" s="237" t="s">
        <v>786</v>
      </c>
      <c r="C97" s="237">
        <v>4</v>
      </c>
    </row>
    <row r="98" spans="1:3" ht="15.5" x14ac:dyDescent="0.35">
      <c r="A98" s="236" t="s">
        <v>739</v>
      </c>
      <c r="B98" s="237" t="s">
        <v>740</v>
      </c>
      <c r="C98" s="237">
        <v>5</v>
      </c>
    </row>
    <row r="99" spans="1:3" ht="15.5" x14ac:dyDescent="0.35">
      <c r="A99" s="236" t="s">
        <v>741</v>
      </c>
      <c r="B99" s="237" t="s">
        <v>742</v>
      </c>
      <c r="C99" s="237">
        <v>3</v>
      </c>
    </row>
    <row r="100" spans="1:3" ht="15.5" x14ac:dyDescent="0.35">
      <c r="A100" s="236" t="s">
        <v>743</v>
      </c>
      <c r="B100" s="237" t="s">
        <v>744</v>
      </c>
      <c r="C100" s="237">
        <v>5</v>
      </c>
    </row>
    <row r="101" spans="1:3" ht="15.5" x14ac:dyDescent="0.35">
      <c r="A101" s="236" t="s">
        <v>745</v>
      </c>
      <c r="B101" s="237" t="s">
        <v>746</v>
      </c>
      <c r="C101" s="237">
        <v>4</v>
      </c>
    </row>
    <row r="102" spans="1:3" ht="15.5" x14ac:dyDescent="0.35">
      <c r="A102" s="236" t="s">
        <v>182</v>
      </c>
      <c r="B102" s="237" t="s">
        <v>747</v>
      </c>
      <c r="C102" s="237">
        <v>2</v>
      </c>
    </row>
    <row r="103" spans="1:3" ht="15.5" x14ac:dyDescent="0.35">
      <c r="A103" s="236" t="s">
        <v>748</v>
      </c>
      <c r="B103" s="237" t="s">
        <v>749</v>
      </c>
      <c r="C103" s="237">
        <v>4</v>
      </c>
    </row>
    <row r="104" spans="1:3" ht="15.5" x14ac:dyDescent="0.35">
      <c r="A104" s="236" t="s">
        <v>750</v>
      </c>
      <c r="B104" s="237" t="s">
        <v>751</v>
      </c>
      <c r="C104" s="237">
        <v>4</v>
      </c>
    </row>
    <row r="105" spans="1:3" ht="15.5" x14ac:dyDescent="0.35">
      <c r="A105" s="236" t="s">
        <v>787</v>
      </c>
      <c r="B105" s="237" t="s">
        <v>788</v>
      </c>
      <c r="C105" s="237">
        <v>4</v>
      </c>
    </row>
    <row r="106" spans="1:3" ht="15.5" x14ac:dyDescent="0.35">
      <c r="A106" s="236" t="s">
        <v>806</v>
      </c>
      <c r="B106" s="237" t="s">
        <v>807</v>
      </c>
      <c r="C106" s="237">
        <v>2</v>
      </c>
    </row>
    <row r="107" spans="1:3" ht="15.5" x14ac:dyDescent="0.35">
      <c r="A107" s="236" t="s">
        <v>789</v>
      </c>
      <c r="B107" s="237" t="s">
        <v>603</v>
      </c>
      <c r="C107" s="237">
        <v>2</v>
      </c>
    </row>
    <row r="108" spans="1:3" ht="15.5" x14ac:dyDescent="0.35">
      <c r="A108" s="236" t="s">
        <v>808</v>
      </c>
      <c r="B108" s="237" t="s">
        <v>809</v>
      </c>
      <c r="C108" s="237">
        <v>2</v>
      </c>
    </row>
    <row r="109" spans="1:3" ht="15.5" x14ac:dyDescent="0.35">
      <c r="A109" s="236" t="s">
        <v>810</v>
      </c>
      <c r="B109" s="237" t="s">
        <v>811</v>
      </c>
      <c r="C109" s="237">
        <v>3</v>
      </c>
    </row>
    <row r="110" spans="1:3" ht="15.5" x14ac:dyDescent="0.35">
      <c r="A110" s="236" t="s">
        <v>812</v>
      </c>
      <c r="B110" s="237" t="s">
        <v>813</v>
      </c>
      <c r="C110" s="237">
        <v>3</v>
      </c>
    </row>
    <row r="111" spans="1:3" ht="15.5" x14ac:dyDescent="0.35">
      <c r="A111" s="236" t="s">
        <v>814</v>
      </c>
      <c r="B111" s="237" t="s">
        <v>815</v>
      </c>
      <c r="C111" s="237">
        <v>5</v>
      </c>
    </row>
    <row r="112" spans="1:3" ht="15.5" x14ac:dyDescent="0.35">
      <c r="A112" s="236" t="s">
        <v>816</v>
      </c>
      <c r="B112" s="237" t="s">
        <v>817</v>
      </c>
      <c r="C112" s="237">
        <v>4</v>
      </c>
    </row>
    <row r="113" spans="1:3" ht="15.5" x14ac:dyDescent="0.35">
      <c r="A113" s="236" t="s">
        <v>818</v>
      </c>
      <c r="B113" s="237" t="s">
        <v>819</v>
      </c>
      <c r="C113" s="237">
        <v>6</v>
      </c>
    </row>
    <row r="114" spans="1:3" ht="15.5" x14ac:dyDescent="0.35">
      <c r="A114" s="236" t="s">
        <v>820</v>
      </c>
      <c r="B114" s="237" t="s">
        <v>821</v>
      </c>
      <c r="C114" s="237">
        <v>6</v>
      </c>
    </row>
    <row r="115" spans="1:3" ht="15.5" x14ac:dyDescent="0.35">
      <c r="A115" s="236" t="s">
        <v>822</v>
      </c>
      <c r="B115" s="237" t="s">
        <v>823</v>
      </c>
      <c r="C115" s="237">
        <v>6</v>
      </c>
    </row>
    <row r="116" spans="1:3" ht="31" x14ac:dyDescent="0.35">
      <c r="A116" s="236" t="s">
        <v>824</v>
      </c>
      <c r="B116" s="237" t="s">
        <v>825</v>
      </c>
      <c r="C116" s="237">
        <v>5</v>
      </c>
    </row>
    <row r="117" spans="1:3" ht="15.5" x14ac:dyDescent="0.35">
      <c r="A117" s="236" t="s">
        <v>790</v>
      </c>
      <c r="B117" s="237" t="s">
        <v>791</v>
      </c>
      <c r="C117" s="237">
        <v>4</v>
      </c>
    </row>
    <row r="118" spans="1:3" ht="15.5" x14ac:dyDescent="0.35">
      <c r="A118" s="236" t="s">
        <v>826</v>
      </c>
      <c r="B118" s="237" t="s">
        <v>827</v>
      </c>
      <c r="C118" s="237">
        <v>5</v>
      </c>
    </row>
    <row r="119" spans="1:3" ht="15.5" x14ac:dyDescent="0.35">
      <c r="A119" s="236" t="s">
        <v>792</v>
      </c>
      <c r="B119" s="237" t="s">
        <v>793</v>
      </c>
      <c r="C119" s="237">
        <v>5</v>
      </c>
    </row>
    <row r="120" spans="1:3" ht="15.5" x14ac:dyDescent="0.35">
      <c r="A120" s="236" t="s">
        <v>794</v>
      </c>
      <c r="B120" s="237" t="s">
        <v>795</v>
      </c>
      <c r="C120" s="237">
        <v>2</v>
      </c>
    </row>
    <row r="121" spans="1:3" ht="15.5" x14ac:dyDescent="0.35">
      <c r="A121" s="236" t="s">
        <v>796</v>
      </c>
      <c r="B121" s="237" t="s">
        <v>797</v>
      </c>
      <c r="C121" s="237">
        <v>5</v>
      </c>
    </row>
    <row r="122" spans="1:3" ht="15.5" x14ac:dyDescent="0.35">
      <c r="A122" s="236" t="s">
        <v>798</v>
      </c>
      <c r="B122" s="237" t="s">
        <v>799</v>
      </c>
      <c r="C122" s="237">
        <v>6</v>
      </c>
    </row>
    <row r="123" spans="1:3" ht="15.5" x14ac:dyDescent="0.35">
      <c r="A123" s="236" t="s">
        <v>800</v>
      </c>
      <c r="B123" s="237" t="s">
        <v>801</v>
      </c>
      <c r="C123" s="237">
        <v>4</v>
      </c>
    </row>
    <row r="124" spans="1:3" ht="15.5" x14ac:dyDescent="0.35">
      <c r="A124" s="236" t="s">
        <v>802</v>
      </c>
      <c r="B124" s="237" t="s">
        <v>803</v>
      </c>
      <c r="C124" s="237">
        <v>5</v>
      </c>
    </row>
    <row r="125" spans="1:3" ht="15.5" x14ac:dyDescent="0.35">
      <c r="A125" s="236" t="s">
        <v>804</v>
      </c>
      <c r="B125" s="237" t="s">
        <v>805</v>
      </c>
      <c r="C125" s="237">
        <v>4</v>
      </c>
    </row>
    <row r="126" spans="1:3" ht="15.5" x14ac:dyDescent="0.35">
      <c r="A126" s="236" t="s">
        <v>828</v>
      </c>
      <c r="B126" s="237" t="s">
        <v>829</v>
      </c>
      <c r="C126" s="237">
        <v>3</v>
      </c>
    </row>
    <row r="127" spans="1:3" ht="15.5" x14ac:dyDescent="0.35">
      <c r="A127" s="236" t="s">
        <v>256</v>
      </c>
      <c r="B127" s="237" t="s">
        <v>830</v>
      </c>
      <c r="C127" s="237">
        <v>5</v>
      </c>
    </row>
    <row r="128" spans="1:3" ht="15.5" x14ac:dyDescent="0.35">
      <c r="A128" s="236" t="s">
        <v>831</v>
      </c>
      <c r="B128" s="237" t="s">
        <v>603</v>
      </c>
      <c r="C128" s="237">
        <v>2</v>
      </c>
    </row>
    <row r="129" spans="1:3" ht="15.5" x14ac:dyDescent="0.35">
      <c r="A129" s="236" t="s">
        <v>832</v>
      </c>
      <c r="B129" s="237" t="s">
        <v>833</v>
      </c>
      <c r="C129" s="237">
        <v>4</v>
      </c>
    </row>
    <row r="130" spans="1:3" ht="15.5" x14ac:dyDescent="0.35">
      <c r="A130" s="236" t="s">
        <v>834</v>
      </c>
      <c r="B130" s="237" t="s">
        <v>835</v>
      </c>
      <c r="C130" s="237">
        <v>1</v>
      </c>
    </row>
    <row r="131" spans="1:3" ht="15.5" x14ac:dyDescent="0.35">
      <c r="A131" s="236" t="s">
        <v>836</v>
      </c>
      <c r="B131" s="237" t="s">
        <v>837</v>
      </c>
      <c r="C131" s="237">
        <v>6</v>
      </c>
    </row>
    <row r="132" spans="1:3" ht="15.5" x14ac:dyDescent="0.35">
      <c r="A132" s="236" t="s">
        <v>838</v>
      </c>
      <c r="B132" s="237" t="s">
        <v>839</v>
      </c>
      <c r="C132" s="237">
        <v>5</v>
      </c>
    </row>
    <row r="133" spans="1:3" ht="15.5" x14ac:dyDescent="0.35">
      <c r="A133" s="236" t="s">
        <v>840</v>
      </c>
      <c r="B133" s="237" t="s">
        <v>841</v>
      </c>
      <c r="C133" s="237">
        <v>3</v>
      </c>
    </row>
    <row r="134" spans="1:3" ht="15.5" x14ac:dyDescent="0.35">
      <c r="A134" s="236" t="s">
        <v>842</v>
      </c>
      <c r="B134" s="237" t="s">
        <v>843</v>
      </c>
      <c r="C134" s="237">
        <v>3</v>
      </c>
    </row>
    <row r="135" spans="1:3" ht="15.5" x14ac:dyDescent="0.35">
      <c r="A135" s="236" t="s">
        <v>844</v>
      </c>
      <c r="B135" s="237" t="s">
        <v>845</v>
      </c>
      <c r="C135" s="237">
        <v>4</v>
      </c>
    </row>
    <row r="136" spans="1:3" ht="15.5" x14ac:dyDescent="0.35">
      <c r="A136" s="236" t="s">
        <v>846</v>
      </c>
      <c r="B136" s="237" t="s">
        <v>847</v>
      </c>
      <c r="C136" s="237">
        <v>4</v>
      </c>
    </row>
    <row r="137" spans="1:3" ht="15.5" x14ac:dyDescent="0.35">
      <c r="A137" s="236" t="s">
        <v>848</v>
      </c>
      <c r="B137" s="237" t="s">
        <v>849</v>
      </c>
      <c r="C137" s="237">
        <v>6</v>
      </c>
    </row>
    <row r="138" spans="1:3" ht="15.5" x14ac:dyDescent="0.35">
      <c r="A138" s="236" t="s">
        <v>850</v>
      </c>
      <c r="B138" s="237" t="s">
        <v>851</v>
      </c>
      <c r="C138" s="237">
        <v>3</v>
      </c>
    </row>
    <row r="139" spans="1:3" ht="15.5" x14ac:dyDescent="0.35">
      <c r="A139" s="236" t="s">
        <v>852</v>
      </c>
      <c r="B139" s="237" t="s">
        <v>853</v>
      </c>
      <c r="C139" s="237">
        <v>5</v>
      </c>
    </row>
    <row r="140" spans="1:3" ht="15.5" x14ac:dyDescent="0.35">
      <c r="A140" s="236" t="s">
        <v>854</v>
      </c>
      <c r="B140" s="237" t="s">
        <v>855</v>
      </c>
      <c r="C140" s="237">
        <v>6</v>
      </c>
    </row>
    <row r="141" spans="1:3" ht="15.5" x14ac:dyDescent="0.35">
      <c r="A141" s="236" t="s">
        <v>856</v>
      </c>
      <c r="B141" s="237" t="s">
        <v>857</v>
      </c>
      <c r="C141" s="237">
        <v>4</v>
      </c>
    </row>
    <row r="142" spans="1:3" ht="15.5" x14ac:dyDescent="0.35">
      <c r="A142" s="236" t="s">
        <v>858</v>
      </c>
      <c r="B142" s="237" t="s">
        <v>859</v>
      </c>
      <c r="C142" s="237">
        <v>5</v>
      </c>
    </row>
    <row r="143" spans="1:3" ht="15.5" x14ac:dyDescent="0.35">
      <c r="A143" s="236" t="s">
        <v>860</v>
      </c>
      <c r="B143" s="237" t="s">
        <v>861</v>
      </c>
      <c r="C143" s="237">
        <v>4</v>
      </c>
    </row>
    <row r="144" spans="1:3" ht="15.5" x14ac:dyDescent="0.35">
      <c r="A144" s="236" t="s">
        <v>862</v>
      </c>
      <c r="B144" s="237" t="s">
        <v>863</v>
      </c>
      <c r="C144" s="237">
        <v>4</v>
      </c>
    </row>
    <row r="145" spans="1:3" ht="15.5" x14ac:dyDescent="0.35">
      <c r="A145" s="236" t="s">
        <v>864</v>
      </c>
      <c r="B145" s="237" t="s">
        <v>865</v>
      </c>
      <c r="C145" s="237">
        <v>4</v>
      </c>
    </row>
    <row r="146" spans="1:3" ht="15.5" x14ac:dyDescent="0.35">
      <c r="A146" s="236" t="s">
        <v>866</v>
      </c>
      <c r="B146" s="237" t="s">
        <v>867</v>
      </c>
      <c r="C146" s="237">
        <v>5</v>
      </c>
    </row>
    <row r="147" spans="1:3" ht="15.5" x14ac:dyDescent="0.35">
      <c r="A147" s="236" t="s">
        <v>250</v>
      </c>
      <c r="B147" s="237" t="s">
        <v>868</v>
      </c>
      <c r="C147" s="237">
        <v>6</v>
      </c>
    </row>
    <row r="148" spans="1:3" ht="31" x14ac:dyDescent="0.35">
      <c r="A148" s="236" t="s">
        <v>869</v>
      </c>
      <c r="B148" s="237" t="s">
        <v>870</v>
      </c>
      <c r="C148" s="237">
        <v>5</v>
      </c>
    </row>
    <row r="149" spans="1:3" ht="15.5" x14ac:dyDescent="0.35">
      <c r="A149" s="236" t="s">
        <v>871</v>
      </c>
      <c r="B149" s="237" t="s">
        <v>872</v>
      </c>
      <c r="C149" s="237">
        <v>7</v>
      </c>
    </row>
    <row r="150" spans="1:3" ht="15.5" x14ac:dyDescent="0.35">
      <c r="A150" s="236" t="s">
        <v>873</v>
      </c>
      <c r="B150" s="237" t="s">
        <v>874</v>
      </c>
      <c r="C150" s="237">
        <v>6</v>
      </c>
    </row>
    <row r="151" spans="1:3" ht="15.5" x14ac:dyDescent="0.35">
      <c r="A151" s="236" t="s">
        <v>875</v>
      </c>
      <c r="B151" s="237" t="s">
        <v>876</v>
      </c>
      <c r="C151" s="237">
        <v>1</v>
      </c>
    </row>
    <row r="152" spans="1:3" ht="15.5" x14ac:dyDescent="0.35">
      <c r="A152" s="236" t="s">
        <v>877</v>
      </c>
      <c r="B152" s="237" t="s">
        <v>878</v>
      </c>
      <c r="C152" s="237">
        <v>6</v>
      </c>
    </row>
    <row r="153" spans="1:3" ht="31" x14ac:dyDescent="0.35">
      <c r="A153" s="236" t="s">
        <v>879</v>
      </c>
      <c r="B153" s="237" t="s">
        <v>880</v>
      </c>
      <c r="C153" s="237">
        <v>6</v>
      </c>
    </row>
    <row r="154" spans="1:3" ht="31" x14ac:dyDescent="0.35">
      <c r="A154" s="236" t="s">
        <v>881</v>
      </c>
      <c r="B154" s="237" t="s">
        <v>882</v>
      </c>
      <c r="C154" s="237">
        <v>6</v>
      </c>
    </row>
    <row r="155" spans="1:3" ht="15.5" x14ac:dyDescent="0.35">
      <c r="A155" s="236" t="s">
        <v>883</v>
      </c>
      <c r="B155" s="237" t="s">
        <v>884</v>
      </c>
      <c r="C155" s="237">
        <v>4</v>
      </c>
    </row>
    <row r="156" spans="1:3" ht="15.5" x14ac:dyDescent="0.35">
      <c r="A156" s="236" t="s">
        <v>885</v>
      </c>
      <c r="B156" s="237" t="s">
        <v>886</v>
      </c>
      <c r="C156" s="237">
        <v>6</v>
      </c>
    </row>
    <row r="157" spans="1:3" ht="15.5" x14ac:dyDescent="0.35">
      <c r="A157" s="236" t="s">
        <v>887</v>
      </c>
      <c r="B157" s="237" t="s">
        <v>888</v>
      </c>
      <c r="C157" s="237">
        <v>3</v>
      </c>
    </row>
    <row r="158" spans="1:3" ht="15.5" x14ac:dyDescent="0.35">
      <c r="A158" s="236" t="s">
        <v>889</v>
      </c>
      <c r="B158" s="237" t="s">
        <v>890</v>
      </c>
      <c r="C158" s="237">
        <v>4</v>
      </c>
    </row>
    <row r="159" spans="1:3" ht="15.5" x14ac:dyDescent="0.35">
      <c r="A159" s="236" t="s">
        <v>891</v>
      </c>
      <c r="B159" s="237" t="s">
        <v>892</v>
      </c>
      <c r="C159" s="237">
        <v>5</v>
      </c>
    </row>
    <row r="160" spans="1:3" ht="31" x14ac:dyDescent="0.35">
      <c r="A160" s="236" t="s">
        <v>893</v>
      </c>
      <c r="B160" s="237" t="s">
        <v>894</v>
      </c>
      <c r="C160" s="237">
        <v>3</v>
      </c>
    </row>
    <row r="161" spans="1:3" ht="15.5" x14ac:dyDescent="0.35">
      <c r="A161" s="236" t="s">
        <v>895</v>
      </c>
      <c r="B161" s="237" t="s">
        <v>896</v>
      </c>
      <c r="C161" s="237">
        <v>5</v>
      </c>
    </row>
    <row r="162" spans="1:3" ht="15.5" x14ac:dyDescent="0.35">
      <c r="A162" s="236" t="s">
        <v>897</v>
      </c>
      <c r="B162" s="237" t="s">
        <v>898</v>
      </c>
      <c r="C162" s="237">
        <v>5</v>
      </c>
    </row>
    <row r="163" spans="1:3" ht="15.5" x14ac:dyDescent="0.35">
      <c r="A163" s="236" t="s">
        <v>899</v>
      </c>
      <c r="B163" s="237" t="s">
        <v>900</v>
      </c>
      <c r="C163" s="237">
        <v>5</v>
      </c>
    </row>
    <row r="164" spans="1:3" ht="15.5" x14ac:dyDescent="0.35">
      <c r="A164" s="236" t="s">
        <v>901</v>
      </c>
      <c r="B164" s="237" t="s">
        <v>902</v>
      </c>
      <c r="C164" s="237">
        <v>5</v>
      </c>
    </row>
    <row r="165" spans="1:3" ht="15.5" x14ac:dyDescent="0.35">
      <c r="A165" s="236" t="s">
        <v>903</v>
      </c>
      <c r="B165" s="237" t="s">
        <v>904</v>
      </c>
      <c r="C165" s="237">
        <v>5</v>
      </c>
    </row>
    <row r="166" spans="1:3" ht="15.5" x14ac:dyDescent="0.35">
      <c r="A166" s="236" t="s">
        <v>905</v>
      </c>
      <c r="B166" s="237" t="s">
        <v>906</v>
      </c>
      <c r="C166" s="237">
        <v>5</v>
      </c>
    </row>
    <row r="167" spans="1:3" ht="15.5" x14ac:dyDescent="0.35">
      <c r="A167" s="236" t="s">
        <v>907</v>
      </c>
      <c r="B167" s="237" t="s">
        <v>908</v>
      </c>
      <c r="C167" s="237">
        <v>6</v>
      </c>
    </row>
    <row r="168" spans="1:3" ht="15.5" x14ac:dyDescent="0.35">
      <c r="A168" s="236" t="s">
        <v>909</v>
      </c>
      <c r="B168" s="237" t="s">
        <v>910</v>
      </c>
      <c r="C168" s="237">
        <v>4</v>
      </c>
    </row>
    <row r="169" spans="1:3" ht="15.5" x14ac:dyDescent="0.35">
      <c r="A169" s="236" t="s">
        <v>911</v>
      </c>
      <c r="B169" s="237" t="s">
        <v>912</v>
      </c>
      <c r="C169" s="237">
        <v>3</v>
      </c>
    </row>
    <row r="170" spans="1:3" ht="15.5" x14ac:dyDescent="0.35">
      <c r="A170" s="236" t="s">
        <v>913</v>
      </c>
      <c r="B170" s="237" t="s">
        <v>914</v>
      </c>
      <c r="C170" s="237">
        <v>4</v>
      </c>
    </row>
    <row r="171" spans="1:3" ht="15.5" x14ac:dyDescent="0.35">
      <c r="A171" s="236" t="s">
        <v>915</v>
      </c>
      <c r="B171" s="237" t="s">
        <v>916</v>
      </c>
      <c r="C171" s="237">
        <v>6</v>
      </c>
    </row>
    <row r="172" spans="1:3" ht="15.5" x14ac:dyDescent="0.35">
      <c r="A172" s="236" t="s">
        <v>1665</v>
      </c>
      <c r="B172" s="237" t="s">
        <v>1664</v>
      </c>
      <c r="C172" s="237">
        <v>4</v>
      </c>
    </row>
    <row r="173" spans="1:3" ht="31" x14ac:dyDescent="0.35">
      <c r="A173" s="236" t="s">
        <v>917</v>
      </c>
      <c r="B173" s="237" t="s">
        <v>918</v>
      </c>
      <c r="C173" s="237">
        <v>5</v>
      </c>
    </row>
    <row r="174" spans="1:3" ht="15.5" x14ac:dyDescent="0.35">
      <c r="A174" s="236" t="s">
        <v>919</v>
      </c>
      <c r="B174" s="237" t="s">
        <v>920</v>
      </c>
      <c r="C174" s="237">
        <v>3</v>
      </c>
    </row>
    <row r="175" spans="1:3" ht="15.5" x14ac:dyDescent="0.35">
      <c r="A175" s="236" t="s">
        <v>921</v>
      </c>
      <c r="B175" s="237" t="s">
        <v>922</v>
      </c>
      <c r="C175" s="237">
        <v>5</v>
      </c>
    </row>
    <row r="176" spans="1:3" ht="15.5" x14ac:dyDescent="0.35">
      <c r="A176" s="236" t="s">
        <v>923</v>
      </c>
      <c r="B176" s="237" t="s">
        <v>924</v>
      </c>
      <c r="C176" s="237">
        <v>5</v>
      </c>
    </row>
    <row r="177" spans="1:3" ht="15.5" x14ac:dyDescent="0.35">
      <c r="A177" s="236" t="s">
        <v>925</v>
      </c>
      <c r="B177" s="237" t="s">
        <v>926</v>
      </c>
      <c r="C177" s="237">
        <v>4</v>
      </c>
    </row>
    <row r="178" spans="1:3" ht="15.5" x14ac:dyDescent="0.35">
      <c r="A178" s="236" t="s">
        <v>944</v>
      </c>
      <c r="B178" s="237" t="s">
        <v>945</v>
      </c>
      <c r="C178" s="237">
        <v>2</v>
      </c>
    </row>
    <row r="179" spans="1:3" ht="15.5" x14ac:dyDescent="0.35">
      <c r="A179" s="236" t="s">
        <v>927</v>
      </c>
      <c r="B179" s="237" t="s">
        <v>603</v>
      </c>
      <c r="C179" s="237">
        <v>2</v>
      </c>
    </row>
    <row r="180" spans="1:3" ht="15.5" x14ac:dyDescent="0.35">
      <c r="A180" s="236" t="s">
        <v>1663</v>
      </c>
      <c r="B180" s="237" t="s">
        <v>1662</v>
      </c>
      <c r="C180" s="237">
        <v>3</v>
      </c>
    </row>
    <row r="181" spans="1:3" ht="15.5" x14ac:dyDescent="0.35">
      <c r="A181" s="236" t="s">
        <v>928</v>
      </c>
      <c r="B181" s="237" t="s">
        <v>929</v>
      </c>
      <c r="C181" s="237">
        <v>3</v>
      </c>
    </row>
    <row r="182" spans="1:3" ht="15.5" x14ac:dyDescent="0.35">
      <c r="A182" s="236" t="s">
        <v>930</v>
      </c>
      <c r="B182" s="237" t="s">
        <v>931</v>
      </c>
      <c r="C182" s="237">
        <v>3</v>
      </c>
    </row>
    <row r="183" spans="1:3" ht="15.5" x14ac:dyDescent="0.35">
      <c r="A183" s="236" t="s">
        <v>932</v>
      </c>
      <c r="B183" s="237" t="s">
        <v>933</v>
      </c>
      <c r="C183" s="237">
        <v>5</v>
      </c>
    </row>
    <row r="184" spans="1:3" ht="15.5" x14ac:dyDescent="0.35">
      <c r="A184" s="236" t="s">
        <v>934</v>
      </c>
      <c r="B184" s="237" t="s">
        <v>935</v>
      </c>
      <c r="C184" s="237">
        <v>5</v>
      </c>
    </row>
    <row r="185" spans="1:3" ht="15.5" x14ac:dyDescent="0.35">
      <c r="A185" s="236" t="s">
        <v>936</v>
      </c>
      <c r="B185" s="237" t="s">
        <v>937</v>
      </c>
      <c r="C185" s="237">
        <v>2</v>
      </c>
    </row>
    <row r="186" spans="1:3" ht="15.5" x14ac:dyDescent="0.35">
      <c r="A186" s="236" t="s">
        <v>938</v>
      </c>
      <c r="B186" s="237" t="s">
        <v>939</v>
      </c>
      <c r="C186" s="237">
        <v>3</v>
      </c>
    </row>
    <row r="187" spans="1:3" ht="15.5" x14ac:dyDescent="0.35">
      <c r="A187" s="236" t="s">
        <v>940</v>
      </c>
      <c r="B187" s="237" t="s">
        <v>941</v>
      </c>
      <c r="C187" s="237">
        <v>4</v>
      </c>
    </row>
    <row r="188" spans="1:3" ht="15.5" x14ac:dyDescent="0.35">
      <c r="A188" s="236" t="s">
        <v>942</v>
      </c>
      <c r="B188" s="237" t="s">
        <v>943</v>
      </c>
      <c r="C188" s="237">
        <v>2</v>
      </c>
    </row>
    <row r="189" spans="1:3" ht="15.5" x14ac:dyDescent="0.35">
      <c r="A189" s="236" t="s">
        <v>723</v>
      </c>
      <c r="B189" s="237" t="s">
        <v>724</v>
      </c>
      <c r="C189" s="237">
        <v>5</v>
      </c>
    </row>
    <row r="190" spans="1:3" ht="15.5" x14ac:dyDescent="0.35">
      <c r="A190" s="236" t="s">
        <v>380</v>
      </c>
      <c r="B190" s="237" t="s">
        <v>725</v>
      </c>
      <c r="C190" s="237">
        <v>3</v>
      </c>
    </row>
    <row r="191" spans="1:3" ht="15.5" x14ac:dyDescent="0.35">
      <c r="A191" s="236" t="s">
        <v>726</v>
      </c>
      <c r="B191" s="237" t="s">
        <v>727</v>
      </c>
      <c r="C191" s="237">
        <v>6</v>
      </c>
    </row>
    <row r="192" spans="1:3" ht="15.5" x14ac:dyDescent="0.35">
      <c r="A192" s="236" t="s">
        <v>317</v>
      </c>
      <c r="B192" s="237" t="s">
        <v>728</v>
      </c>
      <c r="C192" s="237">
        <v>5</v>
      </c>
    </row>
    <row r="193" spans="1:3" ht="15.5" x14ac:dyDescent="0.35">
      <c r="A193" s="236" t="s">
        <v>729</v>
      </c>
      <c r="B193" s="237" t="s">
        <v>730</v>
      </c>
      <c r="C193" s="237">
        <v>4</v>
      </c>
    </row>
    <row r="194" spans="1:3" ht="15.5" x14ac:dyDescent="0.35">
      <c r="A194" s="236" t="s">
        <v>731</v>
      </c>
      <c r="B194" s="237" t="s">
        <v>732</v>
      </c>
      <c r="C194" s="237">
        <v>4</v>
      </c>
    </row>
    <row r="195" spans="1:3" ht="15.5" x14ac:dyDescent="0.35">
      <c r="A195" s="236" t="s">
        <v>733</v>
      </c>
      <c r="B195" s="237" t="s">
        <v>734</v>
      </c>
      <c r="C195" s="237">
        <v>4</v>
      </c>
    </row>
    <row r="196" spans="1:3" ht="15.5" x14ac:dyDescent="0.35">
      <c r="A196" s="236" t="s">
        <v>946</v>
      </c>
      <c r="B196" s="237" t="s">
        <v>947</v>
      </c>
      <c r="C196" s="237">
        <v>5</v>
      </c>
    </row>
    <row r="197" spans="1:3" ht="15.5" x14ac:dyDescent="0.35">
      <c r="A197" s="236" t="s">
        <v>948</v>
      </c>
      <c r="B197" s="237" t="s">
        <v>603</v>
      </c>
      <c r="C197" s="237">
        <v>2</v>
      </c>
    </row>
    <row r="198" spans="1:3" ht="15.5" x14ac:dyDescent="0.35">
      <c r="A198" s="236" t="s">
        <v>949</v>
      </c>
      <c r="B198" s="237" t="s">
        <v>950</v>
      </c>
      <c r="C198" s="237">
        <v>3</v>
      </c>
    </row>
    <row r="199" spans="1:3" ht="31" x14ac:dyDescent="0.35">
      <c r="A199" s="236" t="s">
        <v>951</v>
      </c>
      <c r="B199" s="237" t="s">
        <v>952</v>
      </c>
      <c r="C199" s="237">
        <v>3</v>
      </c>
    </row>
    <row r="200" spans="1:3" ht="31" x14ac:dyDescent="0.35">
      <c r="A200" s="236" t="s">
        <v>953</v>
      </c>
      <c r="B200" s="237" t="s">
        <v>954</v>
      </c>
      <c r="C200" s="237">
        <v>3</v>
      </c>
    </row>
    <row r="201" spans="1:3" ht="15.5" x14ac:dyDescent="0.35">
      <c r="A201" s="236" t="s">
        <v>955</v>
      </c>
      <c r="B201" s="237" t="s">
        <v>956</v>
      </c>
      <c r="C201" s="237">
        <v>5</v>
      </c>
    </row>
    <row r="202" spans="1:3" ht="15.5" x14ac:dyDescent="0.35">
      <c r="A202" s="236" t="s">
        <v>957</v>
      </c>
      <c r="B202" s="237" t="s">
        <v>958</v>
      </c>
      <c r="C202" s="237">
        <v>4</v>
      </c>
    </row>
    <row r="203" spans="1:3" ht="15.5" x14ac:dyDescent="0.35">
      <c r="A203" s="236" t="s">
        <v>959</v>
      </c>
      <c r="B203" s="237" t="s">
        <v>603</v>
      </c>
      <c r="C203" s="237">
        <v>2</v>
      </c>
    </row>
    <row r="204" spans="1:3" ht="15.5" x14ac:dyDescent="0.35">
      <c r="A204" s="236" t="s">
        <v>960</v>
      </c>
      <c r="B204" s="237" t="s">
        <v>961</v>
      </c>
      <c r="C204" s="237">
        <v>1</v>
      </c>
    </row>
    <row r="205" spans="1:3" ht="15.5" x14ac:dyDescent="0.35">
      <c r="A205" s="236" t="s">
        <v>962</v>
      </c>
      <c r="B205" s="237" t="s">
        <v>963</v>
      </c>
      <c r="C205" s="237">
        <v>4</v>
      </c>
    </row>
    <row r="206" spans="1:3" ht="15.5" x14ac:dyDescent="0.35">
      <c r="A206" s="236" t="s">
        <v>964</v>
      </c>
      <c r="B206" s="237" t="s">
        <v>965</v>
      </c>
      <c r="C206" s="237">
        <v>3</v>
      </c>
    </row>
    <row r="207" spans="1:3" ht="15.5" x14ac:dyDescent="0.35">
      <c r="A207" s="236" t="s">
        <v>966</v>
      </c>
      <c r="B207" s="237" t="s">
        <v>967</v>
      </c>
      <c r="C207" s="237">
        <v>4</v>
      </c>
    </row>
    <row r="208" spans="1:3" ht="15.5" x14ac:dyDescent="0.35">
      <c r="A208" s="236" t="s">
        <v>1311</v>
      </c>
      <c r="B208" s="237" t="s">
        <v>1312</v>
      </c>
      <c r="C208" s="237">
        <v>4</v>
      </c>
    </row>
    <row r="209" spans="1:3" ht="15.5" x14ac:dyDescent="0.35">
      <c r="A209" s="236" t="s">
        <v>968</v>
      </c>
      <c r="B209" s="237" t="s">
        <v>969</v>
      </c>
      <c r="C209" s="237">
        <v>4</v>
      </c>
    </row>
    <row r="210" spans="1:3" ht="15.5" x14ac:dyDescent="0.35">
      <c r="A210" s="236" t="s">
        <v>986</v>
      </c>
      <c r="B210" s="237" t="s">
        <v>987</v>
      </c>
      <c r="C210" s="237">
        <v>3</v>
      </c>
    </row>
    <row r="211" spans="1:3" ht="15.5" x14ac:dyDescent="0.35">
      <c r="A211" s="236" t="s">
        <v>988</v>
      </c>
      <c r="B211" s="237" t="s">
        <v>603</v>
      </c>
      <c r="C211" s="237">
        <v>2</v>
      </c>
    </row>
    <row r="212" spans="1:3" ht="15.5" x14ac:dyDescent="0.35">
      <c r="A212" s="236" t="s">
        <v>989</v>
      </c>
      <c r="B212" s="237" t="s">
        <v>990</v>
      </c>
      <c r="C212" s="237">
        <v>1</v>
      </c>
    </row>
    <row r="213" spans="1:3" ht="15.5" x14ac:dyDescent="0.35">
      <c r="A213" s="236" t="s">
        <v>991</v>
      </c>
      <c r="B213" s="237" t="s">
        <v>992</v>
      </c>
      <c r="C213" s="237">
        <v>4</v>
      </c>
    </row>
    <row r="214" spans="1:3" ht="15.5" x14ac:dyDescent="0.35">
      <c r="A214" s="236" t="s">
        <v>993</v>
      </c>
      <c r="B214" s="237" t="s">
        <v>994</v>
      </c>
      <c r="C214" s="237">
        <v>4</v>
      </c>
    </row>
    <row r="215" spans="1:3" ht="15.5" x14ac:dyDescent="0.35">
      <c r="A215" s="236" t="s">
        <v>995</v>
      </c>
      <c r="B215" s="237" t="s">
        <v>996</v>
      </c>
      <c r="C215" s="237">
        <v>4</v>
      </c>
    </row>
    <row r="216" spans="1:3" ht="31" x14ac:dyDescent="0.35">
      <c r="A216" s="236" t="s">
        <v>997</v>
      </c>
      <c r="B216" s="237" t="s">
        <v>998</v>
      </c>
      <c r="C216" s="237">
        <v>4</v>
      </c>
    </row>
    <row r="217" spans="1:3" ht="15.5" x14ac:dyDescent="0.35">
      <c r="A217" s="236" t="s">
        <v>999</v>
      </c>
      <c r="B217" s="237" t="s">
        <v>1000</v>
      </c>
      <c r="C217" s="237">
        <v>2</v>
      </c>
    </row>
    <row r="218" spans="1:3" ht="15.5" x14ac:dyDescent="0.35">
      <c r="A218" s="236" t="s">
        <v>1001</v>
      </c>
      <c r="B218" s="237" t="s">
        <v>1002</v>
      </c>
      <c r="C218" s="237">
        <v>1</v>
      </c>
    </row>
    <row r="219" spans="1:3" ht="15.5" x14ac:dyDescent="0.35">
      <c r="A219" s="236" t="s">
        <v>1003</v>
      </c>
      <c r="B219" s="237" t="s">
        <v>1004</v>
      </c>
      <c r="C219" s="237">
        <v>1</v>
      </c>
    </row>
    <row r="220" spans="1:3" ht="31" x14ac:dyDescent="0.35">
      <c r="A220" s="236" t="s">
        <v>1005</v>
      </c>
      <c r="B220" s="237" t="s">
        <v>1006</v>
      </c>
      <c r="C220" s="237">
        <v>4</v>
      </c>
    </row>
    <row r="221" spans="1:3" ht="15.5" x14ac:dyDescent="0.35">
      <c r="A221" s="236" t="s">
        <v>970</v>
      </c>
      <c r="B221" s="237" t="s">
        <v>971</v>
      </c>
      <c r="C221" s="237">
        <v>4</v>
      </c>
    </row>
    <row r="222" spans="1:3" ht="15.5" x14ac:dyDescent="0.35">
      <c r="A222" s="236" t="s">
        <v>972</v>
      </c>
      <c r="B222" s="237" t="s">
        <v>973</v>
      </c>
      <c r="C222" s="237">
        <v>2</v>
      </c>
    </row>
    <row r="223" spans="1:3" ht="15.5" x14ac:dyDescent="0.35">
      <c r="A223" s="236" t="s">
        <v>974</v>
      </c>
      <c r="B223" s="237" t="s">
        <v>975</v>
      </c>
      <c r="C223" s="237">
        <v>3</v>
      </c>
    </row>
    <row r="224" spans="1:3" ht="15.5" x14ac:dyDescent="0.35">
      <c r="A224" s="236" t="s">
        <v>976</v>
      </c>
      <c r="B224" s="237" t="s">
        <v>977</v>
      </c>
      <c r="C224" s="237">
        <v>4</v>
      </c>
    </row>
    <row r="225" spans="1:3" ht="15.5" x14ac:dyDescent="0.35">
      <c r="A225" s="236" t="s">
        <v>978</v>
      </c>
      <c r="B225" s="237" t="s">
        <v>979</v>
      </c>
      <c r="C225" s="237">
        <v>2</v>
      </c>
    </row>
    <row r="226" spans="1:3" ht="15.5" x14ac:dyDescent="0.35">
      <c r="A226" s="236" t="s">
        <v>980</v>
      </c>
      <c r="B226" s="237" t="s">
        <v>981</v>
      </c>
      <c r="C226" s="237">
        <v>4</v>
      </c>
    </row>
    <row r="227" spans="1:3" ht="15.5" x14ac:dyDescent="0.35">
      <c r="A227" s="236" t="s">
        <v>982</v>
      </c>
      <c r="B227" s="237" t="s">
        <v>983</v>
      </c>
      <c r="C227" s="237">
        <v>4</v>
      </c>
    </row>
    <row r="228" spans="1:3" ht="15.5" x14ac:dyDescent="0.35">
      <c r="A228" s="236" t="s">
        <v>984</v>
      </c>
      <c r="B228" s="237" t="s">
        <v>985</v>
      </c>
      <c r="C228" s="237">
        <v>4</v>
      </c>
    </row>
    <row r="229" spans="1:3" ht="15.5" x14ac:dyDescent="0.35">
      <c r="A229" s="236" t="s">
        <v>1313</v>
      </c>
      <c r="B229" s="237" t="s">
        <v>1314</v>
      </c>
      <c r="C229" s="237">
        <v>4</v>
      </c>
    </row>
    <row r="230" spans="1:3" ht="15.5" x14ac:dyDescent="0.35">
      <c r="A230" s="236" t="s">
        <v>1315</v>
      </c>
      <c r="B230" s="237" t="s">
        <v>1316</v>
      </c>
      <c r="C230" s="237">
        <v>5</v>
      </c>
    </row>
    <row r="231" spans="1:3" ht="31" x14ac:dyDescent="0.35">
      <c r="A231" s="236" t="s">
        <v>1661</v>
      </c>
      <c r="B231" s="237" t="s">
        <v>1660</v>
      </c>
      <c r="C231" s="237">
        <v>2</v>
      </c>
    </row>
    <row r="232" spans="1:3" ht="15.5" x14ac:dyDescent="0.35">
      <c r="A232" s="236" t="s">
        <v>1659</v>
      </c>
      <c r="B232" s="237" t="s">
        <v>1658</v>
      </c>
      <c r="C232" s="237">
        <v>4</v>
      </c>
    </row>
    <row r="233" spans="1:3" ht="15.5" x14ac:dyDescent="0.35">
      <c r="A233" s="236" t="s">
        <v>1007</v>
      </c>
      <c r="B233" s="237" t="s">
        <v>1008</v>
      </c>
      <c r="C233" s="237">
        <v>7</v>
      </c>
    </row>
    <row r="234" spans="1:3" ht="15.5" x14ac:dyDescent="0.35">
      <c r="A234" s="236" t="s">
        <v>1024</v>
      </c>
      <c r="B234" s="237" t="s">
        <v>1025</v>
      </c>
      <c r="C234" s="237">
        <v>5</v>
      </c>
    </row>
    <row r="235" spans="1:3" ht="15.5" x14ac:dyDescent="0.35">
      <c r="A235" s="236" t="s">
        <v>1026</v>
      </c>
      <c r="B235" s="237" t="s">
        <v>603</v>
      </c>
      <c r="C235" s="237">
        <v>2</v>
      </c>
    </row>
    <row r="236" spans="1:3" ht="15.5" x14ac:dyDescent="0.35">
      <c r="A236" s="236" t="s">
        <v>1027</v>
      </c>
      <c r="B236" s="237" t="s">
        <v>1028</v>
      </c>
      <c r="C236" s="237">
        <v>6</v>
      </c>
    </row>
    <row r="237" spans="1:3" ht="15.5" x14ac:dyDescent="0.35">
      <c r="A237" s="236" t="s">
        <v>1029</v>
      </c>
      <c r="B237" s="237" t="s">
        <v>1030</v>
      </c>
      <c r="C237" s="237">
        <v>4</v>
      </c>
    </row>
    <row r="238" spans="1:3" ht="15.5" x14ac:dyDescent="0.35">
      <c r="A238" s="236" t="s">
        <v>1031</v>
      </c>
      <c r="B238" s="237" t="s">
        <v>1032</v>
      </c>
      <c r="C238" s="237">
        <v>6</v>
      </c>
    </row>
    <row r="239" spans="1:3" ht="15.5" x14ac:dyDescent="0.35">
      <c r="A239" s="236" t="s">
        <v>1033</v>
      </c>
      <c r="B239" s="237" t="s">
        <v>1034</v>
      </c>
      <c r="C239" s="237">
        <v>4</v>
      </c>
    </row>
    <row r="240" spans="1:3" ht="15.5" x14ac:dyDescent="0.35">
      <c r="A240" s="236" t="s">
        <v>1035</v>
      </c>
      <c r="B240" s="237" t="s">
        <v>1036</v>
      </c>
      <c r="C240" s="237">
        <v>6</v>
      </c>
    </row>
    <row r="241" spans="1:3" ht="15.5" x14ac:dyDescent="0.35">
      <c r="A241" s="236" t="s">
        <v>1037</v>
      </c>
      <c r="B241" s="237" t="s">
        <v>1038</v>
      </c>
      <c r="C241" s="237">
        <v>4</v>
      </c>
    </row>
    <row r="242" spans="1:3" ht="15.5" x14ac:dyDescent="0.35">
      <c r="A242" s="236" t="s">
        <v>339</v>
      </c>
      <c r="B242" s="237" t="s">
        <v>1039</v>
      </c>
      <c r="C242" s="237">
        <v>7</v>
      </c>
    </row>
    <row r="243" spans="1:3" ht="15.5" x14ac:dyDescent="0.35">
      <c r="A243" s="236" t="s">
        <v>330</v>
      </c>
      <c r="B243" s="237" t="s">
        <v>1040</v>
      </c>
      <c r="C243" s="237">
        <v>8</v>
      </c>
    </row>
    <row r="244" spans="1:3" ht="15.5" x14ac:dyDescent="0.35">
      <c r="A244" s="236" t="s">
        <v>1041</v>
      </c>
      <c r="B244" s="237" t="s">
        <v>1042</v>
      </c>
      <c r="C244" s="237">
        <v>6</v>
      </c>
    </row>
    <row r="245" spans="1:3" ht="15.5" x14ac:dyDescent="0.35">
      <c r="A245" s="236" t="s">
        <v>1009</v>
      </c>
      <c r="B245" s="237" t="s">
        <v>1010</v>
      </c>
      <c r="C245" s="237">
        <v>5</v>
      </c>
    </row>
    <row r="246" spans="1:3" ht="15.5" x14ac:dyDescent="0.35">
      <c r="A246" s="236" t="s">
        <v>1043</v>
      </c>
      <c r="B246" s="237" t="s">
        <v>1044</v>
      </c>
      <c r="C246" s="237">
        <v>5</v>
      </c>
    </row>
    <row r="247" spans="1:3" ht="15.5" x14ac:dyDescent="0.35">
      <c r="A247" s="236" t="s">
        <v>352</v>
      </c>
      <c r="B247" s="237" t="s">
        <v>1045</v>
      </c>
      <c r="C247" s="237">
        <v>6</v>
      </c>
    </row>
    <row r="248" spans="1:3" ht="31" x14ac:dyDescent="0.35">
      <c r="A248" s="236" t="s">
        <v>1046</v>
      </c>
      <c r="B248" s="237" t="s">
        <v>1047</v>
      </c>
      <c r="C248" s="237">
        <v>1</v>
      </c>
    </row>
    <row r="249" spans="1:3" ht="15.5" x14ac:dyDescent="0.35">
      <c r="A249" s="236" t="s">
        <v>1048</v>
      </c>
      <c r="B249" s="237" t="s">
        <v>1049</v>
      </c>
      <c r="C249" s="237">
        <v>4</v>
      </c>
    </row>
    <row r="250" spans="1:3" ht="15.5" x14ac:dyDescent="0.35">
      <c r="A250" s="236" t="s">
        <v>1011</v>
      </c>
      <c r="B250" s="237" t="s">
        <v>1012</v>
      </c>
      <c r="C250" s="237">
        <v>6</v>
      </c>
    </row>
    <row r="251" spans="1:3" ht="15.5" x14ac:dyDescent="0.35">
      <c r="A251" s="236" t="s">
        <v>1013</v>
      </c>
      <c r="B251" s="237" t="s">
        <v>1014</v>
      </c>
      <c r="C251" s="237">
        <v>5</v>
      </c>
    </row>
    <row r="252" spans="1:3" ht="15.5" x14ac:dyDescent="0.35">
      <c r="A252" s="236" t="s">
        <v>1015</v>
      </c>
      <c r="B252" s="237" t="s">
        <v>1016</v>
      </c>
      <c r="C252" s="237">
        <v>2</v>
      </c>
    </row>
    <row r="253" spans="1:3" ht="15.5" x14ac:dyDescent="0.35">
      <c r="A253" s="236" t="s">
        <v>1017</v>
      </c>
      <c r="B253" s="237" t="s">
        <v>1018</v>
      </c>
      <c r="C253" s="237">
        <v>3</v>
      </c>
    </row>
    <row r="254" spans="1:3" ht="15.5" x14ac:dyDescent="0.35">
      <c r="A254" s="236" t="s">
        <v>1019</v>
      </c>
      <c r="B254" s="237" t="s">
        <v>1020</v>
      </c>
      <c r="C254" s="237">
        <v>1</v>
      </c>
    </row>
    <row r="255" spans="1:3" ht="15.5" x14ac:dyDescent="0.35">
      <c r="A255" s="236" t="s">
        <v>372</v>
      </c>
      <c r="B255" s="237" t="s">
        <v>1021</v>
      </c>
      <c r="C255" s="237">
        <v>7</v>
      </c>
    </row>
    <row r="256" spans="1:3" ht="15.5" x14ac:dyDescent="0.35">
      <c r="A256" s="236" t="s">
        <v>1022</v>
      </c>
      <c r="B256" s="237" t="s">
        <v>1023</v>
      </c>
      <c r="C256" s="237">
        <v>2</v>
      </c>
    </row>
    <row r="257" spans="1:3" ht="15.5" x14ac:dyDescent="0.35">
      <c r="A257" s="236" t="s">
        <v>1050</v>
      </c>
      <c r="B257" s="237" t="s">
        <v>1051</v>
      </c>
      <c r="C257" s="237">
        <v>5</v>
      </c>
    </row>
    <row r="258" spans="1:3" ht="15.5" x14ac:dyDescent="0.35">
      <c r="A258" s="236" t="s">
        <v>1657</v>
      </c>
      <c r="B258" s="237" t="s">
        <v>1656</v>
      </c>
      <c r="C258" s="237">
        <v>7</v>
      </c>
    </row>
    <row r="259" spans="1:3" ht="15.5" x14ac:dyDescent="0.35">
      <c r="A259" s="236" t="s">
        <v>1052</v>
      </c>
      <c r="B259" s="237" t="s">
        <v>603</v>
      </c>
      <c r="C259" s="237">
        <v>2</v>
      </c>
    </row>
    <row r="260" spans="1:3" ht="15.5" x14ac:dyDescent="0.35">
      <c r="A260" s="236" t="s">
        <v>1053</v>
      </c>
      <c r="B260" s="237" t="s">
        <v>1054</v>
      </c>
      <c r="C260" s="237">
        <v>8</v>
      </c>
    </row>
    <row r="261" spans="1:3" ht="15.5" x14ac:dyDescent="0.35">
      <c r="A261" s="236" t="s">
        <v>1055</v>
      </c>
      <c r="B261" s="237" t="s">
        <v>1056</v>
      </c>
      <c r="C261" s="237">
        <v>8</v>
      </c>
    </row>
    <row r="262" spans="1:3" ht="31" x14ac:dyDescent="0.35">
      <c r="A262" s="236" t="s">
        <v>1057</v>
      </c>
      <c r="B262" s="237" t="s">
        <v>1058</v>
      </c>
      <c r="C262" s="237">
        <v>7</v>
      </c>
    </row>
    <row r="263" spans="1:3" ht="15.5" x14ac:dyDescent="0.35">
      <c r="A263" s="236" t="s">
        <v>236</v>
      </c>
      <c r="B263" s="237" t="s">
        <v>1059</v>
      </c>
      <c r="C263" s="237">
        <v>5</v>
      </c>
    </row>
    <row r="264" spans="1:3" ht="15.5" x14ac:dyDescent="0.35">
      <c r="A264" s="236" t="s">
        <v>1060</v>
      </c>
      <c r="B264" s="237" t="s">
        <v>1061</v>
      </c>
      <c r="C264" s="237">
        <v>7</v>
      </c>
    </row>
    <row r="265" spans="1:3" ht="31" x14ac:dyDescent="0.35">
      <c r="A265" s="236" t="s">
        <v>1062</v>
      </c>
      <c r="B265" s="237" t="s">
        <v>1063</v>
      </c>
      <c r="C265" s="237">
        <v>4</v>
      </c>
    </row>
    <row r="266" spans="1:3" ht="15.5" x14ac:dyDescent="0.35">
      <c r="A266" s="236" t="s">
        <v>1064</v>
      </c>
      <c r="B266" s="237" t="s">
        <v>1065</v>
      </c>
      <c r="C266" s="237">
        <v>4</v>
      </c>
    </row>
    <row r="267" spans="1:3" ht="15.5" x14ac:dyDescent="0.35">
      <c r="A267" s="236" t="s">
        <v>1066</v>
      </c>
      <c r="B267" s="237" t="s">
        <v>1067</v>
      </c>
      <c r="C267" s="237">
        <v>5</v>
      </c>
    </row>
    <row r="268" spans="1:3" ht="15.5" x14ac:dyDescent="0.35">
      <c r="A268" s="236" t="s">
        <v>1068</v>
      </c>
      <c r="B268" s="237" t="s">
        <v>1069</v>
      </c>
      <c r="C268" s="237">
        <v>8</v>
      </c>
    </row>
    <row r="269" spans="1:3" ht="15.5" x14ac:dyDescent="0.35">
      <c r="A269" s="236" t="s">
        <v>1070</v>
      </c>
      <c r="B269" s="237" t="s">
        <v>1071</v>
      </c>
      <c r="C269" s="237">
        <v>4</v>
      </c>
    </row>
    <row r="270" spans="1:3" ht="15.5" x14ac:dyDescent="0.35">
      <c r="A270" s="236" t="s">
        <v>1072</v>
      </c>
      <c r="B270" s="237" t="s">
        <v>603</v>
      </c>
      <c r="C270" s="237">
        <v>3</v>
      </c>
    </row>
    <row r="271" spans="1:3" ht="15.5" x14ac:dyDescent="0.35">
      <c r="A271" s="236" t="s">
        <v>1073</v>
      </c>
      <c r="B271" s="237" t="s">
        <v>1074</v>
      </c>
      <c r="C271" s="237">
        <v>5</v>
      </c>
    </row>
    <row r="272" spans="1:3" ht="15.5" x14ac:dyDescent="0.35">
      <c r="A272" s="236" t="s">
        <v>1075</v>
      </c>
      <c r="B272" s="237" t="s">
        <v>1076</v>
      </c>
      <c r="C272" s="237">
        <v>8</v>
      </c>
    </row>
    <row r="273" spans="1:3" ht="15.5" x14ac:dyDescent="0.35">
      <c r="A273" s="236" t="s">
        <v>1077</v>
      </c>
      <c r="B273" s="237" t="s">
        <v>1078</v>
      </c>
      <c r="C273" s="237">
        <v>5</v>
      </c>
    </row>
    <row r="274" spans="1:3" ht="15.5" x14ac:dyDescent="0.35">
      <c r="A274" s="236" t="s">
        <v>1079</v>
      </c>
      <c r="B274" s="237" t="s">
        <v>1080</v>
      </c>
      <c r="C274" s="237">
        <v>4</v>
      </c>
    </row>
    <row r="275" spans="1:3" ht="15.5" x14ac:dyDescent="0.35">
      <c r="A275" s="236" t="s">
        <v>1081</v>
      </c>
      <c r="B275" s="237" t="s">
        <v>1082</v>
      </c>
      <c r="C275" s="237">
        <v>4</v>
      </c>
    </row>
    <row r="276" spans="1:3" ht="15.5" x14ac:dyDescent="0.35">
      <c r="A276" s="236" t="s">
        <v>1083</v>
      </c>
      <c r="B276" s="237" t="s">
        <v>1084</v>
      </c>
      <c r="C276" s="237">
        <v>5</v>
      </c>
    </row>
    <row r="277" spans="1:3" ht="15.5" x14ac:dyDescent="0.35">
      <c r="A277" s="236" t="s">
        <v>1085</v>
      </c>
      <c r="B277" s="237" t="s">
        <v>1086</v>
      </c>
      <c r="C277" s="237">
        <v>6</v>
      </c>
    </row>
    <row r="278" spans="1:3" ht="15.5" x14ac:dyDescent="0.35">
      <c r="A278" s="236" t="s">
        <v>1087</v>
      </c>
      <c r="B278" s="237" t="s">
        <v>1088</v>
      </c>
      <c r="C278" s="237">
        <v>5</v>
      </c>
    </row>
    <row r="279" spans="1:3" ht="15.5" x14ac:dyDescent="0.35">
      <c r="A279" s="236" t="s">
        <v>1089</v>
      </c>
      <c r="B279" s="237" t="s">
        <v>1090</v>
      </c>
      <c r="C279" s="237">
        <v>6</v>
      </c>
    </row>
    <row r="280" spans="1:3" ht="31" x14ac:dyDescent="0.35">
      <c r="A280" s="236" t="s">
        <v>1091</v>
      </c>
      <c r="B280" s="237" t="s">
        <v>1092</v>
      </c>
      <c r="C280" s="237">
        <v>8</v>
      </c>
    </row>
    <row r="281" spans="1:3" ht="31" x14ac:dyDescent="0.35">
      <c r="A281" s="236" t="s">
        <v>1093</v>
      </c>
      <c r="B281" s="237" t="s">
        <v>1094</v>
      </c>
      <c r="C281" s="237">
        <v>7</v>
      </c>
    </row>
    <row r="282" spans="1:3" ht="15.5" x14ac:dyDescent="0.35">
      <c r="A282" s="236" t="s">
        <v>396</v>
      </c>
      <c r="B282" s="237" t="s">
        <v>1095</v>
      </c>
      <c r="C282" s="237">
        <v>6</v>
      </c>
    </row>
    <row r="283" spans="1:3" ht="15.5" x14ac:dyDescent="0.35">
      <c r="A283" s="236" t="s">
        <v>1096</v>
      </c>
      <c r="B283" s="237" t="s">
        <v>1097</v>
      </c>
      <c r="C283" s="237">
        <v>8</v>
      </c>
    </row>
    <row r="284" spans="1:3" ht="31" x14ac:dyDescent="0.35">
      <c r="A284" s="236" t="s">
        <v>438</v>
      </c>
      <c r="B284" s="237" t="s">
        <v>1098</v>
      </c>
      <c r="C284" s="237">
        <v>4</v>
      </c>
    </row>
    <row r="285" spans="1:3" ht="15.5" x14ac:dyDescent="0.35">
      <c r="A285" s="236" t="s">
        <v>1099</v>
      </c>
      <c r="B285" s="237" t="s">
        <v>1100</v>
      </c>
      <c r="C285" s="237">
        <v>8</v>
      </c>
    </row>
    <row r="286" spans="1:3" ht="15.5" x14ac:dyDescent="0.35">
      <c r="A286" s="236" t="s">
        <v>1101</v>
      </c>
      <c r="B286" s="237" t="s">
        <v>1102</v>
      </c>
      <c r="C286" s="237">
        <v>6</v>
      </c>
    </row>
    <row r="287" spans="1:3" ht="15.5" x14ac:dyDescent="0.35">
      <c r="A287" s="236" t="s">
        <v>1103</v>
      </c>
      <c r="B287" s="237" t="s">
        <v>1104</v>
      </c>
      <c r="C287" s="237">
        <v>6</v>
      </c>
    </row>
    <row r="288" spans="1:3" ht="15.5" x14ac:dyDescent="0.35">
      <c r="A288" s="236" t="s">
        <v>1105</v>
      </c>
      <c r="B288" s="237" t="s">
        <v>1106</v>
      </c>
      <c r="C288" s="237">
        <v>6</v>
      </c>
    </row>
    <row r="289" spans="1:3" ht="15.5" x14ac:dyDescent="0.35">
      <c r="A289" s="236" t="s">
        <v>1107</v>
      </c>
      <c r="B289" s="237" t="s">
        <v>1108</v>
      </c>
      <c r="C289" s="237">
        <v>4</v>
      </c>
    </row>
    <row r="290" spans="1:3" ht="31" x14ac:dyDescent="0.35">
      <c r="A290" s="236" t="s">
        <v>1126</v>
      </c>
      <c r="B290" s="237" t="s">
        <v>1127</v>
      </c>
      <c r="C290" s="237">
        <v>8</v>
      </c>
    </row>
    <row r="291" spans="1:3" ht="15.5" x14ac:dyDescent="0.35">
      <c r="A291" s="236" t="s">
        <v>1109</v>
      </c>
      <c r="B291" s="237" t="s">
        <v>603</v>
      </c>
      <c r="C291" s="237">
        <v>2</v>
      </c>
    </row>
    <row r="292" spans="1:3" ht="31" x14ac:dyDescent="0.35">
      <c r="A292" s="236" t="s">
        <v>1128</v>
      </c>
      <c r="B292" s="237" t="s">
        <v>1129</v>
      </c>
      <c r="C292" s="237">
        <v>7</v>
      </c>
    </row>
    <row r="293" spans="1:3" ht="15.5" x14ac:dyDescent="0.35">
      <c r="A293" s="236" t="s">
        <v>135</v>
      </c>
      <c r="B293" s="237" t="s">
        <v>1130</v>
      </c>
      <c r="C293" s="237">
        <v>6</v>
      </c>
    </row>
    <row r="294" spans="1:3" ht="31" x14ac:dyDescent="0.35">
      <c r="A294" s="236" t="s">
        <v>1131</v>
      </c>
      <c r="B294" s="237" t="s">
        <v>1132</v>
      </c>
      <c r="C294" s="237">
        <v>4</v>
      </c>
    </row>
    <row r="295" spans="1:3" ht="15.5" x14ac:dyDescent="0.35">
      <c r="A295" s="236" t="s">
        <v>1133</v>
      </c>
      <c r="B295" s="237" t="s">
        <v>1134</v>
      </c>
      <c r="C295" s="237">
        <v>4</v>
      </c>
    </row>
    <row r="296" spans="1:3" ht="15.5" x14ac:dyDescent="0.35">
      <c r="A296" s="236" t="s">
        <v>1135</v>
      </c>
      <c r="B296" s="237" t="s">
        <v>1136</v>
      </c>
      <c r="C296" s="237">
        <v>5</v>
      </c>
    </row>
    <row r="297" spans="1:3" ht="15.5" x14ac:dyDescent="0.35">
      <c r="A297" s="236" t="s">
        <v>1137</v>
      </c>
      <c r="B297" s="237" t="s">
        <v>1138</v>
      </c>
      <c r="C297" s="237">
        <v>1</v>
      </c>
    </row>
    <row r="298" spans="1:3" ht="15.5" x14ac:dyDescent="0.35">
      <c r="A298" s="236" t="s">
        <v>1139</v>
      </c>
      <c r="B298" s="237" t="s">
        <v>1140</v>
      </c>
      <c r="C298" s="237">
        <v>4</v>
      </c>
    </row>
    <row r="299" spans="1:3" ht="15.5" x14ac:dyDescent="0.35">
      <c r="A299" s="236" t="s">
        <v>484</v>
      </c>
      <c r="B299" s="237" t="s">
        <v>1141</v>
      </c>
      <c r="C299" s="237">
        <v>7</v>
      </c>
    </row>
    <row r="300" spans="1:3" ht="15.5" x14ac:dyDescent="0.35">
      <c r="A300" s="236" t="s">
        <v>1110</v>
      </c>
      <c r="B300" s="237" t="s">
        <v>1111</v>
      </c>
      <c r="C300" s="237">
        <v>2</v>
      </c>
    </row>
    <row r="301" spans="1:3" ht="15.5" x14ac:dyDescent="0.35">
      <c r="A301" s="236" t="s">
        <v>1112</v>
      </c>
      <c r="B301" s="237" t="s">
        <v>1113</v>
      </c>
      <c r="C301" s="237">
        <v>5</v>
      </c>
    </row>
    <row r="302" spans="1:3" ht="15.5" x14ac:dyDescent="0.35">
      <c r="A302" s="236" t="s">
        <v>1114</v>
      </c>
      <c r="B302" s="237" t="s">
        <v>1115</v>
      </c>
      <c r="C302" s="237">
        <v>5</v>
      </c>
    </row>
    <row r="303" spans="1:3" ht="15.5" x14ac:dyDescent="0.35">
      <c r="A303" s="236" t="s">
        <v>1116</v>
      </c>
      <c r="B303" s="237" t="s">
        <v>1117</v>
      </c>
      <c r="C303" s="237">
        <v>4</v>
      </c>
    </row>
    <row r="304" spans="1:3" ht="31" x14ac:dyDescent="0.35">
      <c r="A304" s="236" t="s">
        <v>1118</v>
      </c>
      <c r="B304" s="237" t="s">
        <v>1119</v>
      </c>
      <c r="C304" s="237">
        <v>4</v>
      </c>
    </row>
    <row r="305" spans="1:3" ht="15.5" x14ac:dyDescent="0.35">
      <c r="A305" s="236" t="s">
        <v>1120</v>
      </c>
      <c r="B305" s="237" t="s">
        <v>1121</v>
      </c>
      <c r="C305" s="237">
        <v>8</v>
      </c>
    </row>
    <row r="306" spans="1:3" ht="31" x14ac:dyDescent="0.35">
      <c r="A306" s="236" t="s">
        <v>1122</v>
      </c>
      <c r="B306" s="237" t="s">
        <v>1123</v>
      </c>
      <c r="C306" s="237">
        <v>7</v>
      </c>
    </row>
    <row r="307" spans="1:3" ht="31" x14ac:dyDescent="0.35">
      <c r="A307" s="236" t="s">
        <v>1124</v>
      </c>
      <c r="B307" s="237" t="s">
        <v>1125</v>
      </c>
      <c r="C307" s="237">
        <v>6</v>
      </c>
    </row>
    <row r="308" spans="1:3" ht="15.5" x14ac:dyDescent="0.35">
      <c r="A308" s="236" t="s">
        <v>1142</v>
      </c>
      <c r="B308" s="237" t="s">
        <v>1143</v>
      </c>
      <c r="C308" s="237">
        <v>6</v>
      </c>
    </row>
    <row r="309" spans="1:3" ht="15.5" x14ac:dyDescent="0.35">
      <c r="A309" s="236" t="s">
        <v>1158</v>
      </c>
      <c r="B309" s="237" t="s">
        <v>1159</v>
      </c>
      <c r="C309" s="237">
        <v>5</v>
      </c>
    </row>
    <row r="310" spans="1:3" ht="15.5" x14ac:dyDescent="0.35">
      <c r="A310" s="236" t="s">
        <v>1160</v>
      </c>
      <c r="B310" s="237" t="s">
        <v>603</v>
      </c>
      <c r="C310" s="237">
        <v>2</v>
      </c>
    </row>
    <row r="311" spans="1:3" ht="15.5" x14ac:dyDescent="0.35">
      <c r="A311" s="236" t="s">
        <v>1161</v>
      </c>
      <c r="B311" s="237" t="s">
        <v>1162</v>
      </c>
      <c r="C311" s="237">
        <v>1</v>
      </c>
    </row>
    <row r="312" spans="1:3" ht="15.5" x14ac:dyDescent="0.35">
      <c r="A312" s="236" t="s">
        <v>1163</v>
      </c>
      <c r="B312" s="237" t="s">
        <v>1164</v>
      </c>
      <c r="C312" s="237">
        <v>4</v>
      </c>
    </row>
    <row r="313" spans="1:3" ht="15.5" x14ac:dyDescent="0.35">
      <c r="A313" s="236" t="s">
        <v>1165</v>
      </c>
      <c r="B313" s="237" t="s">
        <v>1166</v>
      </c>
      <c r="C313" s="237">
        <v>5</v>
      </c>
    </row>
    <row r="314" spans="1:3" ht="15.5" x14ac:dyDescent="0.35">
      <c r="A314" s="236" t="s">
        <v>1167</v>
      </c>
      <c r="B314" s="237" t="s">
        <v>1168</v>
      </c>
      <c r="C314" s="237">
        <v>3</v>
      </c>
    </row>
    <row r="315" spans="1:3" ht="15.5" x14ac:dyDescent="0.35">
      <c r="A315" s="236" t="s">
        <v>1169</v>
      </c>
      <c r="B315" s="237" t="s">
        <v>1170</v>
      </c>
      <c r="C315" s="237">
        <v>6</v>
      </c>
    </row>
    <row r="316" spans="1:3" ht="15.5" x14ac:dyDescent="0.35">
      <c r="A316" s="236" t="s">
        <v>1171</v>
      </c>
      <c r="B316" s="237" t="s">
        <v>1172</v>
      </c>
      <c r="C316" s="237">
        <v>4</v>
      </c>
    </row>
    <row r="317" spans="1:3" ht="15.5" x14ac:dyDescent="0.35">
      <c r="A317" s="236" t="s">
        <v>1173</v>
      </c>
      <c r="B317" s="237" t="s">
        <v>1174</v>
      </c>
      <c r="C317" s="237">
        <v>5</v>
      </c>
    </row>
    <row r="318" spans="1:3" ht="15.5" x14ac:dyDescent="0.35">
      <c r="A318" s="236" t="s">
        <v>1175</v>
      </c>
      <c r="B318" s="237" t="s">
        <v>1176</v>
      </c>
      <c r="C318" s="237">
        <v>4</v>
      </c>
    </row>
    <row r="319" spans="1:3" ht="15.5" x14ac:dyDescent="0.35">
      <c r="A319" s="236" t="s">
        <v>1177</v>
      </c>
      <c r="B319" s="237" t="s">
        <v>1178</v>
      </c>
      <c r="C319" s="237">
        <v>6</v>
      </c>
    </row>
    <row r="320" spans="1:3" ht="15.5" x14ac:dyDescent="0.35">
      <c r="A320" s="236" t="s">
        <v>1144</v>
      </c>
      <c r="B320" s="237" t="s">
        <v>1145</v>
      </c>
      <c r="C320" s="237">
        <v>5</v>
      </c>
    </row>
    <row r="321" spans="1:3" ht="15.5" x14ac:dyDescent="0.35">
      <c r="A321" s="236" t="s">
        <v>1179</v>
      </c>
      <c r="B321" s="237" t="s">
        <v>1180</v>
      </c>
      <c r="C321" s="237">
        <v>6</v>
      </c>
    </row>
    <row r="322" spans="1:3" ht="15.5" x14ac:dyDescent="0.35">
      <c r="A322" s="236" t="s">
        <v>1181</v>
      </c>
      <c r="B322" s="237" t="s">
        <v>1182</v>
      </c>
      <c r="C322" s="237">
        <v>4</v>
      </c>
    </row>
    <row r="323" spans="1:3" ht="15.5" x14ac:dyDescent="0.35">
      <c r="A323" s="236" t="s">
        <v>1183</v>
      </c>
      <c r="B323" s="237" t="s">
        <v>1184</v>
      </c>
      <c r="C323" s="237">
        <v>6</v>
      </c>
    </row>
    <row r="324" spans="1:3" ht="15.5" x14ac:dyDescent="0.35">
      <c r="A324" s="236" t="s">
        <v>1185</v>
      </c>
      <c r="B324" s="237" t="s">
        <v>1186</v>
      </c>
      <c r="C324" s="237">
        <v>3</v>
      </c>
    </row>
    <row r="325" spans="1:3" ht="15.5" x14ac:dyDescent="0.35">
      <c r="A325" s="236" t="s">
        <v>1187</v>
      </c>
      <c r="B325" s="237" t="s">
        <v>1188</v>
      </c>
      <c r="C325" s="237">
        <v>5</v>
      </c>
    </row>
    <row r="326" spans="1:3" ht="15.5" x14ac:dyDescent="0.35">
      <c r="A326" s="236" t="s">
        <v>1189</v>
      </c>
      <c r="B326" s="237" t="s">
        <v>1190</v>
      </c>
      <c r="C326" s="237">
        <v>4</v>
      </c>
    </row>
    <row r="327" spans="1:3" ht="15.5" x14ac:dyDescent="0.35">
      <c r="A327" s="236" t="s">
        <v>1191</v>
      </c>
      <c r="B327" s="237" t="s">
        <v>1192</v>
      </c>
      <c r="C327" s="237">
        <v>3</v>
      </c>
    </row>
    <row r="328" spans="1:3" ht="15.5" x14ac:dyDescent="0.35">
      <c r="A328" s="236" t="s">
        <v>1193</v>
      </c>
      <c r="B328" s="237" t="s">
        <v>1194</v>
      </c>
      <c r="C328" s="237">
        <v>4</v>
      </c>
    </row>
    <row r="329" spans="1:3" ht="15.5" x14ac:dyDescent="0.35">
      <c r="A329" s="236" t="s">
        <v>144</v>
      </c>
      <c r="B329" s="237" t="s">
        <v>1195</v>
      </c>
      <c r="C329" s="237">
        <v>5</v>
      </c>
    </row>
    <row r="330" spans="1:3" ht="15.5" x14ac:dyDescent="0.35">
      <c r="A330" s="236" t="s">
        <v>1196</v>
      </c>
      <c r="B330" s="237" t="s">
        <v>1197</v>
      </c>
      <c r="C330" s="237">
        <v>4</v>
      </c>
    </row>
    <row r="331" spans="1:3" ht="15.5" x14ac:dyDescent="0.35">
      <c r="A331" s="236" t="s">
        <v>1146</v>
      </c>
      <c r="B331" s="237" t="s">
        <v>1147</v>
      </c>
      <c r="C331" s="237">
        <v>5</v>
      </c>
    </row>
    <row r="332" spans="1:3" ht="15.5" x14ac:dyDescent="0.35">
      <c r="A332" s="236" t="s">
        <v>412</v>
      </c>
      <c r="B332" s="237" t="s">
        <v>1198</v>
      </c>
      <c r="C332" s="237">
        <v>5</v>
      </c>
    </row>
    <row r="333" spans="1:3" ht="15.5" x14ac:dyDescent="0.35">
      <c r="A333" s="236" t="s">
        <v>1199</v>
      </c>
      <c r="B333" s="237" t="s">
        <v>1200</v>
      </c>
      <c r="C333" s="237">
        <v>4</v>
      </c>
    </row>
    <row r="334" spans="1:3" ht="15.5" x14ac:dyDescent="0.35">
      <c r="A334" s="236" t="s">
        <v>1201</v>
      </c>
      <c r="B334" s="237" t="s">
        <v>1202</v>
      </c>
      <c r="C334" s="237">
        <v>4</v>
      </c>
    </row>
    <row r="335" spans="1:3" ht="15.5" x14ac:dyDescent="0.35">
      <c r="A335" s="236" t="s">
        <v>1203</v>
      </c>
      <c r="B335" s="237" t="s">
        <v>1204</v>
      </c>
      <c r="C335" s="237">
        <v>5</v>
      </c>
    </row>
    <row r="336" spans="1:3" ht="31" x14ac:dyDescent="0.35">
      <c r="A336" s="236" t="s">
        <v>1205</v>
      </c>
      <c r="B336" s="237" t="s">
        <v>1206</v>
      </c>
      <c r="C336" s="237">
        <v>6</v>
      </c>
    </row>
    <row r="337" spans="1:3" ht="15.5" x14ac:dyDescent="0.35">
      <c r="A337" s="236" t="s">
        <v>1207</v>
      </c>
      <c r="B337" s="237" t="s">
        <v>1208</v>
      </c>
      <c r="C337" s="237">
        <v>5</v>
      </c>
    </row>
    <row r="338" spans="1:3" ht="15.5" x14ac:dyDescent="0.35">
      <c r="A338" s="236" t="s">
        <v>1209</v>
      </c>
      <c r="B338" s="237" t="s">
        <v>1210</v>
      </c>
      <c r="C338" s="237">
        <v>5</v>
      </c>
    </row>
    <row r="339" spans="1:3" ht="15.5" x14ac:dyDescent="0.35">
      <c r="A339" s="236" t="s">
        <v>1211</v>
      </c>
      <c r="B339" s="237" t="s">
        <v>1212</v>
      </c>
      <c r="C339" s="237">
        <v>6</v>
      </c>
    </row>
    <row r="340" spans="1:3" ht="15.5" x14ac:dyDescent="0.35">
      <c r="A340" s="236" t="s">
        <v>1213</v>
      </c>
      <c r="B340" s="237" t="s">
        <v>1214</v>
      </c>
      <c r="C340" s="237">
        <v>5</v>
      </c>
    </row>
    <row r="341" spans="1:3" ht="15.5" x14ac:dyDescent="0.35">
      <c r="A341" s="236" t="s">
        <v>1215</v>
      </c>
      <c r="B341" s="237" t="s">
        <v>1216</v>
      </c>
      <c r="C341" s="237">
        <v>5</v>
      </c>
    </row>
    <row r="342" spans="1:3" ht="15.5" x14ac:dyDescent="0.35">
      <c r="A342" s="236" t="s">
        <v>1148</v>
      </c>
      <c r="B342" s="237" t="s">
        <v>1149</v>
      </c>
      <c r="C342" s="237">
        <v>3</v>
      </c>
    </row>
    <row r="343" spans="1:3" ht="15.5" x14ac:dyDescent="0.35">
      <c r="A343" s="236" t="s">
        <v>1217</v>
      </c>
      <c r="B343" s="237" t="s">
        <v>1218</v>
      </c>
      <c r="C343" s="237">
        <v>6</v>
      </c>
    </row>
    <row r="344" spans="1:3" ht="15.5" x14ac:dyDescent="0.35">
      <c r="A344" s="236" t="s">
        <v>1219</v>
      </c>
      <c r="B344" s="237" t="s">
        <v>1220</v>
      </c>
      <c r="C344" s="237">
        <v>6</v>
      </c>
    </row>
    <row r="345" spans="1:3" ht="15.5" x14ac:dyDescent="0.35">
      <c r="A345" s="236" t="s">
        <v>1221</v>
      </c>
      <c r="B345" s="237" t="s">
        <v>1222</v>
      </c>
      <c r="C345" s="237">
        <v>6</v>
      </c>
    </row>
    <row r="346" spans="1:3" ht="15.5" x14ac:dyDescent="0.35">
      <c r="A346" s="236" t="s">
        <v>1223</v>
      </c>
      <c r="B346" s="237" t="s">
        <v>1224</v>
      </c>
      <c r="C346" s="237">
        <v>6</v>
      </c>
    </row>
    <row r="347" spans="1:3" ht="15.5" x14ac:dyDescent="0.35">
      <c r="A347" s="236" t="s">
        <v>1225</v>
      </c>
      <c r="B347" s="237" t="s">
        <v>1226</v>
      </c>
      <c r="C347" s="237">
        <v>6</v>
      </c>
    </row>
    <row r="348" spans="1:3" ht="15.5" x14ac:dyDescent="0.35">
      <c r="A348" s="236" t="s">
        <v>1227</v>
      </c>
      <c r="B348" s="237" t="s">
        <v>1228</v>
      </c>
      <c r="C348" s="237">
        <v>5</v>
      </c>
    </row>
    <row r="349" spans="1:3" ht="15.5" x14ac:dyDescent="0.35">
      <c r="A349" s="236" t="s">
        <v>157</v>
      </c>
      <c r="B349" s="237" t="s">
        <v>1150</v>
      </c>
      <c r="C349" s="237">
        <v>6</v>
      </c>
    </row>
    <row r="350" spans="1:3" ht="15.5" x14ac:dyDescent="0.35">
      <c r="A350" s="236" t="s">
        <v>1151</v>
      </c>
      <c r="B350" s="237" t="s">
        <v>1152</v>
      </c>
      <c r="C350" s="237">
        <v>5</v>
      </c>
    </row>
    <row r="351" spans="1:3" ht="15.5" x14ac:dyDescent="0.35">
      <c r="A351" s="236" t="s">
        <v>150</v>
      </c>
      <c r="B351" s="237" t="s">
        <v>1153</v>
      </c>
      <c r="C351" s="237">
        <v>5</v>
      </c>
    </row>
    <row r="352" spans="1:3" ht="15.5" x14ac:dyDescent="0.35">
      <c r="A352" s="236" t="s">
        <v>1154</v>
      </c>
      <c r="B352" s="237" t="s">
        <v>1155</v>
      </c>
      <c r="C352" s="237">
        <v>6</v>
      </c>
    </row>
    <row r="353" spans="1:3" ht="15.5" x14ac:dyDescent="0.35">
      <c r="A353" s="236" t="s">
        <v>1156</v>
      </c>
      <c r="B353" s="237" t="s">
        <v>1157</v>
      </c>
      <c r="C353" s="237">
        <v>5</v>
      </c>
    </row>
    <row r="354" spans="1:3" ht="15.5" x14ac:dyDescent="0.35">
      <c r="A354" s="236" t="s">
        <v>1229</v>
      </c>
      <c r="B354" s="237" t="s">
        <v>1230</v>
      </c>
      <c r="C354" s="237">
        <v>6</v>
      </c>
    </row>
    <row r="355" spans="1:3" ht="15.5" x14ac:dyDescent="0.35">
      <c r="A355" s="236" t="s">
        <v>1247</v>
      </c>
      <c r="B355" s="237" t="s">
        <v>1248</v>
      </c>
      <c r="C355" s="237">
        <v>3</v>
      </c>
    </row>
    <row r="356" spans="1:3" ht="15.5" x14ac:dyDescent="0.35">
      <c r="A356" s="236" t="s">
        <v>1249</v>
      </c>
      <c r="B356" s="237" t="s">
        <v>603</v>
      </c>
      <c r="C356" s="237">
        <v>2</v>
      </c>
    </row>
    <row r="357" spans="1:3" ht="15.5" x14ac:dyDescent="0.35">
      <c r="A357" s="236" t="s">
        <v>1250</v>
      </c>
      <c r="B357" s="237" t="s">
        <v>1251</v>
      </c>
      <c r="C357" s="237">
        <v>7</v>
      </c>
    </row>
    <row r="358" spans="1:3" ht="15.5" x14ac:dyDescent="0.35">
      <c r="A358" s="236" t="s">
        <v>1252</v>
      </c>
      <c r="B358" s="237" t="s">
        <v>1253</v>
      </c>
      <c r="C358" s="237">
        <v>6</v>
      </c>
    </row>
    <row r="359" spans="1:3" ht="15.5" x14ac:dyDescent="0.35">
      <c r="A359" s="236" t="s">
        <v>1254</v>
      </c>
      <c r="B359" s="237" t="s">
        <v>1255</v>
      </c>
      <c r="C359" s="237">
        <v>7</v>
      </c>
    </row>
    <row r="360" spans="1:3" ht="15.5" x14ac:dyDescent="0.35">
      <c r="A360" s="236" t="s">
        <v>1256</v>
      </c>
      <c r="B360" s="237" t="s">
        <v>1257</v>
      </c>
      <c r="C360" s="237">
        <v>5</v>
      </c>
    </row>
    <row r="361" spans="1:3" ht="15.5" x14ac:dyDescent="0.35">
      <c r="A361" s="236" t="s">
        <v>1258</v>
      </c>
      <c r="B361" s="237" t="s">
        <v>1259</v>
      </c>
      <c r="C361" s="237">
        <v>5</v>
      </c>
    </row>
    <row r="362" spans="1:3" ht="15.5" x14ac:dyDescent="0.35">
      <c r="A362" s="236" t="s">
        <v>294</v>
      </c>
      <c r="B362" s="237" t="s">
        <v>1260</v>
      </c>
      <c r="C362" s="237">
        <v>6</v>
      </c>
    </row>
    <row r="363" spans="1:3" ht="15.5" x14ac:dyDescent="0.35">
      <c r="A363" s="236" t="s">
        <v>1261</v>
      </c>
      <c r="B363" s="237" t="s">
        <v>1262</v>
      </c>
      <c r="C363" s="237">
        <v>5</v>
      </c>
    </row>
    <row r="364" spans="1:3" ht="15.5" x14ac:dyDescent="0.35">
      <c r="A364" s="236" t="s">
        <v>1263</v>
      </c>
      <c r="B364" s="237" t="s">
        <v>1264</v>
      </c>
      <c r="C364" s="237">
        <v>4</v>
      </c>
    </row>
    <row r="365" spans="1:3" ht="15.5" x14ac:dyDescent="0.35">
      <c r="A365" s="236" t="s">
        <v>1265</v>
      </c>
      <c r="B365" s="237" t="s">
        <v>1266</v>
      </c>
      <c r="C365" s="237">
        <v>2</v>
      </c>
    </row>
    <row r="366" spans="1:3" ht="15.5" x14ac:dyDescent="0.35">
      <c r="A366" s="236" t="s">
        <v>1231</v>
      </c>
      <c r="B366" s="237" t="s">
        <v>1232</v>
      </c>
      <c r="C366" s="237">
        <v>5</v>
      </c>
    </row>
    <row r="367" spans="1:3" ht="15.5" x14ac:dyDescent="0.35">
      <c r="A367" s="236" t="s">
        <v>1267</v>
      </c>
      <c r="B367" s="237" t="s">
        <v>1268</v>
      </c>
      <c r="C367" s="237">
        <v>4</v>
      </c>
    </row>
    <row r="368" spans="1:3" ht="15.5" x14ac:dyDescent="0.35">
      <c r="A368" s="236" t="s">
        <v>1269</v>
      </c>
      <c r="B368" s="237" t="s">
        <v>1270</v>
      </c>
      <c r="C368" s="237">
        <v>4</v>
      </c>
    </row>
    <row r="369" spans="1:3" ht="15.5" x14ac:dyDescent="0.35">
      <c r="A369" s="236" t="s">
        <v>1271</v>
      </c>
      <c r="B369" s="237" t="s">
        <v>1272</v>
      </c>
      <c r="C369" s="237">
        <v>5</v>
      </c>
    </row>
    <row r="370" spans="1:3" ht="15.5" x14ac:dyDescent="0.35">
      <c r="A370" s="236" t="s">
        <v>1273</v>
      </c>
      <c r="B370" s="237" t="s">
        <v>1274</v>
      </c>
      <c r="C370" s="237">
        <v>2</v>
      </c>
    </row>
    <row r="371" spans="1:3" ht="15.5" x14ac:dyDescent="0.35">
      <c r="A371" s="236" t="s">
        <v>1275</v>
      </c>
      <c r="B371" s="237" t="s">
        <v>1276</v>
      </c>
      <c r="C371" s="237">
        <v>4</v>
      </c>
    </row>
    <row r="372" spans="1:3" ht="15.5" x14ac:dyDescent="0.35">
      <c r="A372" s="236" t="s">
        <v>220</v>
      </c>
      <c r="B372" s="237" t="s">
        <v>1277</v>
      </c>
      <c r="C372" s="237">
        <v>4</v>
      </c>
    </row>
    <row r="373" spans="1:3" ht="15.5" x14ac:dyDescent="0.35">
      <c r="A373" s="236" t="s">
        <v>276</v>
      </c>
      <c r="B373" s="237" t="s">
        <v>1278</v>
      </c>
      <c r="C373" s="237">
        <v>5</v>
      </c>
    </row>
    <row r="374" spans="1:3" ht="15.5" x14ac:dyDescent="0.35">
      <c r="A374" s="236" t="s">
        <v>1279</v>
      </c>
      <c r="B374" s="237" t="s">
        <v>1280</v>
      </c>
      <c r="C374" s="237">
        <v>8</v>
      </c>
    </row>
    <row r="375" spans="1:3" ht="15.5" x14ac:dyDescent="0.35">
      <c r="A375" s="236" t="s">
        <v>270</v>
      </c>
      <c r="B375" s="237" t="s">
        <v>1281</v>
      </c>
      <c r="C375" s="237">
        <v>3</v>
      </c>
    </row>
    <row r="376" spans="1:3" ht="15.5" x14ac:dyDescent="0.35">
      <c r="A376" s="236" t="s">
        <v>1282</v>
      </c>
      <c r="B376" s="237" t="s">
        <v>1283</v>
      </c>
      <c r="C376" s="237">
        <v>4</v>
      </c>
    </row>
    <row r="377" spans="1:3" ht="15.5" x14ac:dyDescent="0.35">
      <c r="A377" s="236" t="s">
        <v>1233</v>
      </c>
      <c r="B377" s="237" t="s">
        <v>1234</v>
      </c>
      <c r="C377" s="237">
        <v>6</v>
      </c>
    </row>
    <row r="378" spans="1:3" ht="15.5" x14ac:dyDescent="0.35">
      <c r="A378" s="236" t="s">
        <v>1284</v>
      </c>
      <c r="B378" s="237" t="s">
        <v>1285</v>
      </c>
      <c r="C378" s="237">
        <v>4</v>
      </c>
    </row>
    <row r="379" spans="1:3" ht="31" x14ac:dyDescent="0.35">
      <c r="A379" s="236" t="s">
        <v>1286</v>
      </c>
      <c r="B379" s="237" t="s">
        <v>1287</v>
      </c>
      <c r="C379" s="237">
        <v>4</v>
      </c>
    </row>
    <row r="380" spans="1:3" ht="15.5" x14ac:dyDescent="0.35">
      <c r="A380" s="236" t="s">
        <v>1288</v>
      </c>
      <c r="B380" s="237" t="s">
        <v>1289</v>
      </c>
      <c r="C380" s="237">
        <v>5</v>
      </c>
    </row>
    <row r="381" spans="1:3" ht="15.5" x14ac:dyDescent="0.35">
      <c r="A381" s="236" t="s">
        <v>1290</v>
      </c>
      <c r="B381" s="237" t="s">
        <v>1291</v>
      </c>
      <c r="C381" s="237">
        <v>5</v>
      </c>
    </row>
    <row r="382" spans="1:3" ht="15.5" x14ac:dyDescent="0.35">
      <c r="A382" s="236" t="s">
        <v>1292</v>
      </c>
      <c r="B382" s="237" t="s">
        <v>1293</v>
      </c>
      <c r="C382" s="237">
        <v>5</v>
      </c>
    </row>
    <row r="383" spans="1:3" ht="15.5" x14ac:dyDescent="0.35">
      <c r="A383" s="236" t="s">
        <v>1294</v>
      </c>
      <c r="B383" s="237" t="s">
        <v>1295</v>
      </c>
      <c r="C383" s="237">
        <v>4</v>
      </c>
    </row>
    <row r="384" spans="1:3" ht="15.5" x14ac:dyDescent="0.35">
      <c r="A384" s="236" t="s">
        <v>1296</v>
      </c>
      <c r="B384" s="237" t="s">
        <v>1297</v>
      </c>
      <c r="C384" s="237">
        <v>6</v>
      </c>
    </row>
    <row r="385" spans="1:3" ht="15.5" x14ac:dyDescent="0.35">
      <c r="A385" s="236" t="s">
        <v>1655</v>
      </c>
      <c r="B385" s="237" t="s">
        <v>1654</v>
      </c>
      <c r="C385" s="237">
        <v>5</v>
      </c>
    </row>
    <row r="386" spans="1:3" ht="15.5" x14ac:dyDescent="0.35">
      <c r="A386" s="236" t="s">
        <v>1235</v>
      </c>
      <c r="B386" s="237" t="s">
        <v>1236</v>
      </c>
      <c r="C386" s="237">
        <v>6</v>
      </c>
    </row>
    <row r="387" spans="1:3" ht="15.5" x14ac:dyDescent="0.35">
      <c r="A387" s="236" t="s">
        <v>1237</v>
      </c>
      <c r="B387" s="237" t="s">
        <v>1238</v>
      </c>
      <c r="C387" s="237">
        <v>4</v>
      </c>
    </row>
    <row r="388" spans="1:3" ht="15.5" x14ac:dyDescent="0.35">
      <c r="A388" s="236" t="s">
        <v>1239</v>
      </c>
      <c r="B388" s="237" t="s">
        <v>1240</v>
      </c>
      <c r="C388" s="237">
        <v>5</v>
      </c>
    </row>
    <row r="389" spans="1:3" ht="15.5" x14ac:dyDescent="0.35">
      <c r="A389" s="236" t="s">
        <v>1241</v>
      </c>
      <c r="B389" s="237" t="s">
        <v>1242</v>
      </c>
      <c r="C389" s="237">
        <v>4</v>
      </c>
    </row>
    <row r="390" spans="1:3" ht="15.5" x14ac:dyDescent="0.35">
      <c r="A390" s="236" t="s">
        <v>1243</v>
      </c>
      <c r="B390" s="237" t="s">
        <v>1244</v>
      </c>
      <c r="C390" s="237">
        <v>3</v>
      </c>
    </row>
    <row r="391" spans="1:3" ht="15.5" x14ac:dyDescent="0.35">
      <c r="A391" s="236" t="s">
        <v>1245</v>
      </c>
      <c r="B391" s="237" t="s">
        <v>1246</v>
      </c>
      <c r="C391" s="237">
        <v>2</v>
      </c>
    </row>
    <row r="392" spans="1:3" ht="15.5" x14ac:dyDescent="0.35">
      <c r="A392" s="236" t="s">
        <v>1653</v>
      </c>
      <c r="B392" s="237" t="s">
        <v>1652</v>
      </c>
      <c r="C392" s="237">
        <v>2</v>
      </c>
    </row>
    <row r="393" spans="1:3" ht="15.5" x14ac:dyDescent="0.35">
      <c r="A393" s="236" t="s">
        <v>1651</v>
      </c>
      <c r="B393" s="237" t="s">
        <v>603</v>
      </c>
      <c r="C393" s="237">
        <v>2</v>
      </c>
    </row>
    <row r="394" spans="1:3" ht="31" x14ac:dyDescent="0.35">
      <c r="A394" s="236" t="s">
        <v>1650</v>
      </c>
      <c r="B394" s="237" t="s">
        <v>1649</v>
      </c>
      <c r="C394" s="237">
        <v>3</v>
      </c>
    </row>
    <row r="395" spans="1:3" ht="15.5" x14ac:dyDescent="0.35">
      <c r="A395" s="236" t="s">
        <v>1648</v>
      </c>
      <c r="B395" s="237" t="s">
        <v>1647</v>
      </c>
      <c r="C395" s="237">
        <v>4</v>
      </c>
    </row>
    <row r="396" spans="1:3" ht="15.5" x14ac:dyDescent="0.35">
      <c r="A396" s="236" t="s">
        <v>1317</v>
      </c>
      <c r="B396" s="237" t="s">
        <v>1318</v>
      </c>
      <c r="C396" s="237">
        <v>1</v>
      </c>
    </row>
    <row r="397" spans="1:3" ht="15.5" x14ac:dyDescent="0.35">
      <c r="A397" s="236" t="s">
        <v>1319</v>
      </c>
      <c r="B397" s="237" t="s">
        <v>1320</v>
      </c>
      <c r="C397" s="237">
        <v>1</v>
      </c>
    </row>
    <row r="398" spans="1:3" ht="15.5" x14ac:dyDescent="0.35">
      <c r="A398" s="236" t="s">
        <v>1321</v>
      </c>
      <c r="B398" s="237" t="s">
        <v>603</v>
      </c>
      <c r="C398" s="237">
        <v>2</v>
      </c>
    </row>
    <row r="399" spans="1:3" ht="15.5" x14ac:dyDescent="0.35">
      <c r="A399" s="236" t="s">
        <v>1322</v>
      </c>
      <c r="B399" s="237" t="s">
        <v>1323</v>
      </c>
      <c r="C399" s="237">
        <v>1</v>
      </c>
    </row>
    <row r="400" spans="1:3" ht="15.5" x14ac:dyDescent="0.35">
      <c r="A400" s="236" t="s">
        <v>1324</v>
      </c>
      <c r="B400" s="237" t="s">
        <v>1325</v>
      </c>
      <c r="C400" s="237">
        <v>1</v>
      </c>
    </row>
    <row r="401" spans="1:3" ht="15.5" x14ac:dyDescent="0.35">
      <c r="A401" s="236" t="s">
        <v>1326</v>
      </c>
      <c r="B401" s="237" t="s">
        <v>1327</v>
      </c>
      <c r="C401" s="237">
        <v>1</v>
      </c>
    </row>
    <row r="402" spans="1:3" ht="15.5" x14ac:dyDescent="0.35">
      <c r="A402" s="236" t="s">
        <v>1328</v>
      </c>
      <c r="B402" s="237" t="s">
        <v>1329</v>
      </c>
      <c r="C402" s="237">
        <v>1</v>
      </c>
    </row>
    <row r="403" spans="1:3" ht="15.5" x14ac:dyDescent="0.35">
      <c r="A403" s="236" t="s">
        <v>1330</v>
      </c>
      <c r="B403" s="237" t="s">
        <v>1331</v>
      </c>
      <c r="C403" s="237">
        <v>1</v>
      </c>
    </row>
    <row r="404" spans="1:3" ht="15.5" x14ac:dyDescent="0.35">
      <c r="A404" s="236" t="s">
        <v>1332</v>
      </c>
      <c r="B404" s="237" t="s">
        <v>1333</v>
      </c>
      <c r="C404" s="237">
        <v>1</v>
      </c>
    </row>
    <row r="405" spans="1:3" ht="15.5" x14ac:dyDescent="0.35">
      <c r="A405" s="236" t="s">
        <v>1334</v>
      </c>
      <c r="B405" s="237" t="s">
        <v>1335</v>
      </c>
      <c r="C405" s="237">
        <v>1</v>
      </c>
    </row>
    <row r="406" spans="1:3" ht="15.5" x14ac:dyDescent="0.35">
      <c r="A406" s="236" t="s">
        <v>1336</v>
      </c>
      <c r="B406" s="237" t="s">
        <v>1337</v>
      </c>
      <c r="C406" s="237">
        <v>1</v>
      </c>
    </row>
    <row r="407" spans="1:3" ht="15.5" x14ac:dyDescent="0.35">
      <c r="A407" s="236" t="s">
        <v>1338</v>
      </c>
      <c r="B407" s="237" t="s">
        <v>1339</v>
      </c>
      <c r="C407" s="237">
        <v>1</v>
      </c>
    </row>
    <row r="408" spans="1:3" ht="15.5" x14ac:dyDescent="0.35">
      <c r="A408" s="236" t="s">
        <v>1340</v>
      </c>
      <c r="B408" s="237" t="s">
        <v>1341</v>
      </c>
      <c r="C408" s="237">
        <v>1</v>
      </c>
    </row>
    <row r="409" spans="1:3" ht="15.5" x14ac:dyDescent="0.35">
      <c r="A409" s="236" t="s">
        <v>1342</v>
      </c>
      <c r="B409" s="237" t="s">
        <v>1343</v>
      </c>
      <c r="C409" s="237">
        <v>1</v>
      </c>
    </row>
    <row r="410" spans="1:3" ht="15.5" x14ac:dyDescent="0.35">
      <c r="A410" s="236" t="s">
        <v>1344</v>
      </c>
      <c r="B410" s="237" t="s">
        <v>1345</v>
      </c>
      <c r="C410" s="237">
        <v>1</v>
      </c>
    </row>
    <row r="411" spans="1:3" ht="15.5" x14ac:dyDescent="0.35">
      <c r="A411" s="236" t="s">
        <v>1346</v>
      </c>
      <c r="B411" s="237" t="s">
        <v>1347</v>
      </c>
      <c r="C411" s="237">
        <v>1</v>
      </c>
    </row>
    <row r="412" spans="1:3" ht="15.5" x14ac:dyDescent="0.35">
      <c r="A412" s="236" t="s">
        <v>1348</v>
      </c>
      <c r="B412" s="237" t="s">
        <v>1349</v>
      </c>
      <c r="C412" s="237">
        <v>1</v>
      </c>
    </row>
    <row r="413" spans="1:3" ht="15.5" x14ac:dyDescent="0.35">
      <c r="A413" s="236" t="s">
        <v>1350</v>
      </c>
      <c r="B413" s="237" t="s">
        <v>1351</v>
      </c>
      <c r="C413" s="237">
        <v>1</v>
      </c>
    </row>
    <row r="414" spans="1:3" ht="15.5" x14ac:dyDescent="0.35">
      <c r="A414" s="236" t="s">
        <v>1352</v>
      </c>
      <c r="B414" s="237" t="s">
        <v>1353</v>
      </c>
      <c r="C414" s="237">
        <v>1</v>
      </c>
    </row>
    <row r="415" spans="1:3" ht="15.5" x14ac:dyDescent="0.35">
      <c r="A415" s="236" t="s">
        <v>1354</v>
      </c>
      <c r="B415" s="237" t="s">
        <v>1355</v>
      </c>
      <c r="C415" s="237">
        <v>1</v>
      </c>
    </row>
    <row r="416" spans="1:3" ht="15.5" x14ac:dyDescent="0.35">
      <c r="A416" s="236" t="s">
        <v>1356</v>
      </c>
      <c r="B416" s="237" t="s">
        <v>1357</v>
      </c>
      <c r="C416" s="237">
        <v>1</v>
      </c>
    </row>
    <row r="417" spans="1:3" ht="15.5" x14ac:dyDescent="0.35">
      <c r="A417" s="236" t="s">
        <v>1358</v>
      </c>
      <c r="B417" s="237" t="s">
        <v>1359</v>
      </c>
      <c r="C417" s="237">
        <v>1</v>
      </c>
    </row>
    <row r="418" spans="1:3" ht="15.5" x14ac:dyDescent="0.35">
      <c r="A418" s="236" t="s">
        <v>1360</v>
      </c>
      <c r="B418" s="237" t="s">
        <v>1361</v>
      </c>
      <c r="C418" s="237">
        <v>1</v>
      </c>
    </row>
    <row r="419" spans="1:3" ht="15.5" x14ac:dyDescent="0.35">
      <c r="A419" s="236" t="s">
        <v>1362</v>
      </c>
      <c r="B419" s="237" t="s">
        <v>1363</v>
      </c>
      <c r="C419" s="237">
        <v>1</v>
      </c>
    </row>
    <row r="420" spans="1:3" ht="15.5" x14ac:dyDescent="0.35">
      <c r="A420" s="236" t="s">
        <v>1364</v>
      </c>
      <c r="B420" s="237" t="s">
        <v>1365</v>
      </c>
      <c r="C420" s="237">
        <v>1</v>
      </c>
    </row>
    <row r="421" spans="1:3" ht="15.5" x14ac:dyDescent="0.35">
      <c r="A421" s="236" t="s">
        <v>1366</v>
      </c>
      <c r="B421" s="237" t="s">
        <v>1367</v>
      </c>
      <c r="C421" s="237">
        <v>1</v>
      </c>
    </row>
    <row r="422" spans="1:3" ht="15.5" x14ac:dyDescent="0.35">
      <c r="A422" s="236" t="s">
        <v>1368</v>
      </c>
      <c r="B422" s="237" t="s">
        <v>1369</v>
      </c>
      <c r="C422" s="237">
        <v>1</v>
      </c>
    </row>
    <row r="423" spans="1:3" ht="15.5" x14ac:dyDescent="0.35">
      <c r="A423" s="236" t="s">
        <v>1370</v>
      </c>
      <c r="B423" s="237" t="s">
        <v>1371</v>
      </c>
      <c r="C423" s="237">
        <v>1</v>
      </c>
    </row>
    <row r="424" spans="1:3" ht="15.5" x14ac:dyDescent="0.35">
      <c r="A424" s="236" t="s">
        <v>1372</v>
      </c>
      <c r="B424" s="237" t="s">
        <v>1373</v>
      </c>
      <c r="C424" s="237">
        <v>1</v>
      </c>
    </row>
    <row r="425" spans="1:3" ht="15.5" x14ac:dyDescent="0.35">
      <c r="A425" s="236" t="s">
        <v>1374</v>
      </c>
      <c r="B425" s="237" t="s">
        <v>1375</v>
      </c>
      <c r="C425" s="237">
        <v>1</v>
      </c>
    </row>
    <row r="426" spans="1:3" ht="15.5" x14ac:dyDescent="0.35">
      <c r="A426" s="236" t="s">
        <v>1376</v>
      </c>
      <c r="B426" s="237" t="s">
        <v>1377</v>
      </c>
      <c r="C426" s="237">
        <v>1</v>
      </c>
    </row>
    <row r="427" spans="1:3" ht="15.5" x14ac:dyDescent="0.35">
      <c r="A427" s="236" t="s">
        <v>1378</v>
      </c>
      <c r="B427" s="237" t="s">
        <v>1379</v>
      </c>
      <c r="C427" s="237">
        <v>1</v>
      </c>
    </row>
    <row r="428" spans="1:3" ht="15.5" x14ac:dyDescent="0.35">
      <c r="A428" s="236" t="s">
        <v>1380</v>
      </c>
      <c r="B428" s="237" t="s">
        <v>1381</v>
      </c>
      <c r="C428" s="237">
        <v>1</v>
      </c>
    </row>
    <row r="429" spans="1:3" ht="15.5" x14ac:dyDescent="0.35">
      <c r="A429" s="236" t="s">
        <v>1382</v>
      </c>
      <c r="B429" s="237" t="s">
        <v>1383</v>
      </c>
      <c r="C429" s="237">
        <v>1</v>
      </c>
    </row>
    <row r="430" spans="1:3" ht="15.5" x14ac:dyDescent="0.35">
      <c r="A430" s="236" t="s">
        <v>1384</v>
      </c>
      <c r="B430" s="237" t="s">
        <v>1385</v>
      </c>
      <c r="C430" s="237">
        <v>1</v>
      </c>
    </row>
    <row r="431" spans="1:3" ht="15.5" x14ac:dyDescent="0.35">
      <c r="A431" s="236" t="s">
        <v>1386</v>
      </c>
      <c r="B431" s="237" t="s">
        <v>1387</v>
      </c>
      <c r="C431" s="237">
        <v>1</v>
      </c>
    </row>
    <row r="432" spans="1:3" ht="15.5" x14ac:dyDescent="0.35">
      <c r="A432" s="236" t="s">
        <v>1388</v>
      </c>
      <c r="B432" s="237" t="s">
        <v>1389</v>
      </c>
      <c r="C432" s="237">
        <v>1</v>
      </c>
    </row>
    <row r="433" spans="1:3" ht="15.5" x14ac:dyDescent="0.35">
      <c r="A433" s="236" t="s">
        <v>1390</v>
      </c>
      <c r="B433" s="237" t="s">
        <v>1391</v>
      </c>
      <c r="C433" s="237">
        <v>1</v>
      </c>
    </row>
    <row r="434" spans="1:3" ht="15.5" x14ac:dyDescent="0.35">
      <c r="A434" s="236" t="s">
        <v>1392</v>
      </c>
      <c r="B434" s="237" t="s">
        <v>1393</v>
      </c>
      <c r="C434" s="237">
        <v>1</v>
      </c>
    </row>
    <row r="435" spans="1:3" ht="15.5" x14ac:dyDescent="0.35">
      <c r="A435" s="236" t="s">
        <v>1394</v>
      </c>
      <c r="B435" s="237" t="s">
        <v>1381</v>
      </c>
      <c r="C435" s="237">
        <v>1</v>
      </c>
    </row>
    <row r="436" spans="1:3" ht="15.5" x14ac:dyDescent="0.35">
      <c r="A436" s="236" t="s">
        <v>1395</v>
      </c>
      <c r="B436" s="237" t="s">
        <v>1396</v>
      </c>
      <c r="C436" s="237">
        <v>1</v>
      </c>
    </row>
    <row r="437" spans="1:3" ht="15.5" x14ac:dyDescent="0.35">
      <c r="A437" s="236" t="s">
        <v>1397</v>
      </c>
      <c r="B437" s="237" t="s">
        <v>1398</v>
      </c>
      <c r="C437" s="237">
        <v>1</v>
      </c>
    </row>
    <row r="438" spans="1:3" ht="15.5" x14ac:dyDescent="0.35">
      <c r="A438" s="236" t="s">
        <v>1399</v>
      </c>
      <c r="B438" s="237" t="s">
        <v>1400</v>
      </c>
      <c r="C438" s="237">
        <v>1</v>
      </c>
    </row>
    <row r="439" spans="1:3" ht="15.5" x14ac:dyDescent="0.35">
      <c r="A439" s="236" t="s">
        <v>1401</v>
      </c>
      <c r="B439" s="237" t="s">
        <v>1402</v>
      </c>
      <c r="C439" s="237">
        <v>1</v>
      </c>
    </row>
    <row r="440" spans="1:3" ht="15.5" x14ac:dyDescent="0.35">
      <c r="A440" s="236" t="s">
        <v>1403</v>
      </c>
      <c r="B440" s="237" t="s">
        <v>1404</v>
      </c>
      <c r="C440" s="237">
        <v>1</v>
      </c>
    </row>
    <row r="441" spans="1:3" ht="15.5" x14ac:dyDescent="0.35">
      <c r="A441" s="236" t="s">
        <v>1405</v>
      </c>
      <c r="B441" s="237" t="s">
        <v>1406</v>
      </c>
      <c r="C441" s="237">
        <v>1</v>
      </c>
    </row>
    <row r="442" spans="1:3" ht="15.5" x14ac:dyDescent="0.35">
      <c r="A442" s="236" t="s">
        <v>1591</v>
      </c>
      <c r="B442" s="237" t="s">
        <v>1592</v>
      </c>
      <c r="C442" s="237">
        <v>1</v>
      </c>
    </row>
    <row r="443" spans="1:3" ht="15.5" x14ac:dyDescent="0.35">
      <c r="A443" s="236" t="s">
        <v>1593</v>
      </c>
      <c r="B443" s="237" t="s">
        <v>1594</v>
      </c>
      <c r="C443" s="237">
        <v>1</v>
      </c>
    </row>
    <row r="444" spans="1:3" ht="15.5" x14ac:dyDescent="0.35">
      <c r="A444" s="236" t="s">
        <v>1595</v>
      </c>
      <c r="B444" s="237" t="s">
        <v>1596</v>
      </c>
      <c r="C444" s="237">
        <v>1</v>
      </c>
    </row>
    <row r="445" spans="1:3" ht="15.5" x14ac:dyDescent="0.35">
      <c r="A445" s="236" t="s">
        <v>1597</v>
      </c>
      <c r="B445" s="237" t="s">
        <v>1598</v>
      </c>
      <c r="C445" s="237">
        <v>1</v>
      </c>
    </row>
    <row r="446" spans="1:3" ht="15.5" x14ac:dyDescent="0.35">
      <c r="A446" s="236" t="s">
        <v>1599</v>
      </c>
      <c r="B446" s="237" t="s">
        <v>1600</v>
      </c>
      <c r="C446" s="237">
        <v>1</v>
      </c>
    </row>
    <row r="447" spans="1:3" ht="15.5" x14ac:dyDescent="0.35">
      <c r="A447" s="236" t="s">
        <v>1601</v>
      </c>
      <c r="B447" s="237" t="s">
        <v>1602</v>
      </c>
      <c r="C447" s="237">
        <v>1</v>
      </c>
    </row>
    <row r="448" spans="1:3" ht="31" x14ac:dyDescent="0.35">
      <c r="A448" s="236" t="s">
        <v>1603</v>
      </c>
      <c r="B448" s="237" t="s">
        <v>1604</v>
      </c>
      <c r="C448" s="237">
        <v>1</v>
      </c>
    </row>
    <row r="449" spans="1:3" ht="31" x14ac:dyDescent="0.35">
      <c r="A449" s="236" t="s">
        <v>1605</v>
      </c>
      <c r="B449" s="237" t="s">
        <v>1606</v>
      </c>
      <c r="C449" s="237">
        <v>1</v>
      </c>
    </row>
    <row r="450" spans="1:3" ht="15.5" x14ac:dyDescent="0.35">
      <c r="A450" s="236" t="s">
        <v>1607</v>
      </c>
      <c r="B450" s="237" t="s">
        <v>1608</v>
      </c>
      <c r="C450" s="237">
        <v>1</v>
      </c>
    </row>
    <row r="451" spans="1:3" ht="15.5" x14ac:dyDescent="0.35">
      <c r="A451" s="236" t="s">
        <v>1609</v>
      </c>
      <c r="B451" s="237" t="s">
        <v>1610</v>
      </c>
      <c r="C451" s="237">
        <v>1</v>
      </c>
    </row>
    <row r="452" spans="1:3" ht="15.5" x14ac:dyDescent="0.35">
      <c r="A452" s="236" t="s">
        <v>1407</v>
      </c>
      <c r="B452" s="237" t="s">
        <v>1408</v>
      </c>
      <c r="C452" s="237">
        <v>1</v>
      </c>
    </row>
    <row r="453" spans="1:3" ht="15.5" x14ac:dyDescent="0.35">
      <c r="A453" s="236" t="s">
        <v>1611</v>
      </c>
      <c r="B453" s="237" t="s">
        <v>1612</v>
      </c>
      <c r="C453" s="237">
        <v>1</v>
      </c>
    </row>
    <row r="454" spans="1:3" ht="15.5" x14ac:dyDescent="0.35">
      <c r="A454" s="236" t="s">
        <v>1613</v>
      </c>
      <c r="B454" s="237" t="s">
        <v>1614</v>
      </c>
      <c r="C454" s="237">
        <v>1</v>
      </c>
    </row>
    <row r="455" spans="1:3" ht="15.5" x14ac:dyDescent="0.35">
      <c r="A455" s="236" t="s">
        <v>1615</v>
      </c>
      <c r="B455" s="237" t="s">
        <v>1616</v>
      </c>
      <c r="C455" s="237">
        <v>1</v>
      </c>
    </row>
    <row r="456" spans="1:3" ht="15.5" x14ac:dyDescent="0.35">
      <c r="A456" s="236" t="s">
        <v>1617</v>
      </c>
      <c r="B456" s="237" t="s">
        <v>1618</v>
      </c>
      <c r="C456" s="237">
        <v>1</v>
      </c>
    </row>
    <row r="457" spans="1:3" ht="15.5" x14ac:dyDescent="0.35">
      <c r="A457" s="236" t="s">
        <v>1619</v>
      </c>
      <c r="B457" s="237" t="s">
        <v>1620</v>
      </c>
      <c r="C457" s="237">
        <v>1</v>
      </c>
    </row>
    <row r="458" spans="1:3" ht="15.5" x14ac:dyDescent="0.35">
      <c r="A458" s="236" t="s">
        <v>1621</v>
      </c>
      <c r="B458" s="237" t="s">
        <v>1622</v>
      </c>
      <c r="C458" s="237">
        <v>1</v>
      </c>
    </row>
    <row r="459" spans="1:3" ht="15.5" x14ac:dyDescent="0.35">
      <c r="A459" s="236" t="s">
        <v>1623</v>
      </c>
      <c r="B459" s="237" t="s">
        <v>1624</v>
      </c>
      <c r="C459" s="237">
        <v>1</v>
      </c>
    </row>
    <row r="460" spans="1:3" ht="15.5" x14ac:dyDescent="0.35">
      <c r="A460" s="236" t="s">
        <v>1625</v>
      </c>
      <c r="B460" s="237" t="s">
        <v>1626</v>
      </c>
      <c r="C460" s="237">
        <v>1</v>
      </c>
    </row>
    <row r="461" spans="1:3" ht="15.5" x14ac:dyDescent="0.35">
      <c r="A461" s="236" t="s">
        <v>1627</v>
      </c>
      <c r="B461" s="237" t="s">
        <v>1628</v>
      </c>
      <c r="C461" s="237">
        <v>1</v>
      </c>
    </row>
    <row r="462" spans="1:3" ht="15.5" x14ac:dyDescent="0.35">
      <c r="A462" s="236" t="s">
        <v>1629</v>
      </c>
      <c r="B462" s="237" t="s">
        <v>1630</v>
      </c>
      <c r="C462" s="237">
        <v>1</v>
      </c>
    </row>
    <row r="463" spans="1:3" ht="15.5" x14ac:dyDescent="0.35">
      <c r="A463" s="236" t="s">
        <v>1409</v>
      </c>
      <c r="B463" s="237" t="s">
        <v>1410</v>
      </c>
      <c r="C463" s="237">
        <v>1</v>
      </c>
    </row>
    <row r="464" spans="1:3" ht="15.5" x14ac:dyDescent="0.35">
      <c r="A464" s="236" t="s">
        <v>1631</v>
      </c>
      <c r="B464" s="237" t="s">
        <v>1632</v>
      </c>
      <c r="C464" s="237">
        <v>1</v>
      </c>
    </row>
    <row r="465" spans="1:3" ht="15.5" x14ac:dyDescent="0.35">
      <c r="A465" s="236" t="s">
        <v>1646</v>
      </c>
      <c r="B465" s="237" t="s">
        <v>1645</v>
      </c>
      <c r="C465" s="237">
        <v>1</v>
      </c>
    </row>
    <row r="466" spans="1:3" ht="15.5" x14ac:dyDescent="0.35">
      <c r="A466" s="236" t="s">
        <v>1644</v>
      </c>
      <c r="B466" s="237" t="s">
        <v>1643</v>
      </c>
      <c r="C466" s="237">
        <v>1</v>
      </c>
    </row>
    <row r="467" spans="1:3" ht="15.5" x14ac:dyDescent="0.35">
      <c r="A467" s="236" t="s">
        <v>1642</v>
      </c>
      <c r="B467" s="237" t="s">
        <v>1641</v>
      </c>
      <c r="C467" s="237">
        <v>1</v>
      </c>
    </row>
    <row r="468" spans="1:3" ht="15.5" x14ac:dyDescent="0.35">
      <c r="A468" s="236" t="s">
        <v>1640</v>
      </c>
      <c r="B468" s="237" t="s">
        <v>1639</v>
      </c>
      <c r="C468" s="237">
        <v>1</v>
      </c>
    </row>
    <row r="469" spans="1:3" ht="15.5" x14ac:dyDescent="0.35">
      <c r="A469" s="236" t="s">
        <v>1638</v>
      </c>
      <c r="B469" s="237" t="s">
        <v>1637</v>
      </c>
      <c r="C469" s="237">
        <v>1</v>
      </c>
    </row>
    <row r="470" spans="1:3" ht="15.5" x14ac:dyDescent="0.35">
      <c r="A470" s="236" t="s">
        <v>1636</v>
      </c>
      <c r="B470" s="237" t="s">
        <v>1635</v>
      </c>
      <c r="C470" s="237">
        <v>1</v>
      </c>
    </row>
    <row r="471" spans="1:3" ht="15.5" x14ac:dyDescent="0.35">
      <c r="A471" s="236" t="s">
        <v>1411</v>
      </c>
      <c r="B471" s="237" t="s">
        <v>1412</v>
      </c>
      <c r="C471" s="237">
        <v>1</v>
      </c>
    </row>
    <row r="472" spans="1:3" ht="15.5" x14ac:dyDescent="0.35">
      <c r="A472" s="236" t="s">
        <v>1413</v>
      </c>
      <c r="B472" s="237" t="s">
        <v>1414</v>
      </c>
      <c r="C472" s="237">
        <v>1</v>
      </c>
    </row>
    <row r="473" spans="1:3" ht="15.5" x14ac:dyDescent="0.35">
      <c r="A473" s="236" t="s">
        <v>1415</v>
      </c>
      <c r="B473" s="237" t="s">
        <v>1416</v>
      </c>
      <c r="C473" s="237">
        <v>1</v>
      </c>
    </row>
    <row r="474" spans="1:3" ht="15.5" x14ac:dyDescent="0.35">
      <c r="A474" s="236" t="s">
        <v>1417</v>
      </c>
      <c r="B474" s="237" t="s">
        <v>1418</v>
      </c>
      <c r="C474" s="237">
        <v>1</v>
      </c>
    </row>
    <row r="475" spans="1:3" ht="15.5" x14ac:dyDescent="0.35">
      <c r="A475" s="236" t="s">
        <v>1419</v>
      </c>
      <c r="B475" s="237" t="s">
        <v>1420</v>
      </c>
      <c r="C475" s="237">
        <v>1</v>
      </c>
    </row>
    <row r="476" spans="1:3" ht="15.5" x14ac:dyDescent="0.35">
      <c r="A476" s="236" t="s">
        <v>1421</v>
      </c>
      <c r="B476" s="237" t="s">
        <v>1422</v>
      </c>
      <c r="C476" s="237">
        <v>1</v>
      </c>
    </row>
    <row r="477" spans="1:3" ht="15.5" x14ac:dyDescent="0.35">
      <c r="A477" s="236" t="s">
        <v>1423</v>
      </c>
      <c r="B477" s="237" t="s">
        <v>1424</v>
      </c>
      <c r="C477" s="237">
        <v>1</v>
      </c>
    </row>
    <row r="478" spans="1:3" ht="15.5" x14ac:dyDescent="0.35">
      <c r="A478" s="236" t="s">
        <v>1425</v>
      </c>
      <c r="B478" s="237" t="s">
        <v>1426</v>
      </c>
      <c r="C478" s="237">
        <v>1</v>
      </c>
    </row>
    <row r="479" spans="1:3" ht="15.5" x14ac:dyDescent="0.35">
      <c r="A479" s="236" t="s">
        <v>1427</v>
      </c>
      <c r="B479" s="237" t="s">
        <v>1428</v>
      </c>
      <c r="C479" s="237">
        <v>1</v>
      </c>
    </row>
    <row r="480" spans="1:3" ht="15.5" x14ac:dyDescent="0.35">
      <c r="A480" s="236" t="s">
        <v>1429</v>
      </c>
      <c r="B480" s="237" t="s">
        <v>1430</v>
      </c>
      <c r="C480" s="237">
        <v>1</v>
      </c>
    </row>
    <row r="481" spans="1:3" ht="15.5" x14ac:dyDescent="0.35">
      <c r="A481" s="236" t="s">
        <v>1431</v>
      </c>
      <c r="B481" s="237" t="s">
        <v>1432</v>
      </c>
      <c r="C481" s="237">
        <v>1</v>
      </c>
    </row>
    <row r="482" spans="1:3" ht="15.5" x14ac:dyDescent="0.35">
      <c r="A482" s="236" t="s">
        <v>1433</v>
      </c>
      <c r="B482" s="237" t="s">
        <v>1434</v>
      </c>
      <c r="C482" s="237">
        <v>1</v>
      </c>
    </row>
    <row r="483" spans="1:3" ht="15.5" x14ac:dyDescent="0.35">
      <c r="A483" s="236" t="s">
        <v>1435</v>
      </c>
      <c r="B483" s="237" t="s">
        <v>1436</v>
      </c>
      <c r="C483" s="237">
        <v>1</v>
      </c>
    </row>
    <row r="484" spans="1:3" ht="15.5" x14ac:dyDescent="0.35">
      <c r="A484" s="236" t="s">
        <v>1437</v>
      </c>
      <c r="B484" s="237" t="s">
        <v>1438</v>
      </c>
      <c r="C484" s="237">
        <v>1</v>
      </c>
    </row>
    <row r="485" spans="1:3" ht="15.5" x14ac:dyDescent="0.35">
      <c r="A485" s="236" t="s">
        <v>1439</v>
      </c>
      <c r="B485" s="237" t="s">
        <v>1440</v>
      </c>
      <c r="C485" s="237">
        <v>1</v>
      </c>
    </row>
    <row r="486" spans="1:3" ht="15.5" x14ac:dyDescent="0.35">
      <c r="A486" s="236" t="s">
        <v>1441</v>
      </c>
      <c r="B486" s="237" t="s">
        <v>1442</v>
      </c>
      <c r="C486" s="237">
        <v>1</v>
      </c>
    </row>
    <row r="487" spans="1:3" ht="15.5" x14ac:dyDescent="0.35">
      <c r="A487" s="236" t="s">
        <v>1443</v>
      </c>
      <c r="B487" s="237" t="s">
        <v>1444</v>
      </c>
      <c r="C487" s="237">
        <v>1</v>
      </c>
    </row>
    <row r="488" spans="1:3" ht="15.5" x14ac:dyDescent="0.35">
      <c r="A488" s="236" t="s">
        <v>1445</v>
      </c>
      <c r="B488" s="237" t="s">
        <v>1446</v>
      </c>
      <c r="C488" s="237">
        <v>1</v>
      </c>
    </row>
    <row r="489" spans="1:3" ht="15.5" x14ac:dyDescent="0.35">
      <c r="A489" s="236" t="s">
        <v>1447</v>
      </c>
      <c r="B489" s="237" t="s">
        <v>1448</v>
      </c>
      <c r="C489" s="237">
        <v>1</v>
      </c>
    </row>
    <row r="490" spans="1:3" ht="15.5" x14ac:dyDescent="0.35">
      <c r="A490" s="236" t="s">
        <v>1449</v>
      </c>
      <c r="B490" s="237" t="s">
        <v>1450</v>
      </c>
      <c r="C490" s="237">
        <v>1</v>
      </c>
    </row>
    <row r="491" spans="1:3" ht="15.5" x14ac:dyDescent="0.35">
      <c r="A491" s="236" t="s">
        <v>1451</v>
      </c>
      <c r="B491" s="237" t="s">
        <v>1452</v>
      </c>
      <c r="C491" s="237">
        <v>1</v>
      </c>
    </row>
    <row r="492" spans="1:3" ht="15.5" x14ac:dyDescent="0.35">
      <c r="A492" s="236" t="s">
        <v>1453</v>
      </c>
      <c r="B492" s="237" t="s">
        <v>1454</v>
      </c>
      <c r="C492" s="237">
        <v>1</v>
      </c>
    </row>
    <row r="493" spans="1:3" ht="15.5" x14ac:dyDescent="0.35">
      <c r="A493" s="236" t="s">
        <v>1455</v>
      </c>
      <c r="B493" s="237" t="s">
        <v>1456</v>
      </c>
      <c r="C493" s="237">
        <v>1</v>
      </c>
    </row>
    <row r="494" spans="1:3" ht="15.5" x14ac:dyDescent="0.35">
      <c r="A494" s="236" t="s">
        <v>1457</v>
      </c>
      <c r="B494" s="237" t="s">
        <v>1458</v>
      </c>
      <c r="C494" s="237">
        <v>1</v>
      </c>
    </row>
    <row r="495" spans="1:3" ht="15.5" x14ac:dyDescent="0.35">
      <c r="A495" s="236" t="s">
        <v>1459</v>
      </c>
      <c r="B495" s="237" t="s">
        <v>1460</v>
      </c>
      <c r="C495" s="237">
        <v>1</v>
      </c>
    </row>
    <row r="496" spans="1:3" ht="15.5" x14ac:dyDescent="0.35">
      <c r="A496" s="236" t="s">
        <v>1461</v>
      </c>
      <c r="B496" s="237" t="s">
        <v>1462</v>
      </c>
      <c r="C496" s="237">
        <v>1</v>
      </c>
    </row>
    <row r="497" spans="1:3" ht="15.5" x14ac:dyDescent="0.35">
      <c r="A497" s="236" t="s">
        <v>1463</v>
      </c>
      <c r="B497" s="237" t="s">
        <v>1464</v>
      </c>
      <c r="C497" s="237">
        <v>1</v>
      </c>
    </row>
    <row r="498" spans="1:3" ht="15.5" x14ac:dyDescent="0.35">
      <c r="A498" s="236" t="s">
        <v>1465</v>
      </c>
      <c r="B498" s="237" t="s">
        <v>1466</v>
      </c>
      <c r="C498" s="237">
        <v>1</v>
      </c>
    </row>
    <row r="499" spans="1:3" ht="15.5" x14ac:dyDescent="0.35">
      <c r="A499" s="236" t="s">
        <v>1467</v>
      </c>
      <c r="B499" s="237" t="s">
        <v>1468</v>
      </c>
      <c r="C499" s="237">
        <v>1</v>
      </c>
    </row>
    <row r="500" spans="1:3" ht="15.5" x14ac:dyDescent="0.35">
      <c r="A500" s="236" t="s">
        <v>1469</v>
      </c>
      <c r="B500" s="237" t="s">
        <v>1470</v>
      </c>
      <c r="C500" s="237">
        <v>1</v>
      </c>
    </row>
    <row r="501" spans="1:3" ht="15.5" x14ac:dyDescent="0.35">
      <c r="A501" s="236" t="s">
        <v>1471</v>
      </c>
      <c r="B501" s="237" t="s">
        <v>1472</v>
      </c>
      <c r="C501" s="237">
        <v>1</v>
      </c>
    </row>
    <row r="502" spans="1:3" ht="15.5" x14ac:dyDescent="0.35">
      <c r="A502" s="236" t="s">
        <v>1473</v>
      </c>
      <c r="B502" s="237" t="s">
        <v>1474</v>
      </c>
      <c r="C502" s="237">
        <v>1</v>
      </c>
    </row>
    <row r="503" spans="1:3" ht="15.5" x14ac:dyDescent="0.35">
      <c r="A503" s="236" t="s">
        <v>1475</v>
      </c>
      <c r="B503" s="237" t="s">
        <v>1476</v>
      </c>
      <c r="C503" s="237">
        <v>1</v>
      </c>
    </row>
    <row r="504" spans="1:3" ht="15.5" x14ac:dyDescent="0.35">
      <c r="A504" s="236" t="s">
        <v>1477</v>
      </c>
      <c r="B504" s="237" t="s">
        <v>1478</v>
      </c>
      <c r="C504" s="237">
        <v>1</v>
      </c>
    </row>
    <row r="505" spans="1:3" ht="15.5" x14ac:dyDescent="0.35">
      <c r="A505" s="236" t="s">
        <v>1479</v>
      </c>
      <c r="B505" s="237" t="s">
        <v>1480</v>
      </c>
      <c r="C505" s="237">
        <v>1</v>
      </c>
    </row>
    <row r="506" spans="1:3" ht="15.5" x14ac:dyDescent="0.35">
      <c r="A506" s="236" t="s">
        <v>1481</v>
      </c>
      <c r="B506" s="237" t="s">
        <v>1482</v>
      </c>
      <c r="C506" s="237">
        <v>1</v>
      </c>
    </row>
    <row r="507" spans="1:3" ht="15.5" x14ac:dyDescent="0.35">
      <c r="A507" s="236" t="s">
        <v>1483</v>
      </c>
      <c r="B507" s="237" t="s">
        <v>1484</v>
      </c>
      <c r="C507" s="237">
        <v>1</v>
      </c>
    </row>
    <row r="508" spans="1:3" ht="15.5" x14ac:dyDescent="0.35">
      <c r="A508" s="236" t="s">
        <v>1485</v>
      </c>
      <c r="B508" s="237" t="s">
        <v>1486</v>
      </c>
      <c r="C508" s="237">
        <v>5</v>
      </c>
    </row>
    <row r="509" spans="1:3" ht="15.5" x14ac:dyDescent="0.35">
      <c r="A509" s="236" t="s">
        <v>1487</v>
      </c>
      <c r="B509" s="237" t="s">
        <v>1488</v>
      </c>
      <c r="C509" s="237">
        <v>4</v>
      </c>
    </row>
    <row r="510" spans="1:3" ht="15.5" x14ac:dyDescent="0.35">
      <c r="A510" s="236" t="s">
        <v>1489</v>
      </c>
      <c r="B510" s="237" t="s">
        <v>1490</v>
      </c>
      <c r="C510" s="237">
        <v>1</v>
      </c>
    </row>
    <row r="511" spans="1:3" ht="15.5" x14ac:dyDescent="0.35">
      <c r="A511" s="236" t="s">
        <v>1491</v>
      </c>
      <c r="B511" s="237" t="s">
        <v>1492</v>
      </c>
      <c r="C511" s="237">
        <v>1</v>
      </c>
    </row>
    <row r="512" spans="1:3" ht="15.5" x14ac:dyDescent="0.35">
      <c r="A512" s="236" t="s">
        <v>1493</v>
      </c>
      <c r="B512" s="237" t="s">
        <v>1494</v>
      </c>
      <c r="C512" s="237">
        <v>1</v>
      </c>
    </row>
    <row r="513" spans="1:3" ht="15.5" x14ac:dyDescent="0.35">
      <c r="A513" s="236" t="s">
        <v>1495</v>
      </c>
      <c r="B513" s="237" t="s">
        <v>1496</v>
      </c>
      <c r="C513" s="237">
        <v>1</v>
      </c>
    </row>
    <row r="514" spans="1:3" ht="15.5" x14ac:dyDescent="0.35">
      <c r="A514" s="236" t="s">
        <v>1497</v>
      </c>
      <c r="B514" s="237" t="s">
        <v>1498</v>
      </c>
      <c r="C514" s="237">
        <v>1</v>
      </c>
    </row>
    <row r="515" spans="1:3" ht="15.5" x14ac:dyDescent="0.35">
      <c r="A515" s="236" t="s">
        <v>1499</v>
      </c>
      <c r="B515" s="237" t="s">
        <v>1500</v>
      </c>
      <c r="C515" s="237">
        <v>1</v>
      </c>
    </row>
    <row r="516" spans="1:3" ht="15.5" x14ac:dyDescent="0.35">
      <c r="A516" s="236" t="s">
        <v>1501</v>
      </c>
      <c r="B516" s="237" t="s">
        <v>1502</v>
      </c>
      <c r="C516" s="237">
        <v>1</v>
      </c>
    </row>
    <row r="517" spans="1:3" ht="15.5" x14ac:dyDescent="0.35">
      <c r="A517" s="236" t="s">
        <v>1503</v>
      </c>
      <c r="B517" s="237" t="s">
        <v>1504</v>
      </c>
      <c r="C517" s="237">
        <v>1</v>
      </c>
    </row>
    <row r="518" spans="1:3" ht="15.5" x14ac:dyDescent="0.35">
      <c r="A518" s="236" t="s">
        <v>1565</v>
      </c>
      <c r="B518" s="237" t="s">
        <v>1566</v>
      </c>
      <c r="C518" s="237">
        <v>1</v>
      </c>
    </row>
    <row r="519" spans="1:3" ht="15.5" x14ac:dyDescent="0.35">
      <c r="A519" s="236" t="s">
        <v>1505</v>
      </c>
      <c r="B519" s="237" t="s">
        <v>1506</v>
      </c>
      <c r="C519" s="237">
        <v>1</v>
      </c>
    </row>
    <row r="520" spans="1:3" ht="15.5" x14ac:dyDescent="0.35">
      <c r="A520" s="236" t="s">
        <v>1507</v>
      </c>
      <c r="B520" s="237" t="s">
        <v>1508</v>
      </c>
      <c r="C520" s="237">
        <v>1</v>
      </c>
    </row>
    <row r="521" spans="1:3" ht="15.5" x14ac:dyDescent="0.35">
      <c r="A521" s="236" t="s">
        <v>1509</v>
      </c>
      <c r="B521" s="237" t="s">
        <v>1510</v>
      </c>
      <c r="C521" s="237">
        <v>1</v>
      </c>
    </row>
    <row r="522" spans="1:3" ht="15.5" x14ac:dyDescent="0.35">
      <c r="A522" s="236" t="s">
        <v>1511</v>
      </c>
      <c r="B522" s="237" t="s">
        <v>1512</v>
      </c>
      <c r="C522" s="237">
        <v>1</v>
      </c>
    </row>
    <row r="523" spans="1:3" ht="15.5" x14ac:dyDescent="0.35">
      <c r="A523" s="236" t="s">
        <v>1513</v>
      </c>
      <c r="B523" s="237" t="s">
        <v>1514</v>
      </c>
      <c r="C523" s="237">
        <v>1</v>
      </c>
    </row>
    <row r="524" spans="1:3" ht="15.5" x14ac:dyDescent="0.35">
      <c r="A524" s="236" t="s">
        <v>1515</v>
      </c>
      <c r="B524" s="237" t="s">
        <v>1516</v>
      </c>
      <c r="C524" s="237">
        <v>8</v>
      </c>
    </row>
    <row r="525" spans="1:3" ht="15.5" x14ac:dyDescent="0.35">
      <c r="A525" s="236" t="s">
        <v>1517</v>
      </c>
      <c r="B525" s="237" t="s">
        <v>1518</v>
      </c>
      <c r="C525" s="237">
        <v>1</v>
      </c>
    </row>
    <row r="526" spans="1:3" ht="15.5" x14ac:dyDescent="0.35">
      <c r="A526" s="236" t="s">
        <v>1519</v>
      </c>
      <c r="B526" s="237" t="s">
        <v>1520</v>
      </c>
      <c r="C526" s="237">
        <v>1</v>
      </c>
    </row>
    <row r="527" spans="1:3" ht="15.5" x14ac:dyDescent="0.35">
      <c r="A527" s="236" t="s">
        <v>1521</v>
      </c>
      <c r="B527" s="237" t="s">
        <v>1522</v>
      </c>
      <c r="C527" s="237">
        <v>1</v>
      </c>
    </row>
    <row r="528" spans="1:3" ht="15.5" x14ac:dyDescent="0.35">
      <c r="A528" s="236" t="s">
        <v>1523</v>
      </c>
      <c r="B528" s="237" t="s">
        <v>1524</v>
      </c>
      <c r="C528" s="237">
        <v>1</v>
      </c>
    </row>
    <row r="529" spans="1:3" ht="15.5" x14ac:dyDescent="0.35">
      <c r="A529" s="236" t="s">
        <v>1567</v>
      </c>
      <c r="B529" s="237" t="s">
        <v>1568</v>
      </c>
      <c r="C529" s="237">
        <v>1</v>
      </c>
    </row>
    <row r="530" spans="1:3" ht="15.5" x14ac:dyDescent="0.35">
      <c r="A530" s="236" t="s">
        <v>1525</v>
      </c>
      <c r="B530" s="237" t="s">
        <v>1526</v>
      </c>
      <c r="C530" s="237">
        <v>1</v>
      </c>
    </row>
    <row r="531" spans="1:3" ht="15.5" x14ac:dyDescent="0.35">
      <c r="A531" s="236" t="s">
        <v>1527</v>
      </c>
      <c r="B531" s="237" t="s">
        <v>1528</v>
      </c>
      <c r="C531" s="237">
        <v>1</v>
      </c>
    </row>
    <row r="532" spans="1:3" ht="15.5" x14ac:dyDescent="0.35">
      <c r="A532" s="236" t="s">
        <v>1529</v>
      </c>
      <c r="B532" s="237" t="s">
        <v>1530</v>
      </c>
      <c r="C532" s="237">
        <v>1</v>
      </c>
    </row>
    <row r="533" spans="1:3" ht="15.5" x14ac:dyDescent="0.35">
      <c r="A533" s="236" t="s">
        <v>1531</v>
      </c>
      <c r="B533" s="237" t="s">
        <v>1532</v>
      </c>
      <c r="C533" s="237">
        <v>1</v>
      </c>
    </row>
    <row r="534" spans="1:3" ht="15.5" x14ac:dyDescent="0.35">
      <c r="A534" s="236" t="s">
        <v>1533</v>
      </c>
      <c r="B534" s="237" t="s">
        <v>1534</v>
      </c>
      <c r="C534" s="237">
        <v>1</v>
      </c>
    </row>
    <row r="535" spans="1:3" ht="15.5" x14ac:dyDescent="0.35">
      <c r="A535" s="236" t="s">
        <v>1535</v>
      </c>
      <c r="B535" s="237" t="s">
        <v>1536</v>
      </c>
      <c r="C535" s="237">
        <v>1</v>
      </c>
    </row>
    <row r="536" spans="1:3" ht="15.5" x14ac:dyDescent="0.35">
      <c r="A536" s="236" t="s">
        <v>1537</v>
      </c>
      <c r="B536" s="237" t="s">
        <v>1538</v>
      </c>
      <c r="C536" s="237">
        <v>1</v>
      </c>
    </row>
    <row r="537" spans="1:3" ht="15.5" x14ac:dyDescent="0.35">
      <c r="A537" s="236" t="s">
        <v>1539</v>
      </c>
      <c r="B537" s="237" t="s">
        <v>1540</v>
      </c>
      <c r="C537" s="237">
        <v>1</v>
      </c>
    </row>
    <row r="538" spans="1:3" ht="15.5" x14ac:dyDescent="0.35">
      <c r="A538" s="236" t="s">
        <v>1541</v>
      </c>
      <c r="B538" s="237" t="s">
        <v>1542</v>
      </c>
      <c r="C538" s="237">
        <v>1</v>
      </c>
    </row>
    <row r="539" spans="1:3" ht="15.5" x14ac:dyDescent="0.35">
      <c r="A539" s="236" t="s">
        <v>1543</v>
      </c>
      <c r="B539" s="237" t="s">
        <v>1544</v>
      </c>
      <c r="C539" s="237">
        <v>1</v>
      </c>
    </row>
    <row r="540" spans="1:3" ht="15.5" x14ac:dyDescent="0.35">
      <c r="A540" s="236" t="s">
        <v>1569</v>
      </c>
      <c r="B540" s="237" t="s">
        <v>1570</v>
      </c>
      <c r="C540" s="237">
        <v>1</v>
      </c>
    </row>
    <row r="541" spans="1:3" ht="15.5" x14ac:dyDescent="0.35">
      <c r="A541" s="236" t="s">
        <v>1545</v>
      </c>
      <c r="B541" s="237" t="s">
        <v>1546</v>
      </c>
      <c r="C541" s="237">
        <v>1</v>
      </c>
    </row>
    <row r="542" spans="1:3" ht="15.5" x14ac:dyDescent="0.35">
      <c r="A542" s="236" t="s">
        <v>1547</v>
      </c>
      <c r="B542" s="237" t="s">
        <v>1548</v>
      </c>
      <c r="C542" s="237">
        <v>1</v>
      </c>
    </row>
    <row r="543" spans="1:3" ht="15.5" x14ac:dyDescent="0.35">
      <c r="A543" s="236" t="s">
        <v>1549</v>
      </c>
      <c r="B543" s="237" t="s">
        <v>1550</v>
      </c>
      <c r="C543" s="237">
        <v>1</v>
      </c>
    </row>
    <row r="544" spans="1:3" ht="15.5" x14ac:dyDescent="0.35">
      <c r="A544" s="236" t="s">
        <v>1551</v>
      </c>
      <c r="B544" s="237" t="s">
        <v>1552</v>
      </c>
      <c r="C544" s="237">
        <v>1</v>
      </c>
    </row>
    <row r="545" spans="1:3" ht="15.5" x14ac:dyDescent="0.35">
      <c r="A545" s="236" t="s">
        <v>1553</v>
      </c>
      <c r="B545" s="237" t="s">
        <v>1554</v>
      </c>
      <c r="C545" s="237">
        <v>1</v>
      </c>
    </row>
    <row r="546" spans="1:3" ht="15.5" x14ac:dyDescent="0.35">
      <c r="A546" s="236" t="s">
        <v>1555</v>
      </c>
      <c r="B546" s="237" t="s">
        <v>1556</v>
      </c>
      <c r="C546" s="237">
        <v>1</v>
      </c>
    </row>
    <row r="547" spans="1:3" ht="15.5" x14ac:dyDescent="0.35">
      <c r="A547" s="236" t="s">
        <v>1557</v>
      </c>
      <c r="B547" s="236" t="s">
        <v>1558</v>
      </c>
      <c r="C547" s="236">
        <v>1</v>
      </c>
    </row>
    <row r="548" spans="1:3" ht="15.5" x14ac:dyDescent="0.35">
      <c r="A548" s="236" t="s">
        <v>1559</v>
      </c>
      <c r="B548" s="236" t="s">
        <v>1560</v>
      </c>
      <c r="C548" s="236">
        <v>1</v>
      </c>
    </row>
    <row r="549" spans="1:3" ht="15.5" x14ac:dyDescent="0.35">
      <c r="A549" s="236" t="s">
        <v>1561</v>
      </c>
      <c r="B549" s="236" t="s">
        <v>1562</v>
      </c>
      <c r="C549" s="236">
        <v>1</v>
      </c>
    </row>
    <row r="550" spans="1:3" ht="15.5" x14ac:dyDescent="0.35">
      <c r="A550" s="236" t="s">
        <v>1563</v>
      </c>
      <c r="B550" s="236" t="s">
        <v>1564</v>
      </c>
      <c r="C550" s="236">
        <v>1</v>
      </c>
    </row>
    <row r="551" spans="1:3" ht="15.5" x14ac:dyDescent="0.35">
      <c r="A551" s="236" t="s">
        <v>1571</v>
      </c>
      <c r="B551" s="236" t="s">
        <v>1572</v>
      </c>
      <c r="C551" s="236">
        <v>1</v>
      </c>
    </row>
    <row r="552" spans="1:3" ht="15.5" x14ac:dyDescent="0.35">
      <c r="A552" s="236" t="s">
        <v>1573</v>
      </c>
      <c r="B552" s="236" t="s">
        <v>1574</v>
      </c>
      <c r="C552" s="236">
        <v>1</v>
      </c>
    </row>
    <row r="553" spans="1:3" ht="15.5" x14ac:dyDescent="0.35">
      <c r="A553" s="236" t="s">
        <v>1575</v>
      </c>
      <c r="B553" s="236" t="s">
        <v>1576</v>
      </c>
      <c r="C553" s="236">
        <v>1</v>
      </c>
    </row>
    <row r="554" spans="1:3" ht="15.5" x14ac:dyDescent="0.35">
      <c r="A554" s="236" t="s">
        <v>1577</v>
      </c>
      <c r="B554" s="236" t="s">
        <v>1578</v>
      </c>
      <c r="C554" s="236">
        <v>1</v>
      </c>
    </row>
    <row r="555" spans="1:3" ht="15.5" x14ac:dyDescent="0.35">
      <c r="A555" s="236" t="s">
        <v>1579</v>
      </c>
      <c r="B555" s="236" t="s">
        <v>1580</v>
      </c>
      <c r="C555" s="236">
        <v>1</v>
      </c>
    </row>
    <row r="556" spans="1:3" ht="15.5" x14ac:dyDescent="0.35">
      <c r="A556" s="236" t="s">
        <v>1581</v>
      </c>
      <c r="B556" s="236" t="s">
        <v>1582</v>
      </c>
      <c r="C556" s="236">
        <v>1</v>
      </c>
    </row>
    <row r="557" spans="1:3" ht="15.5" x14ac:dyDescent="0.35">
      <c r="A557" s="236" t="s">
        <v>1583</v>
      </c>
      <c r="B557" s="236" t="s">
        <v>1584</v>
      </c>
      <c r="C557" s="236">
        <v>1</v>
      </c>
    </row>
    <row r="558" spans="1:3" ht="15.5" x14ac:dyDescent="0.35">
      <c r="A558" s="236" t="s">
        <v>1585</v>
      </c>
      <c r="B558" s="236" t="s">
        <v>1586</v>
      </c>
      <c r="C558" s="236">
        <v>1</v>
      </c>
    </row>
    <row r="559" spans="1:3" ht="15.5" x14ac:dyDescent="0.35">
      <c r="A559" s="236" t="s">
        <v>1587</v>
      </c>
      <c r="B559" s="236" t="s">
        <v>1588</v>
      </c>
      <c r="C559" s="236">
        <v>1</v>
      </c>
    </row>
    <row r="560" spans="1:3" ht="15.5" x14ac:dyDescent="0.35">
      <c r="A560" s="236" t="s">
        <v>1589</v>
      </c>
      <c r="B560" s="236" t="s">
        <v>1590</v>
      </c>
      <c r="C560" s="236">
        <v>1</v>
      </c>
    </row>
    <row r="561" spans="1:3" ht="15.5" x14ac:dyDescent="0.35">
      <c r="A561" s="236" t="s">
        <v>1298</v>
      </c>
      <c r="B561" s="236" t="s">
        <v>1299</v>
      </c>
      <c r="C561" s="236">
        <v>4</v>
      </c>
    </row>
    <row r="562" spans="1:3" ht="15.5" x14ac:dyDescent="0.35">
      <c r="A562" s="236" t="s">
        <v>1300</v>
      </c>
      <c r="B562" s="236" t="s">
        <v>603</v>
      </c>
      <c r="C562" s="236">
        <v>2</v>
      </c>
    </row>
    <row r="563" spans="1:3" ht="15.5" x14ac:dyDescent="0.35">
      <c r="A563" s="236" t="s">
        <v>1301</v>
      </c>
      <c r="B563" s="236" t="s">
        <v>1302</v>
      </c>
      <c r="C563" s="236">
        <v>4</v>
      </c>
    </row>
    <row r="564" spans="1:3" ht="15.5" x14ac:dyDescent="0.35">
      <c r="A564" s="236" t="s">
        <v>1303</v>
      </c>
      <c r="B564" s="236" t="s">
        <v>1304</v>
      </c>
      <c r="C564" s="236">
        <v>1</v>
      </c>
    </row>
    <row r="565" spans="1:3" ht="15.5" x14ac:dyDescent="0.35">
      <c r="A565" s="236" t="s">
        <v>1305</v>
      </c>
      <c r="B565" s="236" t="s">
        <v>1306</v>
      </c>
      <c r="C565" s="236">
        <v>4</v>
      </c>
    </row>
    <row r="566" spans="1:3" ht="15.5" x14ac:dyDescent="0.35">
      <c r="A566" s="236" t="s">
        <v>1307</v>
      </c>
      <c r="B566" s="236" t="s">
        <v>1308</v>
      </c>
      <c r="C566" s="236">
        <v>3</v>
      </c>
    </row>
    <row r="567" spans="1:3" ht="15.5" x14ac:dyDescent="0.35">
      <c r="A567" s="236" t="s">
        <v>1309</v>
      </c>
      <c r="B567" s="236" t="s">
        <v>1310</v>
      </c>
      <c r="C567" s="236">
        <v>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5B4DEE38E943499C2C7511919B72BA" ma:contentTypeVersion="14" ma:contentTypeDescription="Create a new document." ma:contentTypeScope="" ma:versionID="fc42658f6af853bf54f81a61a3f212e3">
  <xsd:schema xmlns:xsd="http://www.w3.org/2001/XMLSchema" xmlns:xs="http://www.w3.org/2001/XMLSchema" xmlns:p="http://schemas.microsoft.com/office/2006/metadata/properties" xmlns:ns1="http://schemas.microsoft.com/sharepoint/v3" xmlns:ns2="33874043-1092-46f2-b7ed-3863b0441e79" xmlns:ns3="2c75e67c-ed2d-4c91-baba-8aa4949e551e" targetNamespace="http://schemas.microsoft.com/office/2006/metadata/properties" ma:root="true" ma:fieldsID="d9f091e4208c45b1fc7767885202b3b3" ns1:_="" ns2:_="" ns3:_="">
    <xsd:import namespace="http://schemas.microsoft.com/sharepoint/v3"/>
    <xsd:import namespace="33874043-1092-46f2-b7ed-3863b0441e79"/>
    <xsd:import namespace="2c75e67c-ed2d-4c91-baba-8aa4949e551e"/>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874043-1092-46f2-b7ed-3863b0441e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LongProp xmlns="" name="_Comments"><![CDATA[The IRS strongly recommends agencies test all SCSEM settings in a development or test environment prior to deployment in production. In some cases a security setting may  impact a system’s functionality and usability. Consequently, it is important to perform testing to determine the impact on system security, functionality, and usability. Ideally, the test system configuration should match the production system configuration. Prior to making changes to the production system, agencies should back up all critical data files on the system and if possible, make a full backup of the system to ensure it can be restored to its pre-SCSEM state if necessary.]]></LongProp>
</LongProperti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33874043-1092-46f2-b7ed-3863b0441e79">
      <Terms xmlns="http://schemas.microsoft.com/office/infopath/2007/PartnerControls"/>
    </lcf76f155ced4ddcb4097134ff3c332f>
    <TaxCatchAll xmlns="2c75e67c-ed2d-4c91-baba-8aa4949e551e"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0F8B3042-B6C8-4D74-9093-FCA0CBBC1A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3874043-1092-46f2-b7ed-3863b0441e79"/>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7F6B72-BE27-4A8B-9949-18D6B2342A48}">
  <ds:schemaRefs>
    <ds:schemaRef ds:uri="http://schemas.microsoft.com/sharepoint/v3/contenttype/forms"/>
  </ds:schemaRefs>
</ds:datastoreItem>
</file>

<file path=customXml/itemProps3.xml><?xml version="1.0" encoding="utf-8"?>
<ds:datastoreItem xmlns:ds="http://schemas.openxmlformats.org/officeDocument/2006/customXml" ds:itemID="{54A0C169-FE25-4C86-A573-4EBEAEDE5E9C}">
  <ds:schemaRefs>
    <ds:schemaRef ds:uri="http://schemas.microsoft.com/office/2006/metadata/longProperties"/>
    <ds:schemaRef ds:uri=""/>
  </ds:schemaRefs>
</ds:datastoreItem>
</file>

<file path=customXml/itemProps4.xml><?xml version="1.0" encoding="utf-8"?>
<ds:datastoreItem xmlns:ds="http://schemas.openxmlformats.org/officeDocument/2006/customXml" ds:itemID="{6B032840-A920-4874-8D26-016F537BAE38}">
  <ds:schemaRefs>
    <ds:schemaRef ds:uri="http://schemas.microsoft.com/sharepoint/v3"/>
    <ds:schemaRef ds:uri="2c75e67c-ed2d-4c91-baba-8aa4949e551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33874043-1092-46f2-b7ed-3863b0441e7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Dashboard</vt:lpstr>
      <vt:lpstr>Results</vt:lpstr>
      <vt:lpstr>Instructions</vt:lpstr>
      <vt:lpstr>Network Test Cases</vt:lpstr>
      <vt:lpstr>Change Log</vt:lpstr>
      <vt:lpstr>New Release Changes</vt:lpstr>
      <vt:lpstr>Issue Code Table</vt:lpstr>
      <vt:lpstr>'Change Log'!Print_Area</vt:lpstr>
      <vt:lpstr>Dashboard!Print_Area</vt:lpstr>
      <vt:lpstr>Instructions!Print_Area</vt:lpstr>
      <vt:lpstr>'Network Test Cases'!Print_Area</vt:lpstr>
      <vt:lpstr>'New Release Changes'!Print_Area</vt:lpstr>
      <vt:lpstr>Results!Print_Area</vt:lpstr>
      <vt:lpstr>'Network Test Cases'!Print_Titles</vt:lpstr>
    </vt:vector>
  </TitlesOfParts>
  <Manager>Office of Safeguards</Manager>
  <Company>Internal Revenue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
  <cp:lastModifiedBy>Draper Chris L</cp:lastModifiedBy>
  <cp:revision/>
  <dcterms:created xsi:type="dcterms:W3CDTF">2012-09-21T14:43:24Z</dcterms:created>
  <dcterms:modified xsi:type="dcterms:W3CDTF">2026-02-24T16:30:27Z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PID_LINKBASE">
    <vt:lpwstr/>
  </property>
  <property fmtid="{D5CDD505-2E9C-101B-9397-08002B2CF9AE}" pid="3" name="_NewReviewCycle">
    <vt:lpwstr/>
  </property>
  <property fmtid="{D5CDD505-2E9C-101B-9397-08002B2CF9AE}" pid="4" name="Subject">
    <vt:lpwstr>IT Security Compliance Evaluation</vt:lpwstr>
  </property>
  <property fmtid="{D5CDD505-2E9C-101B-9397-08002B2CF9AE}" pid="5" name="Keywords">
    <vt:lpwstr>usgcb, stig, pub1075</vt:lpwstr>
  </property>
  <property fmtid="{D5CDD505-2E9C-101B-9397-08002B2CF9AE}" pid="6" name="_Author">
    <vt:lpwstr>Booz Allen Hamilton</vt:lpwstr>
  </property>
  <property fmtid="{D5CDD505-2E9C-101B-9397-08002B2CF9AE}" pid="7" name="_Category">
    <vt:lpwstr>security</vt:lpwstr>
  </property>
  <property fmtid="{D5CDD505-2E9C-101B-9397-08002B2CF9AE}" pid="8" name="Categories">
    <vt:lpwstr/>
  </property>
  <property fmtid="{D5CDD505-2E9C-101B-9397-08002B2CF9AE}" pid="9" name="Approval Level">
    <vt:lpwstr/>
  </property>
  <property fmtid="{D5CDD505-2E9C-101B-9397-08002B2CF9AE}" pid="10" name="_Comments">
    <vt:lpwstr>The IRS strongly recommends agencies test all SCSEM settings in a development or test environment prior to deployment in production. In some cases a security setting may  impact a system’s functionality and usability. Consequently, it is important to perf</vt:lpwstr>
  </property>
  <property fmtid="{D5CDD505-2E9C-101B-9397-08002B2CF9AE}" pid="11" name="Assigned To">
    <vt:lpwstr/>
  </property>
  <property fmtid="{D5CDD505-2E9C-101B-9397-08002B2CF9AE}" pid="12" name="MediaServiceImageTags">
    <vt:lpwstr/>
  </property>
  <property fmtid="{D5CDD505-2E9C-101B-9397-08002B2CF9AE}" pid="13" name="ContentTypeId">
    <vt:lpwstr>0x010100BB5B4DEE38E943499C2C7511919B72BA</vt:lpwstr>
  </property>
</Properties>
</file>