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1BD12AB5-D45E-43DB-95A3-34F4DB6C4246}" xr6:coauthVersionLast="47" xr6:coauthVersionMax="47" xr10:uidLastSave="{00000000-0000-0000-0000-000000000000}"/>
  <bookViews>
    <workbookView xWindow="-110" yWindow="-110" windowWidth="19420" windowHeight="10420" tabRatio="852" activeTab="3" xr2:uid="{00000000-000D-0000-FFFF-FFFF00000000}"/>
  </bookViews>
  <sheets>
    <sheet name="Dashboard" sheetId="1" r:id="rId1"/>
    <sheet name="Instructions" sheetId="9" r:id="rId2"/>
    <sheet name="Results" sheetId="8" r:id="rId3"/>
    <sheet name="Test Cases" sheetId="4" r:id="rId4"/>
    <sheet name="Change Log" sheetId="11" r:id="rId5"/>
    <sheet name="New Release Changes" sheetId="13" r:id="rId6"/>
    <sheet name="Issue Code Table" sheetId="12" r:id="rId7"/>
  </sheets>
  <definedNames>
    <definedName name="_xlnm._FilterDatabase" localSheetId="3" hidden="1">'Test Cases'!$A$2:$M$45</definedName>
    <definedName name="_xlnm.Print_Area" localSheetId="4">'Change Log'!$A$1:$D$14</definedName>
    <definedName name="_xlnm.Print_Area" localSheetId="0">Dashboard!$A$1:$C$43</definedName>
    <definedName name="_xlnm.Print_Area" localSheetId="1">Instructions!$A$1:$N$43</definedName>
    <definedName name="_xlnm.Print_Area" localSheetId="5">'New Release Changes'!$A$1:$D$3</definedName>
    <definedName name="_xlnm.Print_Area" localSheetId="2">Results!$A$1:$P$14</definedName>
    <definedName name="_xlnm.Print_Area" localSheetId="3">'Test Cases'!$A$1:$J$28</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O12" i="8"/>
  <c r="AA3" i="4"/>
  <c r="M12" i="8"/>
  <c r="B29" i="8"/>
  <c r="B27" i="8"/>
  <c r="E12" i="8"/>
  <c r="D12" i="8"/>
  <c r="C12" i="8"/>
  <c r="B12" i="8"/>
  <c r="C23" i="8" l="1"/>
  <c r="F20" i="8"/>
  <c r="F17" i="8"/>
  <c r="C19" i="8"/>
  <c r="D22" i="8"/>
  <c r="I22" i="8" s="1"/>
  <c r="F19" i="8"/>
  <c r="D18" i="8"/>
  <c r="I18" i="8" s="1"/>
  <c r="E21" i="8"/>
  <c r="E17" i="8"/>
  <c r="C22" i="8"/>
  <c r="D17" i="8"/>
  <c r="I17" i="8" s="1"/>
  <c r="E20" i="8"/>
  <c r="C21" i="8"/>
  <c r="C17" i="8"/>
  <c r="D20" i="8"/>
  <c r="I20" i="8" s="1"/>
  <c r="E23" i="8"/>
  <c r="E19" i="8"/>
  <c r="F22" i="8"/>
  <c r="F18" i="8"/>
  <c r="C18" i="8"/>
  <c r="D21" i="8"/>
  <c r="I21" i="8" s="1"/>
  <c r="F23" i="8"/>
  <c r="C20" i="8"/>
  <c r="D23" i="8"/>
  <c r="I23" i="8" s="1"/>
  <c r="D19" i="8"/>
  <c r="I19" i="8" s="1"/>
  <c r="E22" i="8"/>
  <c r="E18" i="8"/>
  <c r="F21" i="8"/>
  <c r="N12" i="8"/>
  <c r="A27" i="8" s="1"/>
  <c r="F12" i="8"/>
  <c r="A29" i="8"/>
  <c r="E16" i="8"/>
  <c r="F16" i="8"/>
  <c r="C16" i="8"/>
  <c r="D16" i="8"/>
  <c r="I16" i="8" s="1"/>
  <c r="H22" i="8" l="1"/>
  <c r="H17" i="8"/>
  <c r="H21" i="8"/>
  <c r="H18" i="8"/>
  <c r="H16" i="8"/>
  <c r="H23" i="8"/>
  <c r="H20" i="8"/>
  <c r="H19" i="8"/>
  <c r="D24" i="8" l="1"/>
  <c r="G12" i="8" s="1"/>
</calcChain>
</file>

<file path=xl/sharedStrings.xml><?xml version="1.0" encoding="utf-8"?>
<sst xmlns="http://schemas.openxmlformats.org/spreadsheetml/2006/main" count="1741" uniqueCount="1518">
  <si>
    <t>Internal Revenue Service</t>
  </si>
  <si>
    <t>Office of Safeguards</t>
  </si>
  <si>
    <t xml:space="preserve"> ▪ SCSEM Subject: Network Assessment</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</si>
  <si>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</si>
  <si>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</si>
  <si>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</si>
  <si>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</si>
  <si>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</si>
  <si>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</si>
  <si>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</si>
  <si>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</si>
  <si>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</si>
  <si>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</si>
  <si>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</si>
  <si>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</si>
  <si>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</si>
  <si>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</si>
  <si>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Network Location:</t>
  </si>
  <si>
    <t xml:space="preserve">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</si>
  <si>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</si>
  <si>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</si>
  <si>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</si>
  <si>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</si>
  <si>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</si>
  <si>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</si>
  <si>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</si>
  <si>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</si>
  <si>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</si>
  <si>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</si>
  <si>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</si>
  <si>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</si>
  <si>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Instructions</t>
  </si>
  <si>
    <t>Introduction and Purpose:</t>
  </si>
  <si>
    <t xml:space="preserve">This SCSEM is used by the IRS Office of Safeguards to evaluate an agency’s network, focusing on key perimeter and internal network segment entry </t>
  </si>
  <si>
    <t xml:space="preserve">points for network segments containing systems that receive, store, process or transmit FTI; and logical placement of networking equipment to ensure </t>
  </si>
  <si>
    <t xml:space="preserve">control of the flow of FTI to and from the systems with FTI. </t>
  </si>
  <si>
    <t xml:space="preserve">Agencies should use this SCSEM to prepare for an upcoming Safeguard review, but it is also an effective tool for agencies to use as part of internal </t>
  </si>
  <si>
    <t>periodic security assessments or internal inspections to ensure continued compliance in the years when a Safeguard review is not scheduled.  Also the</t>
  </si>
  <si>
    <t>agency can use the SCSEM to identify the types of policies to have in place to ensure continued compliance with IRS Publication 1075.</t>
  </si>
  <si>
    <t>This SCSEM was created for the IRS Office of Safeguards based on the following resources.</t>
  </si>
  <si>
    <t>▪ NIST SP 800-41 Guidelines on Firewalls and Firewall Policy</t>
  </si>
  <si>
    <t>▪ DISA Network Policy Security Technical Implementation Guide Version 8 Release 4 29 October 2010</t>
  </si>
  <si>
    <t>▪ DISA Firewall Security Technical Implementation Guide Version 8 Release 3 27 August 2010</t>
  </si>
  <si>
    <t>▪ Twenty Critical Security Controls for Effective Cyber Defense: Consensus Audit Guidelines (CAG) Version 3.0 15 April 2011</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</si>
  <si>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</si>
  <si>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</si>
  <si>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</si>
  <si>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</si>
  <si>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</si>
  <si>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</si>
  <si>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</si>
  <si>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</si>
  <si>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</si>
  <si>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</si>
  <si>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</si>
  <si>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</si>
  <si>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</si>
  <si>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</si>
  <si>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</si>
  <si>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</si>
  <si>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</si>
  <si>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</si>
  <si>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</si>
  <si>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</si>
  <si>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</si>
  <si>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</si>
  <si>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</si>
  <si>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</si>
  <si>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</si>
  <si>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</si>
  <si>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</si>
  <si>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</si>
  <si>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</si>
  <si>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</si>
  <si>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</si>
  <si>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</si>
  <si>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</si>
  <si>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</si>
  <si>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</si>
  <si>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</si>
  <si>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</si>
  <si>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</si>
  <si>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</si>
  <si>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</si>
  <si>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</si>
  <si>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</si>
  <si>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</si>
  <si>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</si>
  <si>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</si>
  <si>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</si>
  <si>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</si>
  <si>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</si>
  <si>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</si>
  <si>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</si>
  <si>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</si>
  <si>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</si>
  <si>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</si>
  <si>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</si>
  <si>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</si>
  <si>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</si>
  <si>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</si>
  <si>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</si>
  <si>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</si>
  <si>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</si>
  <si>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</si>
  <si>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</si>
  <si>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</si>
  <si>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</si>
  <si>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</si>
  <si>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Test ID</t>
  </si>
  <si>
    <t>NIST ID</t>
  </si>
  <si>
    <t>NIST Control Name</t>
  </si>
  <si>
    <t>Test Method</t>
  </si>
  <si>
    <t>Test Objective</t>
  </si>
  <si>
    <t>Test Procedures</t>
  </si>
  <si>
    <t>Expected Results</t>
  </si>
  <si>
    <t>Actual Results</t>
  </si>
  <si>
    <t>Status</t>
  </si>
  <si>
    <t>Notes/Evidence</t>
  </si>
  <si>
    <t>Criticality</t>
  </si>
  <si>
    <t>Issue Code Mapping</t>
  </si>
  <si>
    <r>
      <t xml:space="preserve">Issue Code Mapping (Select </t>
    </r>
    <r>
      <rPr>
        <b/>
        <u/>
        <sz val="10"/>
        <rFont val="Arial"/>
        <family val="2"/>
      </rPr>
      <t>one</t>
    </r>
    <r>
      <rPr>
        <b/>
        <sz val="10"/>
        <rFont val="Arial"/>
        <family val="2"/>
      </rPr>
      <t xml:space="preserve"> to enter in column L)</t>
    </r>
  </si>
  <si>
    <t>Risk Rating (Do Not Edit)</t>
  </si>
  <si>
    <t>NET-01</t>
  </si>
  <si>
    <t>SA-22</t>
  </si>
  <si>
    <t>Unsupported System Components</t>
  </si>
  <si>
    <t>Interview</t>
  </si>
  <si>
    <t>Verify that all networking devices are currently supported by their respective vendor.
Each organization shall ensure that unsupported software is removed or upgraded to a supported version prior to a vendor dropping support.</t>
  </si>
  <si>
    <t>1. Ensure that all networking devices, including those not in the scope of the Safeguards review, (e.g., internal firewalls, switches, wireless controllers, etc.) are supported.  
Refer to the vendor's support website to verify that support for it has not expired.</t>
  </si>
  <si>
    <t>1. Support for all networking components has not expired.</t>
  </si>
  <si>
    <t>Significant</t>
  </si>
  <si>
    <t>HSA12</t>
  </si>
  <si>
    <t>HSA12: Internal networking devices are no longer supported by the vendor</t>
  </si>
  <si>
    <t>NET-02</t>
  </si>
  <si>
    <t>SC-7</t>
  </si>
  <si>
    <t>Boundary Protection</t>
  </si>
  <si>
    <t>Examine &amp; Interview</t>
  </si>
  <si>
    <t>Verify the network architecture is layered to provide protection to systems that receive, store, process or transmit FTI.</t>
  </si>
  <si>
    <t>1. Review the agency's network diagram to determine how traffic to systems that receive, process, store or transmit FTI is limited only services needed for authorized business use and limited access to authorized personnel. 
2. Interview system/network administrators to identify all access points into the FTI environment(s) and how segmentation is handled. Determine what protection is employed at each network segment where FTI is present. This review should cover the point where FTI enters the network from the perimeter to where it is stored or currently resides.</t>
  </si>
  <si>
    <t>1. The agency's internal network is segmented into separate trust zones to provide more granular control of system access and additional intranet boundary defenses. Segmentation limits traffic to systems that receive, process, store or transmit FTI to only services needed for business use and to authorized personnel.
2. The network segment where the systems that receive, store, process and transmit FTI are located are protected with a firewall to control the traffic into that network. There are multiple layers of protection (defense-in-depth).</t>
  </si>
  <si>
    <t>HSC28</t>
  </si>
  <si>
    <t>HSC28: The network is not properly segmented</t>
  </si>
  <si>
    <t>NET-03</t>
  </si>
  <si>
    <t>Verify Network Address Translation (NAT) is implemented at the public traffic demarcation point on the network to protect internal addresses from being disclosed publicly.</t>
  </si>
  <si>
    <t>1. Interview network administrators and ensure NAT has been implemented.  
2. Review the network traffic flow/data flow diagram and determine where the demarcation point is for public traffic on the network. 
3. Review the boundary device located at that point and ensure the management interface is located on an internal interface with NAT enabled.</t>
  </si>
  <si>
    <t>1-3. The agency employs NAT to protect internal IPs from being publicly disclosed.
If NAT is not implemented at the agency's boundary firewall or router then it must be implemented on each firewall or router that protects network segments that contain components which receive, process, store, or transmit FTI.</t>
  </si>
  <si>
    <t>HSC7</t>
  </si>
  <si>
    <t>HSC7: NAT is not implemented for internal IP addresses</t>
  </si>
  <si>
    <t>NET-04</t>
  </si>
  <si>
    <t>The network architecture separates publicly available systems from internal systems using a DMZ.</t>
  </si>
  <si>
    <t>1. Review the network traffic flow/data flow diagram to determine how publicly accessible information system components are protected and arranged.
2. Interview network and system administrators to determine if any FTI systems are accessible from the Internet.</t>
  </si>
  <si>
    <t>1. Publicly accessible components reside in a screened subnet (DMZ) architecture to provide boundary protection.</t>
  </si>
  <si>
    <t>*Criticality may be upgraded to Critical if FTI systems are directly routable to the internet via unencrypted ports</t>
  </si>
  <si>
    <t>HSC5</t>
  </si>
  <si>
    <t>HSC5: No DMZ exists for the network.</t>
  </si>
  <si>
    <t>NET-05</t>
  </si>
  <si>
    <t>Verify FTI systems are not publicly accessible unless business need has been approved by ISSO.</t>
  </si>
  <si>
    <t>1. Interview network and system administrators to determine if any FTI systems are accessible from the Internet. 
2. Review documentation and approval for any publicly-available systems.
3. Review network diagram to ensure public access to FTI systems uses the latest FIPS 140 encryption.</t>
  </si>
  <si>
    <t>1. FTI systems are not accessible from the Internet, unless through a managed remote access solution.
2. Publicly available FTI systems (e.g., public-facing web portals) have proper network architecture to protect data storage components.
3. FTI access is encrypted using the FIPS 140 compliant encryption.</t>
  </si>
  <si>
    <t>Critical</t>
  </si>
  <si>
    <t>HRM12
HSC20</t>
  </si>
  <si>
    <t>HRM12: An FTI system is directly routable to the internet via unencrypted protocols
HSC20:  Publicly available systems contain FTI</t>
  </si>
  <si>
    <t>NET-06</t>
  </si>
  <si>
    <t>The agency maintains a access control list restricting traffic from known malicious IP addresses.</t>
  </si>
  <si>
    <t>1. Examine network boundary design documentation and Interview the SA.  Determine if the agency maintains a list of known malicious IP addresses and restricts traffic to/from those addresses.
2. Interview the SA to determine the methodology for maintaining the list as current.</t>
  </si>
  <si>
    <t>1. The agency denies communications with (or limit data flow to) known malicious IP addresses (black lists) or limit access to trusted sites (white lists).
2. The agency manually and/or automatically updates the list through a product vendor and/or managed service on a routine basis.</t>
  </si>
  <si>
    <t>HRM13
HRM14</t>
  </si>
  <si>
    <t>The agency does not blacklist known malicious IPs
The agency does not update blacklists of known malicious Ips</t>
  </si>
  <si>
    <t>NET-07</t>
  </si>
  <si>
    <t>AU-7</t>
  </si>
  <si>
    <t xml:space="preserve">Audit Reduction and Report Generation 
</t>
  </si>
  <si>
    <t>Determine whether the agency have an automated process for correlating audit information (e.g., LCE, SIEM).</t>
  </si>
  <si>
    <t>1. Interview network administrators and determine if networking devices send audit logs to a centralized analysis tool.
2. Discuss what tool or software is used to centrally analyze audit records and determine which devices are included in the implementation. Ensure alerts are generated, reviewed and responded to by security personnel.</t>
  </si>
  <si>
    <t>1-2. Systems record logs in a standardized format and the agency uses a centralized tool to conduct audit review and analysis of the network.</t>
  </si>
  <si>
    <t>HAU16</t>
  </si>
  <si>
    <t>HAU16: A centralized automated audit log analysis solution is not implemented</t>
  </si>
  <si>
    <t>NET-08</t>
  </si>
  <si>
    <t>AU-4</t>
  </si>
  <si>
    <t>Audit Storage Capacity</t>
  </si>
  <si>
    <t>The centralized logging mechanism for network devices has been allocated adequate storage space to retain audit records for the required audit retention period of 7 years.
Note: At a minimum these logs should contain security-relevant events that satisfy the (AU-2) requirements from IRS Publication 1075.</t>
  </si>
  <si>
    <t>1. Ensure that the centralized logging mechanism for network devices has adequate storage space for the logs generated, so that log files will not fill up between log rotation intervals. 
2. Ensure that the logs are backed up, archived off of the system, and retained for a period of 7 years.</t>
  </si>
  <si>
    <t>1. Network device logs have adequate storage space and logs are backed up and archived off of the system for storage in accordance with IRS requirements of 7 years.
Note: If the agency is not using a centralizing logging mechanism, this control can be marked N/A and will be tested at the device level.</t>
  </si>
  <si>
    <t>Moderate</t>
  </si>
  <si>
    <t>HAU7</t>
  </si>
  <si>
    <t>HAU7: Audit records are not retained per Pub 1075</t>
  </si>
  <si>
    <t>NET-09</t>
  </si>
  <si>
    <t>AU-6</t>
  </si>
  <si>
    <t>Audit Review, Analysis, and Reporting</t>
  </si>
  <si>
    <t>Network and host-based logs are reviewed on a weekly basis for anomalies.</t>
  </si>
  <si>
    <t>1. Interview the system administrator and ensure that network and host-based logs are reviewed on a weekly basis or more frequently at the discretion of the information system owner for indications of unusual activity related to potential unauthorized access.  
2. Ask the system administrator to walk through the review process and determine how anomalies are identified and handled.
3. Ask about the agency's process for monitoring increases in network activity.</t>
  </si>
  <si>
    <t>1. System administrators/security personnel regularly review all network and host-based logs on a weekly basis, are reviewing anomalies, and are documenting  findings and reporting in accordance with the agency's incident reporting procedures.
2. The agency's log review process includes regularly reviewing network activity for abnormal increases in network traffic from the agency's normal traffic threshold.
3. Abnormal increases in network traffic activity are reported in accordance with the agency's incident reporting procedures.</t>
  </si>
  <si>
    <t>HAU3
HAU18
HAU19</t>
  </si>
  <si>
    <t>HAU3: Audit logs are not being reviewed
HAU18: Audit logs are reviewed, but not per Pub 1075 requirements
HAU19: Audit log anomalies or findings are not reported and tracked</t>
  </si>
  <si>
    <t>NET-10</t>
  </si>
  <si>
    <t>CM-8</t>
  </si>
  <si>
    <t>Information System Component Inventory</t>
  </si>
  <si>
    <t>A software asset inventory of all software used to receive, process, store or transmit FTI is maintained in production and pre-production environments.</t>
  </si>
  <si>
    <t>1. Obtain the agency's IT software asset inventory (including software used in pre-production/development environments).
2. Review the IT software asset inventory to verify systems that receive process, store or transmit FTI are included and identified.
3. Determine the process used to keep the inventory current, and verify the inventory is up to date in accordance with the agency's policy.</t>
  </si>
  <si>
    <t>1. The software inventory includes a list of authorized software that is required in the enterprise for each type of system, including servers, workstations, and laptops of various kinds and uses in production and pre-production environments.
2. The inventory tracks the version number and patch level of the underlying operating system as well as the installed applications.
3. The network is monitored for deviations from the expected inventory of software, and security and/or operations personnel are alerted when deviations or unauthorized software is discovered.</t>
  </si>
  <si>
    <t xml:space="preserve">HCM16 
HCM18
</t>
  </si>
  <si>
    <t>HCM16: Software asset inventory is not sufficient
HCM18: Software asset inventory does not exist</t>
  </si>
  <si>
    <t>NET-11</t>
  </si>
  <si>
    <t>CM-7</t>
  </si>
  <si>
    <t>Least Functionality</t>
  </si>
  <si>
    <t>The agency monitors for and prohibits the use of unauthorized software on the network.</t>
  </si>
  <si>
    <t xml:space="preserve">1. Review the agency's list of authorized software and ensure the list has been reviewed and updated at least annually. 
2. Interview the network administrator about methods used to monitor for unauthorized software and/or prevent its installation.
3. Ensure the agency uses a whitelisting tool to employ a deny-all, permit-by-exception policy to allow the installation/execution of authorized software
</t>
  </si>
  <si>
    <t>1. The agency maintains an up-to-date list of unauthorized software.
2. The agency actively monitors the network for unauthorized software through the use of scanning, and network based access controls.
3. The agency effectively restricts the installation/execution of software to only approved versions through the use of whitelisting tool.</t>
  </si>
  <si>
    <t>HSI23
HSI24
HCM49</t>
  </si>
  <si>
    <t>HSI23: Agency has not defined an authorized list of software
HSI24: Agency does not monitor for unauthorized software on the network
HCM49: A tool is not used to block unauthorized software</t>
  </si>
  <si>
    <t>NET-12</t>
  </si>
  <si>
    <t>A hardware asset inventory of all systems and devices that receive, process, store or transmit FTI is maintained in production and pre-production environments.</t>
  </si>
  <si>
    <t>1. Obtain the agency's IT hardware asset inventory (including hardware used in pre-production/development environments).
2. Review the IT hardware asset inventory to verify systems that receive process, store or transmit FTI are included and identified.
3. Determine the process used to keep the inventory current, and verify the inventory is up to date in accordance with the agency's policy.</t>
  </si>
  <si>
    <t>1. The organization maintains an asset inventory of the systems and devices that receive, process, store and transmit FTI in production and pre-production environments,  including but not limited to desktops, laptops, servers, network equipment (routers, switches, firewalls, etc.), printers, storage area networks, voiceover-IP telephones, etc. The inventory of information system components includes detail such as make, model, OS, type, model, serial number, physical location, owner, and machine name.
2. The inventory includes systems and devices that receive, store, process and transmit FTI in a pre-production environment.
3. The inventory is kept current through periodic manual inventory checks or a network monitoring tool automatically maintains the inventory.</t>
  </si>
  <si>
    <t xml:space="preserve">HCM15 
HCM17
</t>
  </si>
  <si>
    <t>HCM15: Hardware asset inventory is not sufficient
HCM17: Hardware asset inventory does not exist</t>
  </si>
  <si>
    <t>NET-13</t>
  </si>
  <si>
    <t>SI-4</t>
  </si>
  <si>
    <t>Information System Monitoring</t>
  </si>
  <si>
    <t>The agency performs network asset discovery scans and/or monitors for rogue hosts on the environment.</t>
  </si>
  <si>
    <t>1. Determine if the agency has the capability to monitor for unauthorized hosts on the network.
2. Evaluate whether the agency performs quarterly reviews of devices on the network.</t>
  </si>
  <si>
    <t>1. The network is monitored for deviations from the expected inventory of assets on the network, and security and/or operations personnel are alerted when deviations or unauthorized hosts are discovered.
2. The agency performs quarterly reviews of the network for unauthorized hosts.</t>
  </si>
  <si>
    <t>HSI25</t>
  </si>
  <si>
    <t>HSI25: Agency does not monitor for unauthorized hosts on the network.</t>
  </si>
  <si>
    <t>NET-14</t>
  </si>
  <si>
    <t>RA-5</t>
  </si>
  <si>
    <t>Vulnerability Scanning</t>
  </si>
  <si>
    <t>Network and system vulnerability scanning is performed on a monthly basis to identify vulnerabilities.</t>
  </si>
  <si>
    <t>1. Interview agency personnel to determine the frequency for automated vulnerability scanning of systems and networks that receive, store, process and transmit FTI and ensure the scanning tool is using the latest plugins/definitions prior to each scan.
2. Examine procedures to determine the process for analyzing vulnerability scan reports and results from security control assessments.
3. Examine procedures to determine the process for reporting vulnerabilities to designated personnel in the agency.</t>
  </si>
  <si>
    <t>1. The agency conducts automated vulnerability scanning against systems and networks that receive, store, process and transmit FTI at least monthly.
2. The agency compares the results from back-to-back vulnerability scans to verify that vulnerabilities were addressed either by patching, implementing a compensating control, or documenting and accepting a reasonable business risk.
3. Security personnel share vulnerability reports indicating critical issues with senior management.
4. A vulnerability management plan exists and is in line with patch management plan criteria for identification and remediation of security flaws.</t>
  </si>
  <si>
    <t>HRA2
HRA3
HRA4
HRA6</t>
  </si>
  <si>
    <t xml:space="preserve">HRA2: Vulnerability assessments are not performed
HRA3: Vulnerability assessments do not generate corrective action plans
HRA4: Vulnerability assessments are not performed as frequently as required per Publication 1075
HRA6: Scope of vulnerability scanning is not sufficient
</t>
  </si>
  <si>
    <t>NET-15</t>
  </si>
  <si>
    <t>CA-5</t>
  </si>
  <si>
    <t>Plans of Action and Milestones</t>
  </si>
  <si>
    <t>The agency identifies, tracks, and remediates identified vulnerabilities in a timely manner.</t>
  </si>
  <si>
    <t>1. Examine the procedures for remediating vulnerabilities in accordance with an agency acceptance of risk.
2. Examine the POA&amp;M to ensure the following items are included:
a. The individual and/or office responsible for correcting each weakness is identified
b. All new weaknesses are incorporated into POA&amp;Ms within two (2) months for weaknesses identified during assessments.
Note - The results of scans/automated testing can be added to POA&amp;Ms as multiple items or rolled-up per weakness for like systems</t>
  </si>
  <si>
    <t>1. Any vulnerability identified is remediated in a timely manner, with critical vulnerabilities taking highest priority.</t>
  </si>
  <si>
    <t>HRA5</t>
  </si>
  <si>
    <t>HRA5: Vulnerabilities are not remediated in a timely manner</t>
  </si>
  <si>
    <t>NET-16</t>
  </si>
  <si>
    <t>CA-8</t>
  </si>
  <si>
    <t>Penetration Testing</t>
  </si>
  <si>
    <t xml:space="preserve">The agency performs penetration testing on IT systems and applications that store, process, and or transmit FTI at least once every three years to identify vulnerabilities that could be exploited by adversaries. </t>
  </si>
  <si>
    <t>1. Examine the most recent penetration test results.
2. Examine procedures to determine the process for analyzing penetration test report results.
3. Examine the procedures for remediating vulnerabilities identified during penetration test activities.
4. Examine procedures to determine the process for reporting vulnerabilities to designated personnel in the agency.</t>
  </si>
  <si>
    <t>1. The agency penetration testing against systems and networks that receive, store, process and transmit FTI at least every three years.
2. The agency reviews the results to determine and drive remediation activities through various means such as code changes, patching, implementing a compensating control, or documenting and accepting a reasonable business risk.
3. Security personnel share vulnerability reports indicating critical issues with senior management.</t>
  </si>
  <si>
    <t>HAC17
HAC18
HAC19
HAC20</t>
  </si>
  <si>
    <t>NET-17</t>
  </si>
  <si>
    <t>The agency performs quarterly assessments of its external boundaries to identify open ports, protocols, and services; the agency reviews them against organizational business needs.</t>
  </si>
  <si>
    <t>1. Interview agency personnel to determine the frequency for automated network port scans on the external interface(s).
2. Discuss procedures to determine the process for analyzing port scan results.
3. Discuss procedures to determine the process for reporting results to designated personnel in the agency to validate business need/justification.</t>
  </si>
  <si>
    <t>1. The agency conducts quarterly automated port scans against its external interfaces.
2-3. The agency analyzes port scan results and follows up with business owners to validate the need for all open ports.</t>
  </si>
  <si>
    <t>HCM28</t>
  </si>
  <si>
    <t>HCM28: Boundary devices are not scanned for open ports and services</t>
  </si>
  <si>
    <t>NET-18</t>
  </si>
  <si>
    <t>The agency deploys network devices using the concept of least functionality. Unnecessary ports/protocols are disabled or blocked at the network perimeter.</t>
  </si>
  <si>
    <t>1. Review a recent network port scan and/or firewall rulesets to determine if unnecessary ports/protocols (e.g., FTP, telnet) remain open at the network boundary.</t>
  </si>
  <si>
    <t>1. The agency properly restricts traffic at the network boundary. Unneeded ports/protocols are disabled and/or blocked.</t>
  </si>
  <si>
    <t>HCM10</t>
  </si>
  <si>
    <t>HCM10: System has unneeded functionality installed</t>
  </si>
  <si>
    <t>NET-19</t>
  </si>
  <si>
    <t>An intrusion detection system (IDS) is used to monitor all traffic at the agency's network perimeter and the perimeter of the network segment with FTI.</t>
  </si>
  <si>
    <t>1. Examine the logical network design to identify the location of IDS sensors on the network.
2. Review the IDS settings and the network configuration to ensure that an IDS monitors all traffic.
3. The IDS is configured in a manner that allows for packet inspection of encrypted traffic (e.g. temporary ssl offloading) from untrusted sources.</t>
  </si>
  <si>
    <t>1. Network-based IDS sensors are deployed to monitor traffic on Internet and extranet DMZ systems and networks, and network segments with FTI that look for unusual attack mechanisms and detect compromise of these systems. 
2. The IDS is configured to look for attacks from external sources directed at DMZ and internal systems, as well as attacks originating from internal systems against the DMZ or Internet.
3. The IDS is configured to inspect encrypted traffic from untrusted sources and then re-encrypt it prior to forwarding.</t>
  </si>
  <si>
    <t>Trusted sources</t>
  </si>
  <si>
    <t>HSI4
HSI6</t>
  </si>
  <si>
    <t>HSI4: No intrusion detection system exists
HSI6: Intrusion detection system not implemented correctly</t>
  </si>
  <si>
    <t>NET-20</t>
  </si>
  <si>
    <t>Systems employing boundary protection (Firewall, IDS and HIPS) generate an alert or e-mail notice upon detection of a suspected attack.</t>
  </si>
  <si>
    <t>1. Meet with the firewall and/or IDS administrator and/or the administrator(s) for systems employing boundary protection, to determine how administrators are notified of alerts for suspected attacks or attempts to bypass system security measures (e.g., through console dashboard or reporting mechanism)</t>
  </si>
  <si>
    <t>1. When agency firewalls, IDS, HIPS, and other systems employing boundary protection generate a real-time alert or e-mail notice regarding unauthorized packets based on a suspected attack, or suspected attempt to bypass system security occurs, administrators are notified. 
The alert is written to local and remote consoles, an administrator must acknowledge the alert, and the alert and administrator acknowledgement are logged.</t>
  </si>
  <si>
    <t>Automated alerts can be generated from the devices or centralized tools (e.g., SIEM tools)</t>
  </si>
  <si>
    <t>HSI28</t>
  </si>
  <si>
    <t>HSI28: Security alerts are not disseminated to agency personnel</t>
  </si>
  <si>
    <t>NET-21</t>
  </si>
  <si>
    <t>Systems that store, receive, process, or transmit FTI employ a Host Intrusion Prevention System (HIPS) or Host Intrusion Detection System (HIDS).</t>
  </si>
  <si>
    <t>1. For all systems that store, receive, process or transmit FTI, determine if the destination host employs a HIPS or HIDS.</t>
  </si>
  <si>
    <t>1. A HIPS or HIDS is installed on all FTI hosts to provide defense-in-depth by detecting attacks and monitoring for potentially malicious traffic.</t>
  </si>
  <si>
    <t>HSI26</t>
  </si>
  <si>
    <t>HSI26: No host intrusion detection/prevention system exists</t>
  </si>
  <si>
    <t>NET-22</t>
  </si>
  <si>
    <t>SI-3</t>
  </si>
  <si>
    <t>Malicious Code Protection</t>
  </si>
  <si>
    <t>Malicious code protection is implemented and current.</t>
  </si>
  <si>
    <t>1. Interview agency personnel to determine whether malicious code protection software is configured to scan files transported by email, email attachments, and web accesses.
2. Discuss procedures to determine the process for updating malicious code protection software for signature definition releases. 
3. Discuss malicious code protection software to determine it is configured to perform periodic scans of the information system and real-time scans of files from external sources as the files are downloaded, opened, or executed.
4. Discuss procedures to determine the process for addressing the receipt of false positives during malicious code detection and eradication and the resulting potential impact on the availability of the information system.</t>
  </si>
  <si>
    <t>1. The agency employs malicious code protection mechanisms at information system entry and exit points and at workstations, servers, or mobile computing devices on the network to detect and eradicate malicious code transported by email, email attachments, and web accesses.
2. The malicious code protection software employs signature auto update features or administrators manually push updates to all machines on a daily basis. After applying an update, each system is verified it has received its signature update.
3. Malicious code protection software is configured to perform periodic scans of the information system and real-time scans of files from external sources as the files are downloaded, opened, or executed.
4. Procedures are in place to address the receipt of false positives during malicious code detection and eradication and the resulting potential impact on the availability of the information system.</t>
  </si>
  <si>
    <t>*Criticality may be upgraded to Critical if malicious code protection mechanisms are not implemented</t>
  </si>
  <si>
    <t xml:space="preserve">HSI12
HSI17
HSI13 </t>
  </si>
  <si>
    <t>HSI12: No antivirus is configured on the system
HSI17: Antivirus is not configured appropriately
HSI13: Antivirus does not exist on an internet-facing endpoint</t>
  </si>
  <si>
    <t>NET-23</t>
  </si>
  <si>
    <t>SI-8</t>
  </si>
  <si>
    <t>Spam Protection</t>
  </si>
  <si>
    <t>Verify the agency employs spam protection mechanisms at information system entry and exit points
to detect and take action on unsolicited messages.</t>
  </si>
  <si>
    <t>1. Review the network architecture and/or interview the network administrator about the agency's spam protection mechanisms. Determine whether the spam protection effectively protects the information system at all mail entry and exit points. 
2. Interview the administrator regarding the agency's processes to update spam protection mechanisms when new releases are available.</t>
  </si>
  <si>
    <t>1. The agency maintains an effective spam protection capability.
2. The agency keeps the spam protection capability up-to-date.</t>
  </si>
  <si>
    <t>HSI16</t>
  </si>
  <si>
    <t>HSI16: Agency network not properly protected from spam email</t>
  </si>
  <si>
    <t>NET-24</t>
  </si>
  <si>
    <t>AC-17</t>
  </si>
  <si>
    <t>Remote Access</t>
  </si>
  <si>
    <t>All site-to-site VPN connections are implemented with the concept of least privilege.</t>
  </si>
  <si>
    <t>1. Interview the system administrator and ask them to explain / demonstrate the type of connection established (e.g. IPSEC, SSL VPN, etc.).
2. Examine the account used to establish the persistent connection.
3. Interview the administrator and inquire if the solution uses ACL's or whitelists (e.g. IP, MAC addresses, etc.) and denies all other connections.</t>
  </si>
  <si>
    <t>1.  The site to site VPN uses IPSEC or equivalent tunnels. SSL or web browser based VPN is not used unless there is a written exception on file with the Senior Security Official and the connection requires authentication.
2. The account is not a privileged network account and IRS account management and password complexity requirements should be met.
3. The system only allows connections from authorized devices by way of certificate or IP / MAC addresses and denies all unknown connections.</t>
  </si>
  <si>
    <t>If the agency does not maintain any site-to-site VPN connections, this control is N/A.</t>
  </si>
  <si>
    <t>HRM11
HPW2
HPW3
HPW4
HPW5
HPW6
HIA1
HAC40</t>
  </si>
  <si>
    <t>HRM11: Site to site connection does not terminate outside the firewall
HPW2: Password does not expire timely
HPW3: Minimum password length is too short
HPW4: Minimum password age does not exist
HPW5: Passwords are generated and distributed automatically
HPW6: Password history is insufficient
HIA1: Adequate device identification and authentication is not employed
HAC40: The system does not effectively utilize whitelists or ACLs</t>
  </si>
  <si>
    <t>NET-25</t>
  </si>
  <si>
    <t>AC-4</t>
  </si>
  <si>
    <t>Information Flow Enforcement</t>
  </si>
  <si>
    <t>The Site to Site VPN is layered in a manner that allows for stateful packet inspection.</t>
  </si>
  <si>
    <t xml:space="preserve">1. Determine the site to site tunnel termination point.
2. Determine that VPN traffic is inspected prior to entering the internal network.
</t>
  </si>
  <si>
    <t>1. The site to site VPN terminates outside the firewall e.g. the DMZ).
2. The VPN traffic is inspected by a border firewall prior to entering the network.</t>
  </si>
  <si>
    <t xml:space="preserve">HRM11
HSC27
</t>
  </si>
  <si>
    <t>HRM11: Site to site connection does not terminate outside the firewall
HSC27: Traffic inspection is not sufficient</t>
  </si>
  <si>
    <t>NET-26</t>
  </si>
  <si>
    <t>SC-8</t>
  </si>
  <si>
    <t>Transmission Confidentiality and Integrity</t>
  </si>
  <si>
    <t>Site to Site VPN connections utilize the latest FIPS compliant encryption.</t>
  </si>
  <si>
    <t xml:space="preserve">1.  Interview the system administrator and ask them to explain / demonstrate the type of encryption used to establish the VPN tunnel. </t>
  </si>
  <si>
    <t>1. All site-to-site VPN connections use FIPS 140 compliant algorithms for encryption.</t>
  </si>
  <si>
    <t>HSC42</t>
  </si>
  <si>
    <t>HSC42: Encryption capabilities do not meet FIPS 140-2 requirements</t>
  </si>
  <si>
    <t>NET-27</t>
  </si>
  <si>
    <t>FTI is encrypted in transit using the latest FIPS 140 compliant encryption.</t>
  </si>
  <si>
    <t>1. Examine network design documentation and interview agency personnel to determine if the agency implements cryptographic mechanisms to prevent unauthorized disclosure of FTI and detect changes to information during transmission. Encryption requirements apply to both internal and external networks and all types of information system components from which information can be transmitted (e.g., servers, mobile devices, notebook computers, printers, copiers, scanners, facsimile machines).
2. If encryption is not used, interview agency personnel to determine how FTI is protected while in transit over the network.</t>
  </si>
  <si>
    <t>1. Confidentiality and integrity of FTI in transit is secured using cryptographic mechanisms with a key no less than 128 bits in length, or the latest FIPS 140 compliant, whichever is stronger. 
2. If encryption is not used to transmit data over the network, the agency implements fiber optic cabling or other protections such as standalone systems.</t>
  </si>
  <si>
    <t>This is an agency-specific test case. Often, Network Assessments are shared between agencies co-located in a consolidated data center. Verify the full flow of FTI data before making the determination for the agency during the review.</t>
  </si>
  <si>
    <t>HSC1 
HSC42</t>
  </si>
  <si>
    <t>HSC1: FTI is not encrypted in transit
HSC42: Encryption capabilities do not meet the latest FIPS 140 requirements</t>
  </si>
  <si>
    <t>NET-28</t>
  </si>
  <si>
    <t>IA-2</t>
  </si>
  <si>
    <t>Identification and Authentication (Organizational Users)</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</si>
  <si>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</si>
  <si>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</si>
  <si>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NET-29</t>
  </si>
  <si>
    <t>The agency employs sufficient multi-factor authentication mechanisms for all remote access to the network.</t>
  </si>
  <si>
    <t>1. The agency requires multi-factor authentication for remote access to the network and information systems that receive, process, store or transmit FTI.
2. The multi-factor authentication mechanism is sufficient and implemented for all remote accesses to the network.
3. Minimum requirements are met as outlined in test case if a PIN is used.</t>
  </si>
  <si>
    <t>Note - this is applicable to all external access (e.g. web application, vpn, access gateways, etc.) 
If VPN SCSEM or another SCSEM that already looks for the use of MFA for remote access is tested please coordinate with the reviewer to ensure that you only fail the agency in one SCSEM and not in both, if this is a finding. Also this is an agency-specific test case. Often, Network Assessments are shared between agencies co-located in a consolidated data center. Verify all remote access mechanisms the agency employs before making the control determination during the review.</t>
  </si>
  <si>
    <t>HRM20</t>
  </si>
  <si>
    <t>NET-30</t>
  </si>
  <si>
    <t>AC-20</t>
  </si>
  <si>
    <t>External Information Systems</t>
  </si>
  <si>
    <t>The agency does not allow the use of personally-owned devices to access FTI or FTI-processing systems unless through a well-configured VDI solution.</t>
  </si>
  <si>
    <t>1.  Interview network administrators to determine whether personally-owned devices can be used to access the agency's network.
2.  Review the agency's VDI implementation, if applicable, to determine the system:
- Performs host checking before allowing a connection
- Prevents the storage of data on the local client
- Leverages the latest FIPS 140 certified encryption
- Requires multi-factor authentication which meets Publication 1075 requirements.</t>
  </si>
  <si>
    <t>1. The agency does not allow personally owned devices to access FTI or FTI-processing systems except through well-configured VDI solutions.</t>
  </si>
  <si>
    <t>HRM3</t>
  </si>
  <si>
    <t>HRM3: FTI access from personal devices</t>
  </si>
  <si>
    <t>NET-31</t>
  </si>
  <si>
    <t>AU-8</t>
  </si>
  <si>
    <t>Time Stamps</t>
  </si>
  <si>
    <t>All network device operating system clocks are  synchronized to an enterprise NTP server.</t>
  </si>
  <si>
    <t>1. Interview the network administrator to describe the organization's network time protocol implementation.</t>
  </si>
  <si>
    <t>1. All network devices are synchronized, using NTP, to an authoritative internal clock consistent with Organizational policy: 
- UTC Synchronization - If all devices synchronize to UTC time, summer-time should be disabled (Cisco Devices).
- Local Time Zone Synchronization - If all devices synchronize to local time, summer-time should be enabled and the proper dates should be entered for daylight savings time.</t>
  </si>
  <si>
    <t>HAU11</t>
  </si>
  <si>
    <t>HAU11: NTP is not properly implemented</t>
  </si>
  <si>
    <t>NET-32</t>
  </si>
  <si>
    <t>VLAN1 is not in use for data or FTI traffic.</t>
  </si>
  <si>
    <t>1. Interview the network administrator to determine what VLAN data traffic (to include FTI) is on.</t>
  </si>
  <si>
    <t>1. Data traffic is not running on VLAN1.</t>
  </si>
  <si>
    <t>HSC30</t>
  </si>
  <si>
    <t>HSC30:  VLAN configurations do not utilize networking best practices</t>
  </si>
  <si>
    <t>NET-33</t>
  </si>
  <si>
    <t>The agency employs a dedicated management VLAN or VLANs to keep management traffic separate from user data and control plane traffic.</t>
  </si>
  <si>
    <t>1. Review the device configurations to determine if a dedicated VLAN(s) have been implemented for the management network. VLAN1 must not be used.
If a dedicated VLAN or VLANs have not been established for the management network, this is a finding.
If VLAN1 is used for management, this is also a finding.</t>
  </si>
  <si>
    <t>1. VLAN1 is not used for management traffic. A dedicated management VLAN or VLANs are defined to keep management traffic separate from user data and control plane traffic.
Note: This is N/A if VLANs are not in use or if the agency is using physical out of band management for all network devices.</t>
  </si>
  <si>
    <t>NET-34</t>
  </si>
  <si>
    <t>The VLAN is configured to protect against hopping and spoofing attacks.</t>
  </si>
  <si>
    <t>1. Interview the administrator and review device configuration to determine if auto trunking is enabled and dedicated VLAN ID's are used for all trunk ports.</t>
  </si>
  <si>
    <t>1. Ports are not set to negotiate trunks automatically, and ports which are not meant to be trunks are configured as access ports.  In addition dedicated VLAN ID's are used for all trunk ports.</t>
  </si>
  <si>
    <t>NET-35</t>
  </si>
  <si>
    <t>SC-20</t>
  </si>
  <si>
    <t>Secure Name/Address Resolution Service (Authoritative Source)</t>
  </si>
  <si>
    <t>The agency employs an authoritative source for secure name and address resolution that uses Domain Name System Security Extensions (DNSSEC) to establish a chain of trust.</t>
  </si>
  <si>
    <t>1. DNS management software is in use and an authoritative source has been defined.
2. DNSSEC is enabled on parent and child zones and all zones are digitally signed.
Note - If DNSSEC is not implemented, all subsequent test cases regarding DNS fail.</t>
  </si>
  <si>
    <t>NIST Special Publication 800-81 provides guidance on secure DNS deployment.</t>
  </si>
  <si>
    <t>HSC44
HSC45</t>
  </si>
  <si>
    <t>HSC44: DNSSEC has not been implemented
HSC45: DNSSEC has not been configured securely</t>
  </si>
  <si>
    <t>NET-36</t>
  </si>
  <si>
    <t>The server implementation provides the means to indicate the security status of child zones.</t>
  </si>
  <si>
    <t xml:space="preserve">1. Review the zones hosted by the DNS server. Every zone should have an RRSET which includes the RRTypes of RRSIG, DNSKEY and NSEC. 
2. If a zone has a child, the RRSET should also include the RRType DS (Delegation Signer) RR, which contain the (hash) public key of child zones.
</t>
  </si>
  <si>
    <t>1. The zones hosted by the DNS server have child domains, and there is an RRType DS RR in the zone's RRSET.
Note - If the zones hosted by the DNS server do not have any child domains, this is not a finding.</t>
  </si>
  <si>
    <t>NET-37</t>
  </si>
  <si>
    <t>The DNS implementation is configured to request data origin authentication verification on the name/address resolution responses the system receives from authoritative sources.</t>
  </si>
  <si>
    <t>1. Review the DNS server implementation configuration to determine if the DNS server requests data origin authentication verification on the name/address resolution responses the system receives from authoritative sources.
2. Interview the DNS system administrators and ensure they have implemented DNSSEC on the name servers with a trusted key that can be used by the clients.</t>
  </si>
  <si>
    <t>1. Review the zones hosted by the DNS server. Verify each of the zones have been digitally signed.
2. Determine they have been signed  by verifying the existence of an RRSET for each zone, which will include, at a minimum, an RRType RRSIG (Resource Record Signature) as well as an RRType DNSKEY and RRType NSEC (Next Secure). 
If the DNS server's zones do not contain these additional RRs along with the regular RRs, this is a finding.</t>
  </si>
  <si>
    <t>NET-38</t>
  </si>
  <si>
    <t>The DNS server implementation must enforce approved authorizations for controlling the flow of information between DNS servers and between DNS servers and DNS clients based on DNSSEC policies.</t>
  </si>
  <si>
    <t xml:space="preserve">1. Review the zones hosted by the DNS server. Every zone should have an Resource Record (RR)SET which includes the RRTypes of RRSIG, DNSKEY and NSEC. 
2. Review the zone for child domains, and ensure, the RRSET is configured and includes the RRType DS (Delegation Signer) RR, which contain the (hash) public key of child zones.
3. If the zones hosted by the DNS server have child domains, and there is not an RRType DS RR in the zone's RRSET, this is a finding.
Note - If the zones hosted by the DNS server do not have any child domains, step 3 is not a finding.
</t>
  </si>
  <si>
    <t>1. DNSSEC is enabled.
2. All zones (host and child) hosted by the DNS server use DNSSEC and each resource type/record within the RRSET is digitally signed.
Note - If DNSSEC is not enabled, all subsequent test cases regarding DNSSEC fail as well.</t>
  </si>
  <si>
    <t>NET-39</t>
  </si>
  <si>
    <t>SC-21</t>
  </si>
  <si>
    <t xml:space="preserve">Secure Name/Address Resolution Service (Recursive or Caching
Resolver) </t>
  </si>
  <si>
    <t>The DNS implementation is configured to request data origin authentication and integrity verification on the name/address resolution responses the system receives from authoritative sources.</t>
  </si>
  <si>
    <t>1. Review the DNS server implementation configuration to determine if the DNS server requests data origin authentication verification on the name/address resolution responses the system receives from authoritative sources.
2. Interview the DNS system administrator and ensure they have implemented DNSSEC on the name servers with a trusted key that can be used by the clients.
Note - If a recursive/non-authoritative source is not used, this is N/A or not a finding</t>
  </si>
  <si>
    <t>1. DNSSEC is enabled.
2. A trusted key exists and is used by all systems within each zone.</t>
  </si>
  <si>
    <t>NET-40</t>
  </si>
  <si>
    <t>A DNS server implementation must provide the means to enable verification of a chain of trust among parent and child domains (if the child supports secure resolution services).</t>
  </si>
  <si>
    <t>1. If the system being reviewed is an authoritative server, it must be able to provide records that can be authenticated (DS, RRSIG, etc.).
2. Compare the child zone's hash stored in the child's DS RR to the hash for the child's zone in the parent's zone information. Verify it is the same hash.
Note - If the hashes do not match, or the child zone is not digitally signed, this is a finding.
4. If the system is a recursive server, it must be able to pass DNSSEC data and perform DNSSEC validation.
Note - If DNSSEC validation capability is not enabled on a recursive DNS server, this is a finding.
If the hash for child domains is not reflected in the parent zone and the chain of trust is not verifiable, this is a finding.</t>
  </si>
  <si>
    <t>NET-41</t>
  </si>
  <si>
    <t>SC-22</t>
  </si>
  <si>
    <t>Architecture and Provisioning for Name/Address Resolution Service</t>
  </si>
  <si>
    <t>Ensure the information systems that collectively provide name/address resolution service for an 
organization are fault-tolerant and implement internal/external role separation.</t>
  </si>
  <si>
    <t>1. DNS servers are clustered and have a level of physical redundancy configured (e.g. separate location, chassis, etc.).
2. DNS server with the internal role provides name/address resolution information pertaining to both internal and external information technology resources while the DNS server with the external role only provides name/address resolution information pertaining to external information technology resources. The list of clients who can access the authoritative DNS server of a particular role is also specified.</t>
  </si>
  <si>
    <t>NET-42</t>
  </si>
  <si>
    <t>IA-12</t>
  </si>
  <si>
    <t>Identity Proofing</t>
  </si>
  <si>
    <t>A FedRAMP authorized service provider must be used in the event federated identity services are leveraged for external access.</t>
  </si>
  <si>
    <t>FedRAMP market place authorized services are listed at https://marketplace.fedramp.gov/</t>
  </si>
  <si>
    <t>HSA18</t>
  </si>
  <si>
    <t>HSA-18: The cloud vendor is not FedRAMP certified</t>
  </si>
  <si>
    <t>Input of test results starting with this row require corresponding Test IDs in Column A. Insert new rows above here.</t>
  </si>
  <si>
    <t>Info</t>
  </si>
  <si>
    <t>Limited</t>
  </si>
  <si>
    <t>Change Log</t>
  </si>
  <si>
    <t>Version</t>
  </si>
  <si>
    <t>Date</t>
  </si>
  <si>
    <t>Description of Changes</t>
  </si>
  <si>
    <t>Author</t>
  </si>
  <si>
    <t>First Release</t>
  </si>
  <si>
    <t>Updated based on Network Defense-in-Depth Memo Release</t>
  </si>
  <si>
    <t>Updated based on Top 20 Critical Security Controls</t>
  </si>
  <si>
    <t>Updated based on internal feedback session.</t>
  </si>
  <si>
    <t>Update to new template.  Increase version to 1.0.</t>
  </si>
  <si>
    <t>Minor update to correct worksheet locking capabilities.  Added back NIST control name to Test Cases Tab.</t>
  </si>
  <si>
    <t>Update test cases based on NIST 800-53 R4</t>
  </si>
  <si>
    <t>No major updates.  Template update.</t>
  </si>
  <si>
    <t>Added baseline Criticality Score and Issue Codes, weighted test cases based on criticality, and updated Results Tab</t>
  </si>
  <si>
    <t>1.4.1</t>
  </si>
  <si>
    <t xml:space="preserve">Updated baseline Criticality Scores per risk management initiative and feedback </t>
  </si>
  <si>
    <t>Updated NET-08 to meet IRS Requirement for monthly scanning.  NET-05 &amp; NET-04 updated to IRS Requirement for weekly review of audit logs and 7 years of log retention.</t>
  </si>
  <si>
    <t>Removed duplicative test cases, added test cases per latest Publication 1075, re-assigned issue codes and revised weighted risk formulas, Edited Issue Code for NET-19.</t>
  </si>
  <si>
    <t xml:space="preserve">Added VLAN test cases.  </t>
  </si>
  <si>
    <t>Minor updates - formatting, Issue code changes</t>
  </si>
  <si>
    <t>Updated Issue Code Table</t>
  </si>
  <si>
    <t>Minor Updates</t>
  </si>
  <si>
    <t>Internal changes &amp; updates</t>
  </si>
  <si>
    <t>Internal changes &amp; Updated issue code table</t>
  </si>
  <si>
    <t xml:space="preserve">Internal Updates and updated issue code table </t>
  </si>
  <si>
    <t>Updated based on IRS Publication 1075 (November 2021) Internal updates and Issue Code Table updates</t>
  </si>
  <si>
    <t>Issue Code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</si>
  <si>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</si>
  <si>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</si>
  <si>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</si>
  <si>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</si>
  <si>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</si>
  <si>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</si>
  <si>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</si>
  <si>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</si>
  <si>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</si>
  <si>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</si>
  <si>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</si>
  <si>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</si>
  <si>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</si>
  <si>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</si>
  <si>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</si>
  <si>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</si>
  <si>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</si>
  <si>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</si>
  <si>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</si>
  <si>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</si>
  <si>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</si>
  <si>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</si>
  <si>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</si>
  <si>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</si>
  <si>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</si>
  <si>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</si>
  <si>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</si>
  <si>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</si>
  <si>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</si>
  <si>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</si>
  <si>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</si>
  <si>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</si>
  <si>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</si>
  <si>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</si>
  <si>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</si>
  <si>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</si>
  <si>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</si>
  <si>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</si>
  <si>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</si>
  <si>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</si>
  <si>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</si>
  <si>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</si>
  <si>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</si>
  <si>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</si>
  <si>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</si>
  <si>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</si>
  <si>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</si>
  <si>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</si>
  <si>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</si>
  <si>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</si>
  <si>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</si>
  <si>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</si>
  <si>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</si>
  <si>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</si>
  <si>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</si>
  <si>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</si>
  <si>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</si>
  <si>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</si>
  <si>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</si>
  <si>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</si>
  <si>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</si>
  <si>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</si>
  <si>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</si>
  <si>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</si>
  <si>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</si>
  <si>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</si>
  <si>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</si>
  <si>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</si>
  <si>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</si>
  <si>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</si>
  <si>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</si>
  <si>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</si>
  <si>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</si>
  <si>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</si>
  <si>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</si>
  <si>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</si>
  <si>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</si>
  <si>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</si>
  <si>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</si>
  <si>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</si>
  <si>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</si>
  <si>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</si>
  <si>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</si>
  <si>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</si>
  <si>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</si>
  <si>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</si>
  <si>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</si>
  <si>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</si>
  <si>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</si>
  <si>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</si>
  <si>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</si>
  <si>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</si>
  <si>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</si>
  <si>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</si>
  <si>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</si>
  <si>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</si>
  <si>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</si>
  <si>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</si>
  <si>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</si>
  <si>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</si>
  <si>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</si>
  <si>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</si>
  <si>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</si>
  <si>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</si>
  <si>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</si>
  <si>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</si>
  <si>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</si>
  <si>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</si>
  <si>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</si>
  <si>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</si>
  <si>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</si>
  <si>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</si>
  <si>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</si>
  <si>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</si>
  <si>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</si>
  <si>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</si>
  <si>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</si>
  <si>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</si>
  <si>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</si>
  <si>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</si>
  <si>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</si>
  <si>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</si>
  <si>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</si>
  <si>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</si>
  <si>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</si>
  <si>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</si>
  <si>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</si>
  <si>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</si>
  <si>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</si>
  <si>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</si>
  <si>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</si>
  <si>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</si>
  <si>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</si>
  <si>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</si>
  <si>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</si>
  <si>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</si>
  <si>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</si>
  <si>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</si>
  <si>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</si>
  <si>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</si>
  <si>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</si>
  <si>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</si>
  <si>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</si>
  <si>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</si>
  <si>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</si>
  <si>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</si>
  <si>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</si>
  <si>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</si>
  <si>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</si>
  <si>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</si>
  <si>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</si>
  <si>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</si>
  <si>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</si>
  <si>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</si>
  <si>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</si>
  <si>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</si>
  <si>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</si>
  <si>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</si>
  <si>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</si>
  <si>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</si>
  <si>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</si>
  <si>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</si>
  <si>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</si>
  <si>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</si>
  <si>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</si>
  <si>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</si>
  <si>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</si>
  <si>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</si>
  <si>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</si>
  <si>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</si>
  <si>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</si>
  <si>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</si>
  <si>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</si>
  <si>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</si>
  <si>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</si>
  <si>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</si>
  <si>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</si>
  <si>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</si>
  <si>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</si>
  <si>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</si>
  <si>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</si>
  <si>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</si>
  <si>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</si>
  <si>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</si>
  <si>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</si>
  <si>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</si>
  <si>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</si>
  <si>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</si>
  <si>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</si>
  <si>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</si>
  <si>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</si>
  <si>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</si>
  <si>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</si>
  <si>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</si>
  <si>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</si>
  <si>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</si>
  <si>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</si>
  <si>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</si>
  <si>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</si>
  <si>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</si>
  <si>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</si>
  <si>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</si>
  <si>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</si>
  <si>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</si>
  <si>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</si>
  <si>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</si>
  <si>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</si>
  <si>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</si>
  <si>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</si>
  <si>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</si>
  <si>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</si>
  <si>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</si>
  <si>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</si>
  <si>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</si>
  <si>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</si>
  <si>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</si>
  <si>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</si>
  <si>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</si>
  <si>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</si>
  <si>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</si>
  <si>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</si>
  <si>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</si>
  <si>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</si>
  <si>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</si>
  <si>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</si>
  <si>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</si>
  <si>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</si>
  <si>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</si>
  <si>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</si>
  <si>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</si>
  <si>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</si>
  <si>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</si>
  <si>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</si>
  <si>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</si>
  <si>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</si>
  <si>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</si>
  <si>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</si>
  <si>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</si>
  <si>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</si>
  <si>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</si>
  <si>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</si>
  <si>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</si>
  <si>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</si>
  <si>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</si>
  <si>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</si>
  <si>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</si>
  <si>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</si>
  <si>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</si>
  <si>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</si>
  <si>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</si>
  <si>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</si>
  <si>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</si>
  <si>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</si>
  <si>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</si>
  <si>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</si>
  <si>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</si>
  <si>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</si>
  <si>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</si>
  <si>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</si>
  <si>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</si>
  <si>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</si>
  <si>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</si>
  <si>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</si>
  <si>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</si>
  <si>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</si>
  <si>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</si>
  <si>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</si>
  <si>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</si>
  <si>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</si>
  <si>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</si>
  <si>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</si>
  <si>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</si>
  <si>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</si>
  <si>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</si>
  <si>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</si>
  <si>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</si>
  <si>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</si>
  <si>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</si>
  <si>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</si>
  <si>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</si>
  <si>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</si>
  <si>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</si>
  <si>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</si>
  <si>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</si>
  <si>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</si>
  <si>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</si>
  <si>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</si>
  <si>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</si>
  <si>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</si>
  <si>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</si>
  <si>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</si>
  <si>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</si>
  <si>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</si>
  <si>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</si>
  <si>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</si>
  <si>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</si>
  <si>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</si>
  <si>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</si>
  <si>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</si>
  <si>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</si>
  <si>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</si>
  <si>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</si>
  <si>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</si>
  <si>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</si>
  <si>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</si>
  <si>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</si>
  <si>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</si>
  <si>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</si>
  <si>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</si>
  <si>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</si>
  <si>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</si>
  <si>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</si>
  <si>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</si>
  <si>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</si>
  <si>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</si>
  <si>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</si>
  <si>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</si>
  <si>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</si>
  <si>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</si>
  <si>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</si>
  <si>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</si>
  <si>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</si>
  <si>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</si>
  <si>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</si>
  <si>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</si>
  <si>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</si>
  <si>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</si>
  <si>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</si>
  <si>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</si>
  <si>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</si>
  <si>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</si>
  <si>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</si>
  <si>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</si>
  <si>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</si>
  <si>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</si>
  <si>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</si>
  <si>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</si>
  <si>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</si>
  <si>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</si>
  <si>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</si>
  <si>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</si>
  <si>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</si>
  <si>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</si>
  <si>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</si>
  <si>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</si>
  <si>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</si>
  <si>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</si>
  <si>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</si>
  <si>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</si>
  <si>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</si>
  <si>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</si>
  <si>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</si>
  <si>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</si>
  <si>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</si>
  <si>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</si>
  <si>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</si>
  <si>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</si>
  <si>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</si>
  <si>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</si>
  <si>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</si>
  <si>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</si>
  <si>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</si>
  <si>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</si>
  <si>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</si>
  <si>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</si>
  <si>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</si>
  <si>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</si>
  <si>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</si>
  <si>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</si>
  <si>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</si>
  <si>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</si>
  <si>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</si>
  <si>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</si>
  <si>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</si>
  <si>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</si>
  <si>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</si>
  <si>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</si>
  <si>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</si>
  <si>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</si>
  <si>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</si>
  <si>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</si>
  <si>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</si>
  <si>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</si>
  <si>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</si>
  <si>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</si>
  <si>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</si>
  <si>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</si>
  <si>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</si>
  <si>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</si>
  <si>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</si>
  <si>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</si>
  <si>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</si>
  <si>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</si>
  <si>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</si>
  <si>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</si>
  <si>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</si>
  <si>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</si>
  <si>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</si>
  <si>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</si>
  <si>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</si>
  <si>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</si>
  <si>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</si>
  <si>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</si>
  <si>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</si>
  <si>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</si>
  <si>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</si>
  <si>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</si>
  <si>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</si>
  <si>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</si>
  <si>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</si>
  <si>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</si>
  <si>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</si>
  <si>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</si>
  <si>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</si>
  <si>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</si>
  <si>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</si>
  <si>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</si>
  <si>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</si>
  <si>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</si>
  <si>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</si>
  <si>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</si>
  <si>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</si>
  <si>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</si>
  <si>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</si>
  <si>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</si>
  <si>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</si>
  <si>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</si>
  <si>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</si>
  <si>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</si>
  <si>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</si>
  <si>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</si>
  <si>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</si>
  <si>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</si>
  <si>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</si>
  <si>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</si>
  <si>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</si>
  <si>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</si>
  <si>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</si>
  <si>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</si>
  <si>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</si>
  <si>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</si>
  <si>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</si>
  <si>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</si>
  <si>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</si>
  <si>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</si>
  <si>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</si>
  <si>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</si>
  <si>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</si>
  <si>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</si>
  <si>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</si>
  <si>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</si>
  <si>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</si>
  <si>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</si>
  <si>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</si>
  <si>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</si>
  <si>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</si>
  <si>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</si>
  <si>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</si>
  <si>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</si>
  <si>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</si>
  <si>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</si>
  <si>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</si>
  <si>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</si>
  <si>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</si>
  <si>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</si>
  <si>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</si>
  <si>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</si>
  <si>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</si>
  <si>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</si>
  <si>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</si>
  <si>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</si>
  <si>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</si>
  <si>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</si>
  <si>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</si>
  <si>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</si>
  <si>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</si>
  <si>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</si>
  <si>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</si>
  <si>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</si>
  <si>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</si>
  <si>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</si>
  <si>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</si>
  <si>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</si>
  <si>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</si>
  <si>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</si>
  <si>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</si>
  <si>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</si>
  <si>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</si>
  <si>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</si>
  <si>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</si>
  <si>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</si>
  <si>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</si>
  <si>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</si>
  <si>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</si>
  <si>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</si>
  <si>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</si>
  <si>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</si>
  <si>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</si>
  <si>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</si>
  <si>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</si>
  <si>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</si>
  <si>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</si>
  <si>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</si>
  <si>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</si>
  <si>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</si>
  <si>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</si>
  <si>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</si>
  <si>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</si>
  <si>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</si>
  <si>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</si>
  <si>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</si>
  <si>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</si>
  <si>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</si>
  <si>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</si>
  <si>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</si>
  <si>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</si>
  <si>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</si>
  <si>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</si>
  <si>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</si>
  <si>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</si>
  <si>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Multi-factor authentication is not properly configured for external or remote access</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</si>
  <si>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</si>
  <si>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</si>
  <si>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</si>
  <si>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</si>
  <si>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</si>
  <si>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</si>
  <si>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</si>
  <si>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</si>
  <si>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</si>
  <si>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</si>
  <si>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</si>
  <si>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</si>
  <si>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</si>
  <si>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</si>
  <si>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</si>
  <si>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</si>
  <si>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</si>
  <si>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</si>
  <si>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</si>
  <si>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</si>
  <si>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</si>
  <si>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</si>
  <si>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</si>
  <si>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</si>
  <si>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</si>
  <si>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</si>
  <si>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</si>
  <si>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</si>
  <si>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</si>
  <si>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</si>
  <si>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</si>
  <si>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</si>
  <si>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</si>
  <si>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</si>
  <si>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</si>
  <si>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</si>
  <si>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</si>
  <si>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</si>
  <si>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</si>
  <si>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</si>
  <si>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</si>
  <si>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</si>
  <si>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</si>
  <si>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</si>
  <si>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</si>
  <si>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</si>
  <si>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</si>
  <si>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</si>
  <si>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</si>
  <si>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</si>
  <si>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</si>
  <si>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</si>
  <si>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</si>
  <si>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</si>
  <si>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</si>
  <si>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</si>
  <si>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No DMZ exists for the network</t>
  </si>
  <si>
    <t>HSC6</t>
  </si>
  <si>
    <t>Not all connections to FTI systems are monitored</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</si>
  <si>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</si>
  <si>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</si>
  <si>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</si>
  <si>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</si>
  <si>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</si>
  <si>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</si>
  <si>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</si>
  <si>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</si>
  <si>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</si>
  <si>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</si>
  <si>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</si>
  <si>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</si>
  <si>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</si>
  <si>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</si>
  <si>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</si>
  <si>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</si>
  <si>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</si>
  <si>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</si>
  <si>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</si>
  <si>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</si>
  <si>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</si>
  <si>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</si>
  <si>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</si>
  <si>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</si>
  <si>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</si>
  <si>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</si>
  <si>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</si>
  <si>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</si>
  <si>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</si>
  <si>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</si>
  <si>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</si>
  <si>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</si>
  <si>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</si>
  <si>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</si>
  <si>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</si>
  <si>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</si>
  <si>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</si>
  <si>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</si>
  <si>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</si>
  <si>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</si>
  <si>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</si>
  <si>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</si>
  <si>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</si>
  <si>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</si>
  <si>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</si>
  <si>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</si>
  <si>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</si>
  <si>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</si>
  <si>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</si>
  <si>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</si>
  <si>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</si>
  <si>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</si>
  <si>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</si>
  <si>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</si>
  <si>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</si>
  <si>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</si>
  <si>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</si>
  <si>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</si>
  <si>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</si>
  <si>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</si>
  <si>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</si>
  <si>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</si>
  <si>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</si>
  <si>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</si>
  <si>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</si>
  <si>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</si>
  <si>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</si>
  <si>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</si>
  <si>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</si>
  <si>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</si>
  <si>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</si>
  <si>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</si>
  <si>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</si>
  <si>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</si>
  <si>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</si>
  <si>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</si>
  <si>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</si>
  <si>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</si>
  <si>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</si>
  <si>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</si>
  <si>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</si>
  <si>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</si>
  <si>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</si>
  <si>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</si>
  <si>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</si>
  <si>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</si>
  <si>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</si>
  <si>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</si>
  <si>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</si>
  <si>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</si>
  <si>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</si>
  <si>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</si>
  <si>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</si>
  <si>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</si>
  <si>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</si>
  <si>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</si>
  <si>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</si>
  <si>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</si>
  <si>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</si>
  <si>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</si>
  <si>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</si>
  <si>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</si>
  <si>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</si>
  <si>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</si>
  <si>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</si>
  <si>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</si>
  <si>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</si>
  <si>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</si>
  <si>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</si>
  <si>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</si>
  <si>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</si>
  <si>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</si>
  <si>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</si>
  <si>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</si>
  <si>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</si>
  <si>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</si>
  <si>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</si>
  <si>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</si>
  <si>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</si>
  <si>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</si>
  <si>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</si>
  <si>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</si>
  <si>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</si>
  <si>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Agency does not monitor for unauthorized hosts on the network</t>
  </si>
  <si>
    <t>No host intrusion detection/prevention system exists</t>
  </si>
  <si>
    <t>HSI27</t>
  </si>
  <si>
    <t xml:space="preserve">Critical security patches have not been applied </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</si>
  <si>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</si>
  <si>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</si>
  <si>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</si>
  <si>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</si>
  <si>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</si>
  <si>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</si>
  <si>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</si>
  <si>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</si>
  <si>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</si>
  <si>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</si>
  <si>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</si>
  <si>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</si>
  <si>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</si>
  <si>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</si>
  <si>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</si>
  <si>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</si>
  <si>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</si>
  <si>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</si>
  <si>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</si>
  <si>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</si>
  <si>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</si>
  <si>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</si>
  <si>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</si>
  <si>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</si>
  <si>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</si>
  <si>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</si>
  <si>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</si>
  <si>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</si>
  <si>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</si>
  <si>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</si>
  <si>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</si>
  <si>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</si>
  <si>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</si>
  <si>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</si>
  <si>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</si>
  <si>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</si>
  <si>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</si>
  <si>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</si>
  <si>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</si>
  <si>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</si>
  <si>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</si>
  <si>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</si>
  <si>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</si>
  <si>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</si>
  <si>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</si>
  <si>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</si>
  <si>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</si>
  <si>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</si>
  <si>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</si>
  <si>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</si>
  <si>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</si>
  <si>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</si>
  <si>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</si>
  <si>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</si>
  <si>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</si>
  <si>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</si>
  <si>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</si>
  <si>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</si>
  <si>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</si>
  <si>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</si>
  <si>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</si>
  <si>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</si>
  <si>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</si>
  <si>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</si>
  <si>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</si>
  <si>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</si>
  <si>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</si>
  <si>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</si>
  <si>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</si>
  <si>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</si>
  <si>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</si>
  <si>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</si>
  <si>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</si>
  <si>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</si>
  <si>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</si>
  <si>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</si>
  <si>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</si>
  <si>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</si>
  <si>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</si>
  <si>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</si>
  <si>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</si>
  <si>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</si>
  <si>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</si>
  <si>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</si>
  <si>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</si>
  <si>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</si>
  <si>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</si>
  <si>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</si>
  <si>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</si>
  <si>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</si>
  <si>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</si>
  <si>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</si>
  <si>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</si>
  <si>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</si>
  <si>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</si>
  <si>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</si>
  <si>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</si>
  <si>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</si>
  <si>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</si>
  <si>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</si>
  <si>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</si>
  <si>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</si>
  <si>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</si>
  <si>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</si>
  <si>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</si>
  <si>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</si>
  <si>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</si>
  <si>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</si>
  <si>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</si>
  <si>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</si>
  <si>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</si>
  <si>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</si>
  <si>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</si>
  <si>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</si>
  <si>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</si>
  <si>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</si>
  <si>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</si>
  <si>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</si>
  <si>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</si>
  <si>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</si>
  <si>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</si>
  <si>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</si>
  <si>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</si>
  <si>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</si>
  <si>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</si>
  <si>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</si>
  <si>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</si>
  <si>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</si>
  <si>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</si>
  <si>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</si>
  <si>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</si>
  <si>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</si>
  <si>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</si>
  <si>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</si>
  <si>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</si>
  <si>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</si>
  <si>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</si>
  <si>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</si>
  <si>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</si>
  <si>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</si>
  <si>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</si>
  <si>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</si>
  <si>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</si>
  <si>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</si>
  <si>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</si>
  <si>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</si>
  <si>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</si>
  <si>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</si>
  <si>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</si>
  <si>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</si>
  <si>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</si>
  <si>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</si>
  <si>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</si>
  <si>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</si>
  <si>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</si>
  <si>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</si>
  <si>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</si>
  <si>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</si>
  <si>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</si>
  <si>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</si>
  <si>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</si>
  <si>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</si>
  <si>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</si>
  <si>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</si>
  <si>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</si>
  <si>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</si>
  <si>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</si>
  <si>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</si>
  <si>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</si>
  <si>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</si>
  <si>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</si>
  <si>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</si>
  <si>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</si>
  <si>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</si>
  <si>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</si>
  <si>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</si>
  <si>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</si>
  <si>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</si>
  <si>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</si>
  <si>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</si>
  <si>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</si>
  <si>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</si>
  <si>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</si>
  <si>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</si>
  <si>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</si>
  <si>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</si>
  <si>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</si>
  <si>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</si>
  <si>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</si>
  <si>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</si>
  <si>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</si>
  <si>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</si>
  <si>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</si>
  <si>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</si>
  <si>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</si>
  <si>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</si>
  <si>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</si>
  <si>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</si>
  <si>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</si>
  <si>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</si>
  <si>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</si>
  <si>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</si>
  <si>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</si>
  <si>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</si>
  <si>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</si>
  <si>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</si>
  <si>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</si>
  <si>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</si>
  <si>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</si>
  <si>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</si>
  <si>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</si>
  <si>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</si>
  <si>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</si>
  <si>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</si>
  <si>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</si>
  <si>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</si>
  <si>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</si>
  <si>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</si>
  <si>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</si>
  <si>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</si>
  <si>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</si>
  <si>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</si>
  <si>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</si>
  <si>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</si>
  <si>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</si>
  <si>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</si>
  <si>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</si>
  <si>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</si>
  <si>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</si>
  <si>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</si>
  <si>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</si>
  <si>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</si>
  <si>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</si>
  <si>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</si>
  <si>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</si>
  <si>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</si>
  <si>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</si>
  <si>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</si>
  <si>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</si>
  <si>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</si>
  <si>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</si>
  <si>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</si>
  <si>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</si>
  <si>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</si>
  <si>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</si>
  <si>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</si>
  <si>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</si>
  <si>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</si>
  <si>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</si>
  <si>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</si>
  <si>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</si>
  <si>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</si>
  <si>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</si>
  <si>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</si>
  <si>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</si>
  <si>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</si>
  <si>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</si>
  <si>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</si>
  <si>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</si>
  <si>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</si>
  <si>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</si>
  <si>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</si>
  <si>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</si>
  <si>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</si>
  <si>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</si>
  <si>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</si>
  <si>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</si>
  <si>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</si>
  <si>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</si>
  <si>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</si>
  <si>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</si>
  <si>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</si>
  <si>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</si>
  <si>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</si>
  <si>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</si>
  <si>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</si>
  <si>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</si>
  <si>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</si>
  <si>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</si>
  <si>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</si>
  <si>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</si>
  <si>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</si>
  <si>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</si>
  <si>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</si>
  <si>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</si>
  <si>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</si>
  <si>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</si>
  <si>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</si>
  <si>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</si>
  <si>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</si>
  <si>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</si>
  <si>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</si>
  <si>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</si>
  <si>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</si>
  <si>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</si>
  <si>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</si>
  <si>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</si>
  <si>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</si>
  <si>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</si>
  <si>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</si>
  <si>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</si>
  <si>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</si>
  <si>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</si>
  <si>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</si>
  <si>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</si>
  <si>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</si>
  <si>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</si>
  <si>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</si>
  <si>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</si>
  <si>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</si>
  <si>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1. Interview the network administrator to determine what server is acting as the authoritative source, and what DNS software is used to manage the DNS clusters (e.g. Infoblox, Tiny, Power, BIND, Knot, Raw, Microsoft, etc.).
2. Ask the administrator to navigate to the authoritative source / management console (if applicable) and ensure DNSSEC has been enabled on parent and child zones to establish a chain of trust/trust anchor using public key(s).
</t>
  </si>
  <si>
    <t>1. A recursive, caching only server with the ability to perform DNSSEC validation exists.
2. An authoritative name server that signs all zones and updates the entire chain of trust with the signature is configured.</t>
  </si>
  <si>
    <t>1. Review the system documentation and the DNS configuration to determine whether or not the DNS servers are clustered using at least two authoritative sources that are located on different subnets.
2. Review the system documentation and configuration to determine whether or not there is role separation between inside system network and external of the system network.</t>
  </si>
  <si>
    <t>1. Discuss all external access points (e.g. applications, gateways, vpn, etc.) with agency personnel and review team. In the event a federated identity service is used for authentication, it must be a provider listed in the FedRAMP marketplace (e.g. Login.gov, ID.me, etc.).
Note - if federated identity services are not used for authentication, this test case is N/A.</t>
  </si>
  <si>
    <t>1. The federated identity services have undergone FedRAMP authorization.</t>
  </si>
  <si>
    <t>▪ NIST SP 800-53 Rev. 5, Recommended Security Controls for Federal Information Systems and Organizations</t>
  </si>
  <si>
    <t xml:space="preserve">▪ IRS Publication 1075, Tax Information Security Guidelines for Federal, State and Local Agencies (Rev. 11-2021)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</si>
  <si>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</si>
  <si>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</si>
  <si>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</si>
  <si>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</si>
  <si>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</si>
  <si>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</si>
  <si>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</si>
  <si>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</si>
  <si>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</si>
  <si>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</si>
  <si>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</si>
  <si>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</si>
  <si>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</si>
  <si>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</si>
  <si>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</si>
  <si>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</si>
  <si>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</si>
  <si>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</si>
  <si>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</si>
  <si>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</si>
  <si>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</si>
  <si>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</si>
  <si>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</si>
  <si>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HAC17: Penetration testing assessments are not performed
HAC18: Penetration testing assessments do not generate corrective action plans
HAC19: Penetration testing assessments are not performed as frequently as required per Publication 1075
HAC20: Scope of penetration testing assessment is not sufficient</t>
  </si>
  <si>
    <t>HRM15
HPW12</t>
  </si>
  <si>
    <t xml:space="preserve">HRM15: Multi-factor authentication is not enforced for local device management
HPW12: Passwords do not meet complexity requirements
</t>
  </si>
  <si>
    <r>
      <t xml:space="preserve">1. Interview agency personnel to determine if the agency requires multi-factor authentication for remote access.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rFont val="Arial"/>
        <family val="2"/>
      </rPr>
      <t xml:space="preserve">
Note:  Implementing a jump server, or requiring two different passwords for accessing a system does not solely constitute multi-factor authentication. </t>
    </r>
  </si>
  <si>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rFont val="Arial"/>
        <family val="2"/>
      </rPr>
      <t xml:space="preserve">
Note:  Implementing a jump server, or requiring two different passwords for accessing a system does not solely constitute multi-factor authentication. </t>
    </r>
  </si>
  <si>
    <t>HAC64
HAC65	
HAC66
HRM20
HPW12</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</si>
  <si>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HPW12: Passwords do not meet complexity requirements
</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</si>
  <si>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</si>
  <si>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</si>
  <si>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</si>
  <si>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Internal Updates</t>
  </si>
  <si>
    <t xml:space="preserve">Internal Revenue Service </t>
  </si>
  <si>
    <t xml:space="preserve"> ▪ SCSEM Version: 3.4</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</si>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</sst>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2" x14ac:knownFonts="1">
    <font>
      <sz val="10"/>
      <name val="Arial"/>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b/>
      <u/>
      <sz val="10"/>
      <name val="Arial"/>
      <family val="2"/>
    </font>
    <font>
      <b/>
      <i/>
      <sz val="10"/>
      <name val="Arial"/>
      <family val="2"/>
    </font>
    <font>
      <sz val="10"/>
      <color indexed="8"/>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sz val="10"/>
      <color rgb="FFFF0000"/>
      <name val="Arial"/>
      <family val="2"/>
    </font>
    <font>
      <b/>
      <sz val="10"/>
      <color rgb="FF00B050"/>
      <name val="Arial"/>
      <family val="2"/>
    </font>
    <font>
      <sz val="10"/>
      <color rgb="FF00B050"/>
      <name val="Arial"/>
      <family val="2"/>
    </font>
    <font>
      <sz val="10"/>
      <color theme="0"/>
      <name val="Arial"/>
      <family val="2"/>
    </font>
    <font>
      <b/>
      <sz val="10"/>
      <color rgb="FFFF0000"/>
      <name val="Arial"/>
      <family val="2"/>
    </font>
    <font>
      <sz val="12"/>
      <color theme="1"/>
      <name val="Calibri"/>
      <family val="2"/>
      <scheme val="minor"/>
    </font>
    <font>
      <sz val="10"/>
      <name val="Arial"/>
      <family val="2"/>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bgColor indexed="8"/>
      </patternFill>
    </fill>
  </fills>
  <borders count="4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top/>
      <bottom style="thin">
        <color indexed="63"/>
      </bottom>
      <diagonal/>
    </border>
    <border>
      <left style="thin">
        <color indexed="63"/>
      </left>
      <right/>
      <top style="thin">
        <color indexed="63"/>
      </top>
      <bottom/>
      <diagonal/>
    </border>
    <border>
      <left style="thin">
        <color indexed="63"/>
      </left>
      <right/>
      <top/>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3"/>
      </right>
      <top/>
      <bottom/>
      <diagonal/>
    </border>
    <border>
      <left/>
      <right style="thin">
        <color indexed="63"/>
      </right>
      <top/>
      <bottom style="thin">
        <color indexed="63"/>
      </bottom>
      <diagonal/>
    </border>
    <border>
      <left/>
      <right style="thin">
        <color indexed="63"/>
      </right>
      <top style="thin">
        <color indexed="63"/>
      </top>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rgb="FF333333"/>
      </left>
      <right style="thin">
        <color rgb="FF333333"/>
      </right>
      <top style="thin">
        <color rgb="FF333333"/>
      </top>
      <bottom style="thin">
        <color rgb="FF333333"/>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s>
  <cellStyleXfs count="8">
    <xf numFmtId="0" fontId="0" fillId="0" borderId="0"/>
    <xf numFmtId="0" fontId="5" fillId="0" borderId="0"/>
    <xf numFmtId="0" fontId="5" fillId="0" borderId="0"/>
    <xf numFmtId="0" fontId="11" fillId="0" borderId="0"/>
    <xf numFmtId="0" fontId="5" fillId="0" borderId="0"/>
    <xf numFmtId="0" fontId="11" fillId="0" borderId="0"/>
    <xf numFmtId="0" fontId="5" fillId="0" borderId="0"/>
    <xf numFmtId="0" fontId="21" fillId="0" borderId="0"/>
  </cellStyleXfs>
  <cellXfs count="224">
    <xf numFmtId="0" fontId="0" fillId="0" borderId="0" xfId="0"/>
    <xf numFmtId="0" fontId="4" fillId="0" borderId="0" xfId="0" applyFont="1" applyAlignment="1">
      <alignment vertical="top" wrapText="1"/>
    </xf>
    <xf numFmtId="14" fontId="0" fillId="0" borderId="0" xfId="0" applyNumberFormat="1"/>
    <xf numFmtId="0" fontId="2" fillId="2" borderId="2" xfId="0" applyFont="1" applyFill="1" applyBorder="1"/>
    <xf numFmtId="0" fontId="2" fillId="2" borderId="3" xfId="0" applyFont="1" applyFill="1" applyBorder="1"/>
    <xf numFmtId="0" fontId="5" fillId="0" borderId="0" xfId="0" applyFont="1" applyAlignment="1">
      <alignment vertical="top"/>
    </xf>
    <xf numFmtId="0" fontId="4" fillId="0" borderId="0" xfId="0" applyFont="1" applyAlignment="1">
      <alignment vertical="top"/>
    </xf>
    <xf numFmtId="0" fontId="2" fillId="5" borderId="1" xfId="0" applyFont="1" applyFill="1" applyBorder="1" applyAlignment="1">
      <alignment horizontal="left" vertical="center" wrapText="1"/>
    </xf>
    <xf numFmtId="0" fontId="0" fillId="5" borderId="4" xfId="0" applyFill="1" applyBorder="1" applyAlignment="1">
      <alignment vertical="center"/>
    </xf>
    <xf numFmtId="0" fontId="5" fillId="3" borderId="5" xfId="0" applyFont="1" applyFill="1" applyBorder="1"/>
    <xf numFmtId="0" fontId="7" fillId="3" borderId="0" xfId="0" applyFont="1" applyFill="1"/>
    <xf numFmtId="0" fontId="5" fillId="3" borderId="0" xfId="0" applyFont="1" applyFill="1"/>
    <xf numFmtId="0" fontId="5" fillId="3" borderId="6" xfId="0" applyFont="1" applyFill="1" applyBorder="1"/>
    <xf numFmtId="0" fontId="2" fillId="4" borderId="7" xfId="0" applyFont="1" applyFill="1" applyBorder="1" applyAlignment="1">
      <alignment vertical="center"/>
    </xf>
    <xf numFmtId="0" fontId="2" fillId="4" borderId="5" xfId="0" applyFont="1" applyFill="1" applyBorder="1" applyAlignment="1">
      <alignment vertical="center"/>
    </xf>
    <xf numFmtId="0" fontId="5" fillId="4" borderId="8" xfId="0" applyFont="1" applyFill="1" applyBorder="1" applyAlignment="1">
      <alignment vertical="top"/>
    </xf>
    <xf numFmtId="0" fontId="0" fillId="4" borderId="0" xfId="0" applyFill="1" applyAlignment="1">
      <alignment vertical="top"/>
    </xf>
    <xf numFmtId="0" fontId="0" fillId="4" borderId="9" xfId="0" applyFill="1" applyBorder="1" applyAlignment="1">
      <alignment vertical="top"/>
    </xf>
    <xf numFmtId="0" fontId="0" fillId="4" borderId="6" xfId="0" applyFill="1" applyBorder="1" applyAlignment="1">
      <alignment vertical="top"/>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3" fillId="0" borderId="10" xfId="0" applyFont="1" applyBorder="1" applyAlignment="1">
      <alignment vertical="center" wrapText="1"/>
    </xf>
    <xf numFmtId="165" fontId="13" fillId="0" borderId="10" xfId="0" applyNumberFormat="1" applyFont="1" applyBorder="1" applyAlignment="1">
      <alignment vertical="center" wrapText="1"/>
    </xf>
    <xf numFmtId="0" fontId="0" fillId="5" borderId="10" xfId="0" applyFill="1" applyBorder="1" applyAlignment="1">
      <alignment vertical="center"/>
    </xf>
    <xf numFmtId="0" fontId="2" fillId="2" borderId="4" xfId="0" applyFont="1" applyFill="1" applyBorder="1"/>
    <xf numFmtId="0" fontId="5" fillId="0" borderId="8" xfId="0" applyFont="1" applyBorder="1" applyAlignment="1">
      <alignment vertical="top"/>
    </xf>
    <xf numFmtId="0" fontId="5" fillId="0" borderId="11" xfId="0" applyFont="1" applyBorder="1" applyAlignment="1">
      <alignment vertical="top"/>
    </xf>
    <xf numFmtId="0" fontId="5" fillId="0" borderId="6" xfId="0" applyFont="1" applyBorder="1" applyAlignment="1">
      <alignment vertical="top"/>
    </xf>
    <xf numFmtId="0" fontId="5" fillId="0" borderId="12" xfId="0" applyFont="1" applyBorder="1" applyAlignment="1">
      <alignment vertical="top"/>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14" fillId="0" borderId="5" xfId="0" applyFont="1" applyBorder="1" applyAlignment="1">
      <alignment vertical="top"/>
    </xf>
    <xf numFmtId="0" fontId="14" fillId="0" borderId="13" xfId="0" applyFont="1" applyBorder="1" applyAlignment="1">
      <alignment vertical="top"/>
    </xf>
    <xf numFmtId="0" fontId="14" fillId="0" borderId="0" xfId="0" applyFont="1"/>
    <xf numFmtId="0" fontId="14" fillId="0" borderId="0" xfId="0" applyFont="1" applyAlignment="1">
      <alignment vertical="top"/>
    </xf>
    <xf numFmtId="0" fontId="14" fillId="0" borderId="11" xfId="0" applyFont="1" applyBorder="1" applyAlignment="1">
      <alignment vertical="top"/>
    </xf>
    <xf numFmtId="0" fontId="15" fillId="0" borderId="6" xfId="0" applyFont="1" applyBorder="1" applyAlignment="1">
      <alignment vertical="top"/>
    </xf>
    <xf numFmtId="0" fontId="15" fillId="0" borderId="12" xfId="0" applyFont="1" applyBorder="1" applyAlignment="1">
      <alignment vertical="top"/>
    </xf>
    <xf numFmtId="0" fontId="2" fillId="6" borderId="7" xfId="0" applyFont="1" applyFill="1" applyBorder="1" applyAlignment="1">
      <alignment vertical="top"/>
    </xf>
    <xf numFmtId="0" fontId="2" fillId="6" borderId="5" xfId="0" applyFont="1" applyFill="1" applyBorder="1" applyAlignment="1">
      <alignment vertical="top"/>
    </xf>
    <xf numFmtId="0" fontId="2" fillId="6" borderId="13" xfId="0" applyFont="1" applyFill="1" applyBorder="1" applyAlignment="1">
      <alignment vertical="top"/>
    </xf>
    <xf numFmtId="0" fontId="5" fillId="0" borderId="7" xfId="0" applyFont="1" applyBorder="1" applyAlignment="1">
      <alignment vertical="top"/>
    </xf>
    <xf numFmtId="0" fontId="5" fillId="0" borderId="5" xfId="0" applyFont="1" applyBorder="1" applyAlignment="1">
      <alignment vertical="top"/>
    </xf>
    <xf numFmtId="0" fontId="5" fillId="0" borderId="13" xfId="0" applyFont="1" applyBorder="1" applyAlignment="1">
      <alignment vertical="top"/>
    </xf>
    <xf numFmtId="0" fontId="2" fillId="6" borderId="9" xfId="0" applyFont="1" applyFill="1" applyBorder="1" applyAlignment="1">
      <alignment vertical="top"/>
    </xf>
    <xf numFmtId="0" fontId="2" fillId="6" borderId="6" xfId="0" applyFont="1" applyFill="1" applyBorder="1" applyAlignment="1">
      <alignment vertical="top"/>
    </xf>
    <xf numFmtId="0" fontId="2" fillId="6" borderId="12" xfId="0" applyFont="1" applyFill="1" applyBorder="1" applyAlignment="1">
      <alignment vertical="top"/>
    </xf>
    <xf numFmtId="0" fontId="5" fillId="0" borderId="9" xfId="0" applyFont="1" applyBorder="1" applyAlignment="1">
      <alignment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6" borderId="4" xfId="0" applyFont="1" applyFill="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2" fillId="6" borderId="8" xfId="0" applyFont="1" applyFill="1" applyBorder="1" applyAlignment="1">
      <alignment vertical="top"/>
    </xf>
    <xf numFmtId="0" fontId="2" fillId="6" borderId="0" xfId="0" applyFont="1" applyFill="1" applyAlignment="1">
      <alignment vertical="top"/>
    </xf>
    <xf numFmtId="0" fontId="2" fillId="6" borderId="11" xfId="0" applyFont="1" applyFill="1" applyBorder="1" applyAlignment="1">
      <alignment vertical="top"/>
    </xf>
    <xf numFmtId="0" fontId="3" fillId="3" borderId="7" xfId="0" applyFont="1" applyFill="1" applyBorder="1"/>
    <xf numFmtId="0" fontId="3" fillId="3" borderId="8" xfId="0" applyFont="1" applyFill="1" applyBorder="1"/>
    <xf numFmtId="0" fontId="5" fillId="0" borderId="1" xfId="0" applyFont="1" applyBorder="1" applyAlignment="1">
      <alignment horizontal="left" vertical="top"/>
    </xf>
    <xf numFmtId="166" fontId="5" fillId="0" borderId="1" xfId="1" applyNumberFormat="1" applyBorder="1" applyAlignment="1">
      <alignment horizontal="left" vertical="top"/>
    </xf>
    <xf numFmtId="14" fontId="5" fillId="0" borderId="2" xfId="1" applyNumberFormat="1" applyBorder="1" applyAlignment="1">
      <alignment horizontal="left" vertical="top"/>
    </xf>
    <xf numFmtId="0" fontId="5" fillId="0" borderId="1" xfId="1" applyBorder="1" applyAlignment="1">
      <alignment horizontal="left" vertical="top"/>
    </xf>
    <xf numFmtId="0" fontId="5" fillId="0" borderId="1" xfId="0" applyFont="1" applyBorder="1" applyAlignment="1">
      <alignment horizontal="left" vertical="top" wrapText="1"/>
    </xf>
    <xf numFmtId="0" fontId="5" fillId="0" borderId="0" xfId="0" applyFont="1" applyAlignment="1">
      <alignment vertical="center"/>
    </xf>
    <xf numFmtId="0" fontId="5" fillId="3" borderId="14" xfId="0" applyFont="1" applyFill="1" applyBorder="1"/>
    <xf numFmtId="0" fontId="7" fillId="3" borderId="15" xfId="0" applyFont="1" applyFill="1" applyBorder="1"/>
    <xf numFmtId="0" fontId="5" fillId="3" borderId="15" xfId="0" applyFont="1" applyFill="1" applyBorder="1"/>
    <xf numFmtId="0" fontId="5" fillId="3" borderId="16" xfId="0" applyFont="1" applyFill="1" applyBorder="1"/>
    <xf numFmtId="0" fontId="2"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2" fillId="2" borderId="10" xfId="0" applyFont="1" applyFill="1" applyBorder="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5" borderId="17" xfId="0" applyFont="1" applyFill="1" applyBorder="1"/>
    <xf numFmtId="0" fontId="0" fillId="0" borderId="18" xfId="0" applyBorder="1"/>
    <xf numFmtId="0" fontId="0" fillId="0" borderId="19" xfId="0" applyBorder="1"/>
    <xf numFmtId="0" fontId="0" fillId="0" borderId="20" xfId="0" applyBorder="1"/>
    <xf numFmtId="0" fontId="0" fillId="0" borderId="21" xfId="0" applyBorder="1"/>
    <xf numFmtId="0" fontId="2" fillId="4" borderId="22" xfId="0" applyFont="1" applyFill="1" applyBorder="1"/>
    <xf numFmtId="0" fontId="0" fillId="7" borderId="23" xfId="0" applyFill="1" applyBorder="1"/>
    <xf numFmtId="0" fontId="2" fillId="4" borderId="23" xfId="0" applyFont="1" applyFill="1" applyBorder="1"/>
    <xf numFmtId="0" fontId="0" fillId="7" borderId="24" xfId="0" applyFill="1" applyBorder="1"/>
    <xf numFmtId="0" fontId="0" fillId="0" borderId="17" xfId="0" applyBorder="1"/>
    <xf numFmtId="0" fontId="0" fillId="0" borderId="25" xfId="0" applyBorder="1"/>
    <xf numFmtId="0" fontId="0" fillId="0" borderId="26" xfId="0" applyBorder="1"/>
    <xf numFmtId="0" fontId="4" fillId="0" borderId="21" xfId="0" applyFont="1" applyBorder="1" applyAlignment="1">
      <alignment vertical="top" wrapText="1"/>
    </xf>
    <xf numFmtId="0" fontId="2" fillId="5" borderId="18" xfId="0" applyFont="1" applyFill="1" applyBorder="1"/>
    <xf numFmtId="0" fontId="2" fillId="5" borderId="19" xfId="0" applyFont="1" applyFill="1" applyBorder="1"/>
    <xf numFmtId="0" fontId="4" fillId="8" borderId="25" xfId="0" applyFont="1" applyFill="1" applyBorder="1"/>
    <xf numFmtId="0" fontId="4" fillId="8" borderId="25" xfId="0" applyFont="1" applyFill="1" applyBorder="1" applyAlignment="1">
      <alignment vertical="top"/>
    </xf>
    <xf numFmtId="0" fontId="5" fillId="0" borderId="25" xfId="0" applyFont="1" applyBorder="1" applyAlignment="1">
      <alignment vertical="top"/>
    </xf>
    <xf numFmtId="0" fontId="2" fillId="8" borderId="25" xfId="0" applyFont="1" applyFill="1" applyBorder="1"/>
    <xf numFmtId="0" fontId="0" fillId="8" borderId="25" xfId="0" applyFill="1" applyBorder="1"/>
    <xf numFmtId="0" fontId="2" fillId="2" borderId="19" xfId="0" applyFont="1" applyFill="1" applyBorder="1"/>
    <xf numFmtId="0" fontId="2" fillId="2" borderId="17" xfId="0" applyFont="1" applyFill="1" applyBorder="1"/>
    <xf numFmtId="0" fontId="2" fillId="2" borderId="18" xfId="0" applyFont="1" applyFill="1" applyBorder="1"/>
    <xf numFmtId="0" fontId="2" fillId="0" borderId="18" xfId="0" applyFont="1" applyBorder="1" applyAlignment="1">
      <alignment vertical="center"/>
    </xf>
    <xf numFmtId="0" fontId="2" fillId="0" borderId="19" xfId="0" applyFont="1" applyBorder="1" applyAlignment="1">
      <alignment vertical="center"/>
    </xf>
    <xf numFmtId="0" fontId="5" fillId="0" borderId="20" xfId="0" applyFont="1" applyBorder="1" applyAlignment="1">
      <alignment vertical="top"/>
    </xf>
    <xf numFmtId="0" fontId="5" fillId="0" borderId="21" xfId="0" applyFont="1" applyBorder="1" applyAlignment="1">
      <alignment vertical="top"/>
    </xf>
    <xf numFmtId="0" fontId="2" fillId="4" borderId="27" xfId="0" applyFont="1" applyFill="1" applyBorder="1"/>
    <xf numFmtId="0" fontId="2" fillId="4" borderId="28" xfId="0" applyFont="1" applyFill="1" applyBorder="1"/>
    <xf numFmtId="0" fontId="2" fillId="4" borderId="29" xfId="0" applyFont="1" applyFill="1" applyBorder="1"/>
    <xf numFmtId="0" fontId="2" fillId="0" borderId="30" xfId="0" applyFont="1" applyBorder="1" applyAlignment="1">
      <alignment vertical="center"/>
    </xf>
    <xf numFmtId="0" fontId="2" fillId="0" borderId="31" xfId="0" applyFont="1" applyBorder="1" applyAlignment="1">
      <alignment vertical="center"/>
    </xf>
    <xf numFmtId="0" fontId="5" fillId="0" borderId="32" xfId="0" applyFont="1" applyBorder="1" applyAlignment="1">
      <alignment horizontal="center" vertical="center"/>
    </xf>
    <xf numFmtId="0" fontId="6" fillId="5" borderId="33"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4" fillId="0" borderId="32" xfId="0" applyFont="1" applyBorder="1" applyAlignment="1">
      <alignment horizontal="center" vertical="center"/>
    </xf>
    <xf numFmtId="0" fontId="6" fillId="5" borderId="1" xfId="0" applyFont="1" applyFill="1" applyBorder="1" applyAlignment="1">
      <alignment horizontal="center" vertical="center"/>
    </xf>
    <xf numFmtId="0" fontId="5" fillId="5" borderId="36" xfId="0" applyFont="1" applyFill="1" applyBorder="1" applyAlignment="1">
      <alignment vertical="center"/>
    </xf>
    <xf numFmtId="0" fontId="6" fillId="5" borderId="37" xfId="0" applyFont="1" applyFill="1" applyBorder="1" applyAlignment="1">
      <alignment horizontal="center" vertical="center"/>
    </xf>
    <xf numFmtId="0" fontId="5" fillId="0" borderId="37" xfId="0" applyFont="1" applyBorder="1" applyAlignment="1" applyProtection="1">
      <alignment horizontal="left" vertical="center"/>
      <protection locked="0"/>
    </xf>
    <xf numFmtId="0" fontId="2" fillId="6" borderId="19" xfId="0" applyFont="1" applyFill="1" applyBorder="1" applyAlignment="1">
      <alignment vertical="top"/>
    </xf>
    <xf numFmtId="0" fontId="2" fillId="6" borderId="17" xfId="0" applyFont="1" applyFill="1" applyBorder="1" applyAlignment="1">
      <alignment vertical="top"/>
    </xf>
    <xf numFmtId="0" fontId="2" fillId="6" borderId="25" xfId="0" applyFont="1" applyFill="1" applyBorder="1" applyAlignment="1">
      <alignment vertical="top"/>
    </xf>
    <xf numFmtId="0" fontId="2" fillId="6" borderId="15" xfId="0" applyFont="1" applyFill="1" applyBorder="1" applyAlignment="1">
      <alignment vertical="top"/>
    </xf>
    <xf numFmtId="0" fontId="2" fillId="6" borderId="20" xfId="0" applyFont="1" applyFill="1" applyBorder="1" applyAlignment="1">
      <alignment vertical="top"/>
    </xf>
    <xf numFmtId="0" fontId="2" fillId="6" borderId="21" xfId="0" applyFont="1" applyFill="1" applyBorder="1" applyAlignment="1">
      <alignment vertical="top"/>
    </xf>
    <xf numFmtId="0" fontId="2" fillId="6" borderId="26" xfId="0" applyFont="1" applyFill="1" applyBorder="1" applyAlignment="1">
      <alignment vertical="top"/>
    </xf>
    <xf numFmtId="0" fontId="4" fillId="0" borderId="32" xfId="0" applyFont="1" applyBorder="1" applyAlignment="1">
      <alignment horizontal="center" vertical="top" wrapText="1"/>
    </xf>
    <xf numFmtId="0" fontId="6" fillId="5" borderId="38" xfId="0" applyFont="1" applyFill="1" applyBorder="1" applyAlignment="1">
      <alignment horizontal="center" vertical="center"/>
    </xf>
    <xf numFmtId="0" fontId="2" fillId="4" borderId="24" xfId="0" applyFont="1" applyFill="1" applyBorder="1"/>
    <xf numFmtId="0" fontId="6" fillId="8" borderId="0" xfId="0" applyFont="1" applyFill="1" applyAlignment="1">
      <alignment horizontal="center" vertical="center"/>
    </xf>
    <xf numFmtId="0" fontId="2" fillId="2" borderId="22" xfId="0" applyFont="1" applyFill="1" applyBorder="1" applyProtection="1">
      <protection locked="0"/>
    </xf>
    <xf numFmtId="0" fontId="2" fillId="2" borderId="23" xfId="0" applyFont="1" applyFill="1" applyBorder="1" applyProtection="1">
      <protection locked="0"/>
    </xf>
    <xf numFmtId="0" fontId="2" fillId="2" borderId="24" xfId="0" applyFont="1" applyFill="1" applyBorder="1" applyProtection="1">
      <protection locked="0"/>
    </xf>
    <xf numFmtId="0" fontId="0" fillId="0" borderId="0" xfId="0" applyProtection="1">
      <protection locked="0"/>
    </xf>
    <xf numFmtId="0" fontId="2" fillId="5" borderId="33" xfId="0" applyFont="1" applyFill="1" applyBorder="1" applyAlignment="1" applyProtection="1">
      <alignment vertical="top" wrapText="1"/>
      <protection locked="0"/>
    </xf>
    <xf numFmtId="0" fontId="2" fillId="5" borderId="34" xfId="0" applyFont="1" applyFill="1" applyBorder="1" applyAlignment="1" applyProtection="1">
      <alignment vertical="top" wrapText="1"/>
      <protection locked="0"/>
    </xf>
    <xf numFmtId="0" fontId="2" fillId="5" borderId="24" xfId="0" applyFont="1" applyFill="1" applyBorder="1" applyAlignment="1" applyProtection="1">
      <alignment vertical="top" wrapText="1"/>
      <protection locked="0"/>
    </xf>
    <xf numFmtId="0" fontId="2" fillId="5" borderId="32" xfId="0" applyFont="1" applyFill="1" applyBorder="1" applyAlignment="1" applyProtection="1">
      <alignment vertical="top" wrapText="1"/>
      <protection locked="0"/>
    </xf>
    <xf numFmtId="0" fontId="5" fillId="0" borderId="0" xfId="0" applyFont="1" applyProtection="1">
      <protection locked="0"/>
    </xf>
    <xf numFmtId="166" fontId="5" fillId="0" borderId="1" xfId="0" applyNumberFormat="1" applyFont="1" applyBorder="1" applyAlignment="1">
      <alignment horizontal="left" vertical="top"/>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5" fillId="8" borderId="22" xfId="0" applyFont="1" applyFill="1" applyBorder="1"/>
    <xf numFmtId="0" fontId="5" fillId="0" borderId="23" xfId="0" applyFont="1" applyBorder="1"/>
    <xf numFmtId="0" fontId="5" fillId="0" borderId="32" xfId="1" applyBorder="1" applyAlignment="1">
      <alignment horizontal="center" vertical="top"/>
    </xf>
    <xf numFmtId="2" fontId="2" fillId="0" borderId="24" xfId="0" applyNumberFormat="1" applyFont="1" applyBorder="1" applyAlignment="1">
      <alignment horizontal="center"/>
    </xf>
    <xf numFmtId="0" fontId="0" fillId="0" borderId="0" xfId="0" applyAlignment="1" applyProtection="1">
      <alignment vertical="top"/>
      <protection locked="0"/>
    </xf>
    <xf numFmtId="0" fontId="0" fillId="0" borderId="0" xfId="0" applyAlignment="1">
      <alignment vertical="top"/>
    </xf>
    <xf numFmtId="0" fontId="2" fillId="0" borderId="7" xfId="0" applyFont="1" applyBorder="1" applyAlignment="1">
      <alignment vertical="center"/>
    </xf>
    <xf numFmtId="0" fontId="2" fillId="0" borderId="13" xfId="0" applyFont="1" applyBorder="1" applyAlignment="1">
      <alignment vertical="center"/>
    </xf>
    <xf numFmtId="0" fontId="2" fillId="0" borderId="32" xfId="0" applyFont="1" applyBorder="1" applyAlignment="1">
      <alignment vertical="center"/>
    </xf>
    <xf numFmtId="0" fontId="16" fillId="0" borderId="32" xfId="0" applyFont="1" applyBorder="1" applyAlignment="1">
      <alignment vertical="center"/>
    </xf>
    <xf numFmtId="0" fontId="0" fillId="0" borderId="0" xfId="0" applyAlignment="1">
      <alignment horizontal="left" vertical="top"/>
    </xf>
    <xf numFmtId="0" fontId="17" fillId="8" borderId="0" xfId="0" applyFont="1" applyFill="1"/>
    <xf numFmtId="0" fontId="17" fillId="0" borderId="0" xfId="0" applyFont="1"/>
    <xf numFmtId="0" fontId="5" fillId="3" borderId="8" xfId="0" applyFont="1" applyFill="1" applyBorder="1"/>
    <xf numFmtId="0" fontId="5" fillId="3" borderId="9" xfId="0" applyFont="1" applyFill="1" applyBorder="1"/>
    <xf numFmtId="0" fontId="2" fillId="6" borderId="18" xfId="0" applyFont="1" applyFill="1" applyBorder="1" applyAlignment="1">
      <alignment vertical="top"/>
    </xf>
    <xf numFmtId="0" fontId="5" fillId="0" borderId="0" xfId="0" applyFont="1" applyAlignment="1" applyProtection="1">
      <alignment vertical="top"/>
      <protection locked="0"/>
    </xf>
    <xf numFmtId="14" fontId="5" fillId="0" borderId="2" xfId="0" applyNumberFormat="1" applyFont="1" applyBorder="1" applyAlignment="1">
      <alignment horizontal="left" vertical="top"/>
    </xf>
    <xf numFmtId="14" fontId="5" fillId="0" borderId="1" xfId="0" applyNumberFormat="1" applyFont="1" applyBorder="1" applyAlignment="1">
      <alignment horizontal="left" vertical="top"/>
    </xf>
    <xf numFmtId="0" fontId="18" fillId="0" borderId="0" xfId="0" applyFont="1"/>
    <xf numFmtId="0" fontId="19" fillId="0" borderId="0" xfId="0" applyFont="1"/>
    <xf numFmtId="0" fontId="18" fillId="8" borderId="0" xfId="0" applyFont="1" applyFill="1"/>
    <xf numFmtId="0" fontId="5" fillId="8" borderId="32" xfId="3" applyFont="1" applyFill="1" applyBorder="1" applyAlignment="1">
      <alignment vertical="top" wrapText="1"/>
    </xf>
    <xf numFmtId="0" fontId="5" fillId="0" borderId="32" xfId="0" applyFont="1" applyBorder="1" applyAlignment="1">
      <alignment vertical="top" wrapText="1"/>
    </xf>
    <xf numFmtId="0" fontId="5" fillId="0" borderId="32" xfId="0" applyFont="1" applyBorder="1" applyAlignment="1" applyProtection="1">
      <alignment vertical="top" wrapText="1"/>
      <protection locked="0"/>
    </xf>
    <xf numFmtId="0" fontId="5" fillId="0" borderId="0" xfId="1" applyAlignment="1">
      <alignment horizontal="center" vertical="top"/>
    </xf>
    <xf numFmtId="0" fontId="5" fillId="0" borderId="32" xfId="0" applyFont="1" applyBorder="1" applyAlignment="1" applyProtection="1">
      <alignment horizontal="left" vertical="top" wrapText="1"/>
      <protection locked="0"/>
    </xf>
    <xf numFmtId="0" fontId="5" fillId="0" borderId="32" xfId="0" applyFont="1" applyBorder="1" applyAlignment="1">
      <alignment horizontal="left" vertical="top" wrapText="1"/>
    </xf>
    <xf numFmtId="0" fontId="5" fillId="0" borderId="32" xfId="0" applyFont="1" applyBorder="1" applyAlignment="1">
      <alignment horizontal="left" vertical="top"/>
    </xf>
    <xf numFmtId="0" fontId="5" fillId="0" borderId="32" xfId="4" applyBorder="1" applyAlignment="1">
      <alignment horizontal="left" vertical="top" wrapText="1"/>
    </xf>
    <xf numFmtId="0" fontId="5" fillId="0" borderId="32" xfId="1" applyBorder="1" applyAlignment="1">
      <alignment horizontal="left" vertical="top" wrapText="1"/>
    </xf>
    <xf numFmtId="0" fontId="5" fillId="0" borderId="32" xfId="0" applyFont="1" applyBorder="1" applyAlignment="1" applyProtection="1">
      <alignment vertical="top"/>
      <protection locked="0"/>
    </xf>
    <xf numFmtId="0" fontId="5" fillId="0" borderId="32" xfId="3" applyFont="1" applyBorder="1" applyAlignment="1">
      <alignment vertical="top" wrapText="1"/>
    </xf>
    <xf numFmtId="0" fontId="0" fillId="0" borderId="19" xfId="0" applyBorder="1" applyProtection="1">
      <protection locked="0"/>
    </xf>
    <xf numFmtId="0" fontId="5" fillId="0" borderId="19" xfId="1" applyBorder="1" applyAlignment="1">
      <alignment horizontal="center" vertical="top"/>
    </xf>
    <xf numFmtId="0" fontId="5" fillId="0" borderId="32" xfId="0" applyFont="1" applyBorder="1" applyAlignment="1">
      <alignment horizontal="center" vertical="center" wrapText="1"/>
    </xf>
    <xf numFmtId="0" fontId="9" fillId="0" borderId="32" xfId="0" applyFont="1" applyBorder="1" applyAlignment="1">
      <alignment horizontal="center" vertical="center"/>
    </xf>
    <xf numFmtId="0" fontId="9" fillId="0" borderId="32" xfId="0" applyFont="1" applyBorder="1" applyAlignment="1">
      <alignment horizontal="center" vertical="center" wrapText="1"/>
    </xf>
    <xf numFmtId="9" fontId="9" fillId="0" borderId="32" xfId="0" applyNumberFormat="1" applyFont="1" applyBorder="1" applyAlignment="1">
      <alignment horizontal="center" vertical="center"/>
    </xf>
    <xf numFmtId="0" fontId="5" fillId="0" borderId="41" xfId="0" applyFont="1" applyBorder="1" applyAlignment="1" applyProtection="1">
      <alignment vertical="top" wrapText="1"/>
      <protection locked="0"/>
    </xf>
    <xf numFmtId="0" fontId="5" fillId="7" borderId="0" xfId="0" applyFont="1" applyFill="1" applyProtection="1">
      <protection locked="0"/>
    </xf>
    <xf numFmtId="0" fontId="5" fillId="7" borderId="0" xfId="0" applyFont="1" applyFill="1" applyAlignment="1" applyProtection="1">
      <alignment vertical="top"/>
      <protection locked="0"/>
    </xf>
    <xf numFmtId="0" fontId="5" fillId="7" borderId="0" xfId="0" applyFont="1" applyFill="1" applyAlignment="1">
      <alignment vertical="top"/>
    </xf>
    <xf numFmtId="0" fontId="10" fillId="4" borderId="13" xfId="0" applyFont="1" applyFill="1" applyBorder="1" applyAlignment="1">
      <alignment vertical="center"/>
    </xf>
    <xf numFmtId="0" fontId="5" fillId="0" borderId="37" xfId="0" applyFont="1" applyBorder="1" applyAlignment="1" applyProtection="1">
      <alignment horizontal="left" vertical="top" wrapText="1"/>
      <protection locked="0"/>
    </xf>
    <xf numFmtId="14" fontId="5" fillId="0" borderId="37" xfId="0" quotePrefix="1" applyNumberFormat="1" applyFont="1" applyBorder="1" applyAlignment="1" applyProtection="1">
      <alignment horizontal="left" vertical="top" wrapText="1"/>
      <protection locked="0"/>
    </xf>
    <xf numFmtId="164" fontId="5" fillId="0" borderId="37" xfId="0" applyNumberFormat="1"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165" fontId="13" fillId="0" borderId="10" xfId="0" applyNumberFormat="1" applyFont="1" applyBorder="1" applyAlignment="1" applyProtection="1">
      <alignment horizontal="left" vertical="top" wrapText="1"/>
      <protection locked="0"/>
    </xf>
    <xf numFmtId="0" fontId="5" fillId="0" borderId="32" xfId="6" applyBorder="1" applyAlignment="1" applyProtection="1">
      <alignment horizontal="left" vertical="top" wrapText="1"/>
      <protection locked="0"/>
    </xf>
    <xf numFmtId="0" fontId="5" fillId="0" borderId="32" xfId="1" applyBorder="1" applyAlignment="1" applyProtection="1">
      <alignment horizontal="left" vertical="top" wrapText="1"/>
      <protection locked="0"/>
    </xf>
    <xf numFmtId="0" fontId="5" fillId="0" borderId="32" xfId="5" applyFont="1" applyBorder="1" applyAlignment="1" applyProtection="1">
      <alignment horizontal="left" vertical="top" wrapText="1"/>
      <protection locked="0"/>
    </xf>
    <xf numFmtId="0" fontId="5" fillId="0" borderId="32" xfId="0" applyFont="1" applyBorder="1" applyAlignment="1">
      <alignment vertical="top"/>
    </xf>
    <xf numFmtId="0" fontId="2" fillId="2" borderId="2" xfId="7" applyFont="1" applyFill="1" applyBorder="1"/>
    <xf numFmtId="0" fontId="2" fillId="2" borderId="3" xfId="7" applyFont="1" applyFill="1" applyBorder="1"/>
    <xf numFmtId="0" fontId="21" fillId="0" borderId="0" xfId="7"/>
    <xf numFmtId="0" fontId="2" fillId="5" borderId="1" xfId="7" applyFont="1" applyFill="1" applyBorder="1" applyAlignment="1">
      <alignment horizontal="left" vertical="center" wrapText="1"/>
    </xf>
    <xf numFmtId="166" fontId="21" fillId="0" borderId="1" xfId="7" applyNumberFormat="1" applyBorder="1" applyAlignment="1">
      <alignment horizontal="left" vertical="top"/>
    </xf>
    <xf numFmtId="14" fontId="5" fillId="0" borderId="2" xfId="7" applyNumberFormat="1" applyFont="1" applyBorder="1" applyAlignment="1">
      <alignment horizontal="left" vertical="top"/>
    </xf>
    <xf numFmtId="0" fontId="10" fillId="10" borderId="42" xfId="7" applyFont="1" applyFill="1" applyBorder="1" applyAlignment="1">
      <alignment horizontal="left" vertical="top" wrapText="1"/>
    </xf>
    <xf numFmtId="14" fontId="21" fillId="0" borderId="1" xfId="7" applyNumberFormat="1" applyBorder="1" applyAlignment="1">
      <alignment horizontal="left" vertical="top"/>
    </xf>
    <xf numFmtId="14" fontId="5" fillId="0" borderId="42" xfId="1" applyNumberFormat="1" applyBorder="1" applyAlignment="1">
      <alignment horizontal="left" vertical="top" wrapText="1"/>
    </xf>
    <xf numFmtId="49" fontId="5" fillId="0" borderId="42" xfId="0" applyNumberFormat="1" applyFont="1" applyBorder="1" applyAlignment="1">
      <alignment vertical="top" wrapText="1"/>
    </xf>
    <xf numFmtId="0" fontId="5" fillId="0" borderId="43" xfId="0" applyFont="1" applyBorder="1" applyAlignment="1">
      <alignment horizontal="left" vertical="top" wrapText="1"/>
    </xf>
    <xf numFmtId="0" fontId="12" fillId="9" borderId="42" xfId="0" applyFont="1" applyFill="1" applyBorder="1" applyAlignment="1">
      <alignment wrapText="1"/>
    </xf>
    <xf numFmtId="0" fontId="20" fillId="8" borderId="42" xfId="0" applyFont="1" applyFill="1" applyBorder="1" applyAlignment="1">
      <alignment horizontal="left" vertical="center" wrapText="1"/>
    </xf>
    <xf numFmtId="0" fontId="20" fillId="8" borderId="42" xfId="0" applyFont="1" applyFill="1" applyBorder="1" applyAlignment="1">
      <alignment horizontal="center" wrapText="1"/>
    </xf>
    <xf numFmtId="14" fontId="0" fillId="0" borderId="42" xfId="0" applyNumberFormat="1" applyBorder="1" applyAlignment="1">
      <alignment horizontal="left" vertical="top" wrapText="1"/>
    </xf>
    <xf numFmtId="0" fontId="5" fillId="0" borderId="42"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17"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6" xfId="0" applyFont="1" applyBorder="1" applyAlignment="1">
      <alignment horizontal="left" vertical="top" wrapText="1"/>
    </xf>
  </cellXfs>
  <cellStyles count="8">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 name="Normal 7" xfId="7" xr:uid="{6D605BC6-328D-4CF5-A5FA-D54CA69097DE}"/>
  </cellStyles>
  <dxfs count="58">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rgb="FF800000"/>
      </font>
      <fill>
        <patternFill>
          <bgColor rgb="FFFFFF99"/>
        </patternFill>
      </fill>
    </dxf>
    <dxf>
      <font>
        <condense val="0"/>
        <extend val="0"/>
        <color rgb="FF333333"/>
      </font>
      <fill>
        <patternFill>
          <bgColor rgb="FFFF0000"/>
        </patternFill>
      </fill>
    </dxf>
    <dxf>
      <font>
        <condense val="0"/>
        <extend val="0"/>
        <color rgb="FFCCFFCC"/>
      </font>
      <fill>
        <patternFill>
          <bgColor rgb="FF008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8"/>
  <sheetViews>
    <sheetView showGridLines="0" zoomScale="80" zoomScaleNormal="80" workbookViewId="0">
      <selection activeCell="H36" sqref="H36"/>
    </sheetView>
  </sheetViews>
  <sheetFormatPr defaultColWidth="9.26953125" defaultRowHeight="12.5" x14ac:dyDescent="0.25"/>
  <cols>
    <col min="2" max="2" width="12.7265625" customWidth="1"/>
    <col min="3" max="3" width="112" customWidth="1"/>
  </cols>
  <sheetData>
    <row r="1" spans="1:3" ht="15.5" x14ac:dyDescent="0.35">
      <c r="A1" s="62" t="s">
        <v>0</v>
      </c>
      <c r="B1" s="9"/>
      <c r="C1" s="70"/>
    </row>
    <row r="2" spans="1:3" ht="15.5" x14ac:dyDescent="0.35">
      <c r="A2" s="63" t="s">
        <v>1</v>
      </c>
      <c r="B2" s="10"/>
      <c r="C2" s="71"/>
    </row>
    <row r="3" spans="1:3" x14ac:dyDescent="0.25">
      <c r="A3" s="159"/>
      <c r="B3" s="11"/>
      <c r="C3" s="72"/>
    </row>
    <row r="4" spans="1:3" x14ac:dyDescent="0.25">
      <c r="A4" s="159" t="s">
        <v>2</v>
      </c>
      <c r="B4" s="11"/>
      <c r="C4" s="72"/>
    </row>
    <row r="5" spans="1:3" x14ac:dyDescent="0.25">
      <c r="A5" s="159" t="s">
        <v>1497</v>
      </c>
      <c r="B5" s="11"/>
      <c r="C5" s="72"/>
    </row>
    <row r="6" spans="1:3" x14ac:dyDescent="0.25">
      <c r="A6" s="159" t="s">
        <v>1498</v>
      </c>
      <c r="B6" s="11"/>
      <c r="C6" s="72"/>
    </row>
    <row r="7" spans="1:3" x14ac:dyDescent="0.25">
      <c r="A7" s="160"/>
      <c r="B7" s="12"/>
      <c r="C7" s="73"/>
    </row>
    <row r="8" spans="1:3" ht="18" customHeight="1" x14ac:dyDescent="0.25">
      <c r="A8" s="13" t="s">
        <v>3</v>
      </c>
      <c r="B8" s="14"/>
      <c r="C8" s="74"/>
    </row>
    <row r="9" spans="1:3" ht="12.75" customHeight="1" x14ac:dyDescent="0.25">
      <c r="A9" s="15" t="s">
        <v>4</v>
      </c>
      <c r="B9" s="16"/>
      <c r="C9" s="75"/>
    </row>
    <row r="10" spans="1:3" x14ac:dyDescent="0.25">
      <c r="A10" s="15" t="s">
        <v>5</v>
      </c>
      <c r="B10" s="16"/>
      <c r="C10" s="75"/>
    </row>
    <row r="11" spans="1:3" x14ac:dyDescent="0.25">
      <c r="A11" s="15" t="s">
        <v>6</v>
      </c>
      <c r="B11" s="16"/>
      <c r="C11" s="75"/>
    </row>
    <row r="12" spans="1:3" x14ac:dyDescent="0.25">
      <c r="A12" s="15" t="s">
        <v>7</v>
      </c>
      <c r="B12" s="16"/>
      <c r="C12" s="75"/>
    </row>
    <row r="13" spans="1:3" x14ac:dyDescent="0.25">
      <c r="A13" s="15" t="s">
        <v>8</v>
      </c>
      <c r="B13" s="16"/>
      <c r="C13" s="75"/>
    </row>
    <row r="14" spans="1:3" x14ac:dyDescent="0.25">
      <c r="A14" s="17"/>
      <c r="B14" s="18"/>
      <c r="C14" s="76"/>
    </row>
    <row r="15" spans="1:3" x14ac:dyDescent="0.25">
      <c r="C15" s="77"/>
    </row>
    <row r="16" spans="1:3" ht="13" x14ac:dyDescent="0.25">
      <c r="A16" s="19" t="s">
        <v>9</v>
      </c>
      <c r="B16" s="20"/>
      <c r="C16" s="78"/>
    </row>
    <row r="17" spans="1:3" ht="13" x14ac:dyDescent="0.25">
      <c r="A17" s="21" t="s">
        <v>10</v>
      </c>
      <c r="B17" s="22"/>
      <c r="C17" s="190"/>
    </row>
    <row r="18" spans="1:3" ht="13" x14ac:dyDescent="0.25">
      <c r="A18" s="21" t="s">
        <v>11</v>
      </c>
      <c r="B18" s="22"/>
      <c r="C18" s="190"/>
    </row>
    <row r="19" spans="1:3" ht="13" x14ac:dyDescent="0.25">
      <c r="A19" s="21" t="s">
        <v>12</v>
      </c>
      <c r="B19" s="22"/>
      <c r="C19" s="190"/>
    </row>
    <row r="20" spans="1:3" ht="13" x14ac:dyDescent="0.25">
      <c r="A20" s="21" t="s">
        <v>13</v>
      </c>
      <c r="B20" s="22"/>
      <c r="C20" s="191"/>
    </row>
    <row r="21" spans="1:3" ht="13" x14ac:dyDescent="0.25">
      <c r="A21" s="21" t="s">
        <v>14</v>
      </c>
      <c r="B21" s="22"/>
      <c r="C21" s="192"/>
    </row>
    <row r="22" spans="1:3" ht="13" x14ac:dyDescent="0.25">
      <c r="A22" s="152" t="s">
        <v>15</v>
      </c>
      <c r="B22" s="153"/>
      <c r="C22" s="190"/>
    </row>
    <row r="23" spans="1:3" ht="13" x14ac:dyDescent="0.25">
      <c r="A23" s="154" t="s">
        <v>16</v>
      </c>
      <c r="B23" s="154"/>
      <c r="C23" s="190"/>
    </row>
    <row r="24" spans="1:3" ht="13" x14ac:dyDescent="0.25">
      <c r="A24" s="21" t="s">
        <v>17</v>
      </c>
      <c r="B24" s="154"/>
      <c r="C24" s="190"/>
    </row>
    <row r="25" spans="1:3" ht="13" x14ac:dyDescent="0.25">
      <c r="A25" s="21" t="s">
        <v>18</v>
      </c>
      <c r="B25" s="155"/>
      <c r="C25" s="122"/>
    </row>
    <row r="26" spans="1:3" x14ac:dyDescent="0.25">
      <c r="C26" s="77"/>
    </row>
    <row r="27" spans="1:3" ht="13" x14ac:dyDescent="0.25">
      <c r="A27" s="19" t="s">
        <v>19</v>
      </c>
      <c r="B27" s="20"/>
      <c r="C27" s="78"/>
    </row>
    <row r="28" spans="1:3" x14ac:dyDescent="0.25">
      <c r="A28" s="23"/>
      <c r="B28" s="24"/>
      <c r="C28" s="27"/>
    </row>
    <row r="29" spans="1:3" ht="13" x14ac:dyDescent="0.25">
      <c r="A29" s="21" t="s">
        <v>20</v>
      </c>
      <c r="B29" s="25"/>
      <c r="C29" s="193"/>
    </row>
    <row r="30" spans="1:3" ht="13" x14ac:dyDescent="0.25">
      <c r="A30" s="21" t="s">
        <v>21</v>
      </c>
      <c r="B30" s="25"/>
      <c r="C30" s="193"/>
    </row>
    <row r="31" spans="1:3" ht="12.75" customHeight="1" x14ac:dyDescent="0.25">
      <c r="A31" s="21" t="s">
        <v>22</v>
      </c>
      <c r="B31" s="25"/>
      <c r="C31" s="193"/>
    </row>
    <row r="32" spans="1:3" ht="12.75" customHeight="1" x14ac:dyDescent="0.25">
      <c r="A32" s="21" t="s">
        <v>23</v>
      </c>
      <c r="B32" s="26"/>
      <c r="C32" s="194"/>
    </row>
    <row r="33" spans="1:3" ht="13" x14ac:dyDescent="0.25">
      <c r="A33" s="21" t="s">
        <v>24</v>
      </c>
      <c r="B33" s="25"/>
      <c r="C33" s="193"/>
    </row>
    <row r="34" spans="1:3" x14ac:dyDescent="0.25">
      <c r="A34" s="23"/>
      <c r="B34" s="24"/>
      <c r="C34" s="27"/>
    </row>
    <row r="35" spans="1:3" ht="13" x14ac:dyDescent="0.25">
      <c r="A35" s="21" t="s">
        <v>20</v>
      </c>
      <c r="B35" s="25"/>
      <c r="C35" s="193"/>
    </row>
    <row r="36" spans="1:3" ht="13" x14ac:dyDescent="0.25">
      <c r="A36" s="21" t="s">
        <v>21</v>
      </c>
      <c r="B36" s="25"/>
      <c r="C36" s="193"/>
    </row>
    <row r="37" spans="1:3" ht="13" x14ac:dyDescent="0.25">
      <c r="A37" s="21" t="s">
        <v>22</v>
      </c>
      <c r="B37" s="25"/>
      <c r="C37" s="193"/>
    </row>
    <row r="38" spans="1:3" ht="13" x14ac:dyDescent="0.25">
      <c r="A38" s="21" t="s">
        <v>23</v>
      </c>
      <c r="B38" s="26"/>
      <c r="C38" s="194"/>
    </row>
    <row r="39" spans="1:3" ht="13" x14ac:dyDescent="0.25">
      <c r="A39" s="21" t="s">
        <v>24</v>
      </c>
      <c r="B39" s="25"/>
      <c r="C39" s="193"/>
    </row>
    <row r="41" spans="1:3" x14ac:dyDescent="0.25">
      <c r="A41" s="69" t="s">
        <v>25</v>
      </c>
    </row>
    <row r="42" spans="1:3" x14ac:dyDescent="0.25">
      <c r="A42" s="69" t="s">
        <v>26</v>
      </c>
    </row>
    <row r="43" spans="1:3" x14ac:dyDescent="0.25">
      <c r="A43" s="69" t="s">
        <v>27</v>
      </c>
    </row>
    <row r="45" spans="1:3" ht="12.75" hidden="1" customHeight="1" x14ac:dyDescent="0.25">
      <c r="A45" s="69" t="s">
        <v>28</v>
      </c>
    </row>
    <row r="46" spans="1:3" ht="12.75" hidden="1" customHeight="1" x14ac:dyDescent="0.25">
      <c r="A46" s="69" t="s">
        <v>29</v>
      </c>
    </row>
    <row r="47" spans="1:3" ht="12.75" hidden="1" customHeight="1" x14ac:dyDescent="0.25">
      <c r="A47" s="69" t="s">
        <v>30</v>
      </c>
    </row>
    <row r="48" spans="1:3" hidden="1" x14ac:dyDescent="0.25"/>
  </sheetData>
  <phoneticPr fontId="1" type="noConversion"/>
  <dataValidations count="9">
    <dataValidation allowBlank="1" showInputMessage="1" showErrorMessage="1" prompt="Insert tester name and organization" sqref="C23" xr:uid="{00000000-0002-0000-0000-000000000000}"/>
    <dataValidation allowBlank="1" showInputMessage="1" showErrorMessage="1" prompt="Insert agency code(s) for all shared agencies" sqref="C22" xr:uid="{00000000-0002-0000-0000-000001000000}"/>
    <dataValidation allowBlank="1" showInputMessage="1" showErrorMessage="1" prompt="Insert date of closing conference" sqref="C21" xr:uid="{00000000-0002-0000-0000-000002000000}"/>
    <dataValidation allowBlank="1" showInputMessage="1" showErrorMessage="1" prompt="Insert date testing occurred" sqref="C20" xr:uid="{00000000-0002-0000-0000-000003000000}"/>
    <dataValidation allowBlank="1" showInputMessage="1" showErrorMessage="1" prompt="Insert city, state and address or building number" sqref="C19" xr:uid="{00000000-0002-0000-0000-000004000000}"/>
    <dataValidation allowBlank="1" showInputMessage="1" showErrorMessage="1" prompt="Insert complete agency code" sqref="C18" xr:uid="{00000000-0002-0000-0000-000005000000}"/>
    <dataValidation allowBlank="1" showInputMessage="1" showErrorMessage="1" prompt="Insert complete agency name" sqref="C17" xr:uid="{00000000-0002-0000-0000-000006000000}"/>
    <dataValidation allowBlank="1" showInputMessage="1" showErrorMessage="1" prompt="Insert device function" sqref="C25" xr:uid="{00000000-0002-0000-0000-000007000000}"/>
    <dataValidation type="list" allowBlank="1" showInputMessage="1" showErrorMessage="1" prompt="Select logical network location of device" sqref="C24" xr:uid="{00000000-0002-0000-0000-000008000000}">
      <formula1>$A$45:$A$47</formula1>
    </dataValidation>
  </dataValidations>
  <printOptions horizontalCentered="1"/>
  <pageMargins left="0.25" right="0.25" top="0.5" bottom="0.5" header="0.25" footer="0.25"/>
  <pageSetup scale="97" orientation="landscape" horizontalDpi="1200" verticalDpi="1200" r:id="rId1"/>
  <headerFooter alignWithMargins="0">
    <oddHeader>&amp;CIRS Office of Safeguards SCSEM</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Y46"/>
  <sheetViews>
    <sheetView showGridLines="0" zoomScale="80" zoomScaleNormal="80" workbookViewId="0">
      <pane ySplit="1" topLeftCell="A2" activePane="bottomLeft" state="frozen"/>
      <selection pane="bottomLeft" activeCell="U22" sqref="U22"/>
    </sheetView>
  </sheetViews>
  <sheetFormatPr defaultColWidth="9.26953125" defaultRowHeight="12.5" x14ac:dyDescent="0.25"/>
  <cols>
    <col min="14" max="14" width="22.7265625" customWidth="1"/>
  </cols>
  <sheetData>
    <row r="1" spans="1:14" ht="13" x14ac:dyDescent="0.3">
      <c r="A1" s="3" t="s">
        <v>31</v>
      </c>
      <c r="B1" s="4"/>
      <c r="C1" s="4"/>
      <c r="D1" s="4"/>
      <c r="E1" s="4"/>
      <c r="F1" s="4"/>
      <c r="G1" s="4"/>
      <c r="H1" s="4"/>
      <c r="I1" s="4"/>
      <c r="J1" s="4"/>
      <c r="K1" s="4"/>
      <c r="L1" s="4"/>
      <c r="M1" s="4"/>
      <c r="N1" s="28"/>
    </row>
    <row r="2" spans="1:14" ht="12.75" customHeight="1" x14ac:dyDescent="0.25">
      <c r="A2" s="33" t="s">
        <v>32</v>
      </c>
      <c r="B2" s="34"/>
      <c r="C2" s="34"/>
      <c r="D2" s="34"/>
      <c r="E2" s="34"/>
      <c r="F2" s="34"/>
      <c r="G2" s="34"/>
      <c r="H2" s="34"/>
      <c r="I2" s="34"/>
      <c r="J2" s="34"/>
      <c r="K2" s="34"/>
      <c r="L2" s="34"/>
      <c r="M2" s="34"/>
      <c r="N2" s="35"/>
    </row>
    <row r="3" spans="1:14" s="38" customFormat="1" ht="12.75" customHeight="1" x14ac:dyDescent="0.25">
      <c r="A3" s="46" t="s">
        <v>33</v>
      </c>
      <c r="B3" s="36"/>
      <c r="C3" s="36"/>
      <c r="D3" s="36"/>
      <c r="E3" s="36"/>
      <c r="F3" s="36"/>
      <c r="G3" s="36"/>
      <c r="H3" s="36"/>
      <c r="I3" s="36"/>
      <c r="J3" s="36"/>
      <c r="K3" s="36"/>
      <c r="L3" s="36"/>
      <c r="M3" s="36"/>
      <c r="N3" s="37"/>
    </row>
    <row r="4" spans="1:14" s="38" customFormat="1" x14ac:dyDescent="0.25">
      <c r="A4" s="29" t="s">
        <v>34</v>
      </c>
      <c r="B4" s="39"/>
      <c r="C4" s="39"/>
      <c r="D4" s="39"/>
      <c r="E4" s="39"/>
      <c r="F4" s="39"/>
      <c r="G4" s="39"/>
      <c r="H4" s="39"/>
      <c r="I4" s="39"/>
      <c r="J4" s="39"/>
      <c r="K4" s="39"/>
      <c r="L4" s="39"/>
      <c r="M4" s="39"/>
      <c r="N4" s="40"/>
    </row>
    <row r="5" spans="1:14" s="38" customFormat="1" x14ac:dyDescent="0.25">
      <c r="A5" s="29" t="s">
        <v>35</v>
      </c>
      <c r="B5" s="39"/>
      <c r="C5" s="39"/>
      <c r="D5" s="39"/>
      <c r="E5" s="39"/>
      <c r="F5" s="39"/>
      <c r="G5" s="39"/>
      <c r="H5" s="39"/>
      <c r="I5" s="39"/>
      <c r="J5" s="39"/>
      <c r="K5" s="39"/>
      <c r="L5" s="39"/>
      <c r="M5" s="39"/>
      <c r="N5" s="40"/>
    </row>
    <row r="6" spans="1:14" s="38" customFormat="1" x14ac:dyDescent="0.25">
      <c r="A6" s="29"/>
      <c r="B6" s="39"/>
      <c r="C6" s="39"/>
      <c r="D6" s="39"/>
      <c r="E6" s="39"/>
      <c r="F6" s="39"/>
      <c r="G6" s="39"/>
      <c r="H6" s="39"/>
      <c r="I6" s="39"/>
      <c r="J6" s="39"/>
      <c r="K6" s="39"/>
      <c r="L6" s="39"/>
      <c r="M6" s="39"/>
      <c r="N6" s="40"/>
    </row>
    <row r="7" spans="1:14" s="38" customFormat="1" x14ac:dyDescent="0.25">
      <c r="A7" s="29" t="s">
        <v>36</v>
      </c>
      <c r="B7" s="39"/>
      <c r="C7" s="39"/>
      <c r="D7" s="39"/>
      <c r="E7" s="39"/>
      <c r="F7" s="39"/>
      <c r="G7" s="39"/>
      <c r="H7" s="39"/>
      <c r="I7" s="39"/>
      <c r="J7" s="39"/>
      <c r="K7" s="39"/>
      <c r="L7" s="39"/>
      <c r="M7" s="39"/>
      <c r="N7" s="40"/>
    </row>
    <row r="8" spans="1:14" s="38" customFormat="1" x14ac:dyDescent="0.25">
      <c r="A8" s="29" t="s">
        <v>37</v>
      </c>
      <c r="B8" s="39"/>
      <c r="C8" s="39"/>
      <c r="D8" s="39"/>
      <c r="E8" s="39"/>
      <c r="F8" s="39"/>
      <c r="G8" s="39"/>
      <c r="H8" s="39"/>
      <c r="I8" s="39"/>
      <c r="J8" s="39"/>
      <c r="K8" s="39"/>
      <c r="L8" s="39"/>
      <c r="M8" s="39"/>
      <c r="N8" s="40"/>
    </row>
    <row r="9" spans="1:14" s="38" customFormat="1" x14ac:dyDescent="0.25">
      <c r="A9" s="29" t="s">
        <v>38</v>
      </c>
      <c r="B9" s="39"/>
      <c r="C9" s="39"/>
      <c r="D9" s="39"/>
      <c r="E9" s="39"/>
      <c r="F9" s="39"/>
      <c r="G9" s="39"/>
      <c r="H9" s="39"/>
      <c r="I9" s="39"/>
      <c r="J9" s="39"/>
      <c r="K9" s="39"/>
      <c r="L9" s="39"/>
      <c r="M9" s="39"/>
      <c r="N9" s="40"/>
    </row>
    <row r="10" spans="1:14" s="38" customFormat="1" x14ac:dyDescent="0.25">
      <c r="A10" s="29"/>
      <c r="B10" s="39"/>
      <c r="C10" s="39"/>
      <c r="D10" s="39"/>
      <c r="E10" s="39"/>
      <c r="F10" s="39"/>
      <c r="G10" s="39"/>
      <c r="H10" s="39"/>
      <c r="I10" s="39"/>
      <c r="J10" s="39"/>
      <c r="K10" s="39"/>
      <c r="L10" s="39"/>
      <c r="M10" s="39"/>
      <c r="N10" s="40"/>
    </row>
    <row r="11" spans="1:14" s="38" customFormat="1" x14ac:dyDescent="0.25">
      <c r="A11" s="5" t="s">
        <v>39</v>
      </c>
      <c r="B11" s="39"/>
      <c r="C11" s="39"/>
      <c r="D11" s="39"/>
      <c r="E11" s="39"/>
      <c r="F11" s="39"/>
      <c r="G11" s="39"/>
      <c r="H11" s="39"/>
      <c r="I11" s="39"/>
      <c r="J11" s="39"/>
      <c r="K11" s="39"/>
      <c r="L11" s="39"/>
      <c r="M11" s="39"/>
      <c r="N11" s="40"/>
    </row>
    <row r="12" spans="1:14" s="38" customFormat="1" x14ac:dyDescent="0.25">
      <c r="A12" s="5" t="s">
        <v>1461</v>
      </c>
      <c r="B12" s="39"/>
      <c r="C12" s="39"/>
      <c r="D12" s="39"/>
      <c r="E12" s="39"/>
      <c r="F12" s="39"/>
      <c r="G12" s="39"/>
      <c r="H12" s="39"/>
      <c r="I12" s="39"/>
      <c r="J12" s="39"/>
      <c r="K12" s="39"/>
      <c r="L12" s="39"/>
      <c r="M12" s="39"/>
      <c r="N12" s="40"/>
    </row>
    <row r="13" spans="1:14" s="38" customFormat="1" x14ac:dyDescent="0.25">
      <c r="A13" s="5" t="s">
        <v>1460</v>
      </c>
      <c r="B13" s="39"/>
      <c r="C13" s="39"/>
      <c r="D13" s="39"/>
      <c r="E13" s="39"/>
      <c r="F13" s="39"/>
      <c r="G13" s="39"/>
      <c r="H13" s="39"/>
      <c r="I13" s="39"/>
      <c r="J13" s="39"/>
      <c r="K13" s="39"/>
      <c r="L13" s="39"/>
      <c r="M13" s="39"/>
      <c r="N13" s="40"/>
    </row>
    <row r="14" spans="1:14" s="38" customFormat="1" x14ac:dyDescent="0.25">
      <c r="A14" s="5" t="s">
        <v>40</v>
      </c>
      <c r="B14" s="39"/>
      <c r="C14" s="39"/>
      <c r="D14" s="39"/>
      <c r="E14" s="39"/>
      <c r="F14" s="39"/>
      <c r="G14" s="39"/>
      <c r="H14" s="39"/>
      <c r="I14" s="39"/>
      <c r="J14" s="39"/>
      <c r="K14" s="39"/>
      <c r="L14" s="39"/>
      <c r="M14" s="39"/>
      <c r="N14" s="40"/>
    </row>
    <row r="15" spans="1:14" s="38" customFormat="1" x14ac:dyDescent="0.25">
      <c r="A15" s="5" t="s">
        <v>41</v>
      </c>
      <c r="B15" s="39"/>
      <c r="C15" s="39"/>
      <c r="D15" s="39"/>
      <c r="E15" s="39"/>
      <c r="F15" s="39"/>
      <c r="G15" s="39"/>
      <c r="H15" s="39"/>
      <c r="I15" s="39"/>
      <c r="J15" s="39"/>
      <c r="K15" s="39"/>
      <c r="L15" s="39"/>
      <c r="M15" s="39"/>
      <c r="N15" s="40"/>
    </row>
    <row r="16" spans="1:14" s="38" customFormat="1" x14ac:dyDescent="0.25">
      <c r="A16" s="5" t="s">
        <v>42</v>
      </c>
      <c r="B16" s="39"/>
      <c r="C16" s="39"/>
      <c r="D16" s="39"/>
      <c r="E16" s="39"/>
      <c r="F16" s="39"/>
      <c r="G16" s="39"/>
      <c r="H16" s="39"/>
      <c r="I16" s="39"/>
      <c r="J16" s="39"/>
      <c r="K16" s="39"/>
      <c r="L16" s="39"/>
      <c r="M16" s="39"/>
      <c r="N16" s="40"/>
    </row>
    <row r="17" spans="1:14" s="38" customFormat="1" x14ac:dyDescent="0.25">
      <c r="A17" s="5" t="s">
        <v>43</v>
      </c>
      <c r="B17" s="39"/>
      <c r="C17" s="39"/>
      <c r="D17" s="39"/>
      <c r="E17" s="39"/>
      <c r="F17" s="39"/>
      <c r="G17" s="39"/>
      <c r="H17" s="39"/>
      <c r="I17" s="39"/>
      <c r="J17" s="39"/>
      <c r="K17" s="39"/>
      <c r="L17" s="39"/>
      <c r="M17" s="39"/>
      <c r="N17" s="40"/>
    </row>
    <row r="18" spans="1:14" x14ac:dyDescent="0.25">
      <c r="A18" s="52"/>
      <c r="B18" s="41"/>
      <c r="C18" s="41"/>
      <c r="D18" s="41"/>
      <c r="E18" s="41"/>
      <c r="F18" s="41"/>
      <c r="G18" s="41"/>
      <c r="H18" s="41"/>
      <c r="I18" s="41"/>
      <c r="J18" s="41"/>
      <c r="K18" s="41"/>
      <c r="L18" s="41"/>
      <c r="M18" s="41"/>
      <c r="N18" s="42"/>
    </row>
    <row r="20" spans="1:14" ht="12.75" customHeight="1" x14ac:dyDescent="0.25">
      <c r="A20" s="33" t="s">
        <v>44</v>
      </c>
      <c r="B20" s="34"/>
      <c r="C20" s="34"/>
      <c r="D20" s="34"/>
      <c r="E20" s="34"/>
      <c r="F20" s="34"/>
      <c r="G20" s="34"/>
      <c r="H20" s="34"/>
      <c r="I20" s="34"/>
      <c r="J20" s="34"/>
      <c r="K20" s="34"/>
      <c r="L20" s="34"/>
      <c r="M20" s="34"/>
      <c r="N20" s="35"/>
    </row>
    <row r="21" spans="1:14" ht="12.75" customHeight="1" x14ac:dyDescent="0.25">
      <c r="A21" s="43" t="s">
        <v>45</v>
      </c>
      <c r="B21" s="44"/>
      <c r="C21" s="45"/>
      <c r="D21" s="46" t="s">
        <v>46</v>
      </c>
      <c r="E21" s="47"/>
      <c r="F21" s="47"/>
      <c r="G21" s="47"/>
      <c r="H21" s="47"/>
      <c r="I21" s="47"/>
      <c r="J21" s="47"/>
      <c r="K21" s="47"/>
      <c r="L21" s="47"/>
      <c r="M21" s="47"/>
      <c r="N21" s="48"/>
    </row>
    <row r="22" spans="1:14" ht="13" x14ac:dyDescent="0.25">
      <c r="A22" s="49"/>
      <c r="B22" s="50"/>
      <c r="C22" s="51"/>
      <c r="D22" s="52" t="s">
        <v>47</v>
      </c>
      <c r="E22" s="31"/>
      <c r="F22" s="31"/>
      <c r="G22" s="31"/>
      <c r="H22" s="31"/>
      <c r="I22" s="31"/>
      <c r="J22" s="31"/>
      <c r="K22" s="31"/>
      <c r="L22" s="31"/>
      <c r="M22" s="31"/>
      <c r="N22" s="32"/>
    </row>
    <row r="23" spans="1:14" ht="12.75" customHeight="1" x14ac:dyDescent="0.25">
      <c r="A23" s="53" t="s">
        <v>48</v>
      </c>
      <c r="B23" s="54"/>
      <c r="C23" s="55"/>
      <c r="D23" s="56" t="s">
        <v>49</v>
      </c>
      <c r="E23" s="57"/>
      <c r="F23" s="57"/>
      <c r="G23" s="57"/>
      <c r="H23" s="57"/>
      <c r="I23" s="57"/>
      <c r="J23" s="57"/>
      <c r="K23" s="57"/>
      <c r="L23" s="57"/>
      <c r="M23" s="57"/>
      <c r="N23" s="58"/>
    </row>
    <row r="24" spans="1:14" ht="12.75" customHeight="1" x14ac:dyDescent="0.25">
      <c r="A24" s="43" t="s">
        <v>50</v>
      </c>
      <c r="B24" s="44"/>
      <c r="C24" s="45"/>
      <c r="D24" s="46" t="s">
        <v>51</v>
      </c>
      <c r="E24" s="47"/>
      <c r="F24" s="47"/>
      <c r="G24" s="47"/>
      <c r="H24" s="47"/>
      <c r="I24" s="47"/>
      <c r="J24" s="47"/>
      <c r="K24" s="47"/>
      <c r="L24" s="47"/>
      <c r="M24" s="47"/>
      <c r="N24" s="48"/>
    </row>
    <row r="25" spans="1:14" ht="12.75" customHeight="1" x14ac:dyDescent="0.25">
      <c r="A25" s="43" t="s">
        <v>52</v>
      </c>
      <c r="B25" s="44"/>
      <c r="C25" s="45"/>
      <c r="D25" s="46" t="s">
        <v>53</v>
      </c>
      <c r="E25" s="47"/>
      <c r="F25" s="47"/>
      <c r="G25" s="47"/>
      <c r="H25" s="47"/>
      <c r="I25" s="47"/>
      <c r="J25" s="47"/>
      <c r="K25" s="47"/>
      <c r="L25" s="47"/>
      <c r="M25" s="47"/>
      <c r="N25" s="48"/>
    </row>
    <row r="26" spans="1:14" ht="13" x14ac:dyDescent="0.25">
      <c r="A26" s="59"/>
      <c r="B26" s="60"/>
      <c r="C26" s="61"/>
      <c r="D26" s="29" t="s">
        <v>54</v>
      </c>
      <c r="E26" s="5"/>
      <c r="F26" s="5"/>
      <c r="G26" s="5"/>
      <c r="H26" s="5"/>
      <c r="I26" s="5"/>
      <c r="J26" s="5"/>
      <c r="K26" s="5"/>
      <c r="L26" s="5"/>
      <c r="M26" s="5"/>
      <c r="N26" s="30"/>
    </row>
    <row r="27" spans="1:14" ht="12.75" customHeight="1" x14ac:dyDescent="0.25">
      <c r="A27" s="49"/>
      <c r="B27" s="50"/>
      <c r="C27" s="51"/>
      <c r="D27" s="52" t="s">
        <v>55</v>
      </c>
      <c r="E27" s="31"/>
      <c r="F27" s="31"/>
      <c r="G27" s="31"/>
      <c r="H27" s="31"/>
      <c r="I27" s="31"/>
      <c r="J27" s="31"/>
      <c r="K27" s="31"/>
      <c r="L27" s="31"/>
      <c r="M27" s="31"/>
      <c r="N27" s="32"/>
    </row>
    <row r="28" spans="1:14" ht="12.75" customHeight="1" x14ac:dyDescent="0.25">
      <c r="A28" s="43" t="s">
        <v>56</v>
      </c>
      <c r="B28" s="44"/>
      <c r="C28" s="45"/>
      <c r="D28" s="46" t="s">
        <v>57</v>
      </c>
      <c r="E28" s="47"/>
      <c r="F28" s="47"/>
      <c r="G28" s="47"/>
      <c r="H28" s="47"/>
      <c r="I28" s="47"/>
      <c r="J28" s="47"/>
      <c r="K28" s="47"/>
      <c r="L28" s="47"/>
      <c r="M28" s="47"/>
      <c r="N28" s="48"/>
    </row>
    <row r="29" spans="1:14" ht="13" x14ac:dyDescent="0.25">
      <c r="A29" s="49"/>
      <c r="B29" s="50"/>
      <c r="C29" s="51"/>
      <c r="D29" s="52" t="s">
        <v>58</v>
      </c>
      <c r="E29" s="31"/>
      <c r="F29" s="31"/>
      <c r="G29" s="31"/>
      <c r="H29" s="31"/>
      <c r="I29" s="31"/>
      <c r="J29" s="31"/>
      <c r="K29" s="31"/>
      <c r="L29" s="31"/>
      <c r="M29" s="31"/>
      <c r="N29" s="32"/>
    </row>
    <row r="30" spans="1:14" ht="12.75" customHeight="1" x14ac:dyDescent="0.25">
      <c r="A30" s="43" t="s">
        <v>59</v>
      </c>
      <c r="B30" s="44"/>
      <c r="C30" s="45"/>
      <c r="D30" s="46" t="s">
        <v>60</v>
      </c>
      <c r="E30" s="47"/>
      <c r="F30" s="47"/>
      <c r="G30" s="47"/>
      <c r="H30" s="47"/>
      <c r="I30" s="47"/>
      <c r="J30" s="47"/>
      <c r="K30" s="47"/>
      <c r="L30" s="47"/>
      <c r="M30" s="47"/>
      <c r="N30" s="48"/>
    </row>
    <row r="31" spans="1:14" ht="13" x14ac:dyDescent="0.25">
      <c r="A31" s="49"/>
      <c r="B31" s="50"/>
      <c r="C31" s="51"/>
      <c r="D31" s="52" t="s">
        <v>61</v>
      </c>
      <c r="E31" s="31"/>
      <c r="F31" s="31"/>
      <c r="G31" s="31"/>
      <c r="H31" s="31"/>
      <c r="I31" s="31"/>
      <c r="J31" s="31"/>
      <c r="K31" s="31"/>
      <c r="L31" s="31"/>
      <c r="M31" s="31"/>
      <c r="N31" s="32"/>
    </row>
    <row r="32" spans="1:14" ht="12.75" customHeight="1" x14ac:dyDescent="0.25">
      <c r="A32" s="53" t="s">
        <v>62</v>
      </c>
      <c r="B32" s="54"/>
      <c r="C32" s="55"/>
      <c r="D32" s="56" t="s">
        <v>63</v>
      </c>
      <c r="E32" s="57"/>
      <c r="F32" s="57"/>
      <c r="G32" s="57"/>
      <c r="H32" s="57"/>
      <c r="I32" s="57"/>
      <c r="J32" s="57"/>
      <c r="K32" s="57"/>
      <c r="L32" s="57"/>
      <c r="M32" s="57"/>
      <c r="N32" s="58"/>
    </row>
    <row r="33" spans="1:25" ht="12.75" customHeight="1" x14ac:dyDescent="0.25">
      <c r="A33" s="43" t="s">
        <v>64</v>
      </c>
      <c r="B33" s="44"/>
      <c r="C33" s="45"/>
      <c r="D33" s="46" t="s">
        <v>65</v>
      </c>
      <c r="E33" s="47"/>
      <c r="F33" s="47"/>
      <c r="G33" s="47"/>
      <c r="H33" s="47"/>
      <c r="I33" s="47"/>
      <c r="J33" s="47"/>
      <c r="K33" s="47"/>
      <c r="L33" s="47"/>
      <c r="M33" s="47"/>
      <c r="N33" s="48"/>
    </row>
    <row r="34" spans="1:25" ht="13" x14ac:dyDescent="0.25">
      <c r="A34" s="49"/>
      <c r="B34" s="50"/>
      <c r="C34" s="51"/>
      <c r="D34" s="52" t="s">
        <v>66</v>
      </c>
      <c r="E34" s="31"/>
      <c r="F34" s="31"/>
      <c r="G34" s="31"/>
      <c r="H34" s="31"/>
      <c r="I34" s="31"/>
      <c r="J34" s="31"/>
      <c r="K34" s="31"/>
      <c r="L34" s="31"/>
      <c r="M34" s="31"/>
      <c r="N34" s="32"/>
    </row>
    <row r="35" spans="1:25" ht="12.75" customHeight="1" x14ac:dyDescent="0.25">
      <c r="A35" s="43" t="s">
        <v>67</v>
      </c>
      <c r="B35" s="44"/>
      <c r="C35" s="45"/>
      <c r="D35" s="46" t="s">
        <v>68</v>
      </c>
      <c r="E35" s="47"/>
      <c r="F35" s="47"/>
      <c r="G35" s="47"/>
      <c r="H35" s="47"/>
      <c r="I35" s="47"/>
      <c r="J35" s="47"/>
      <c r="K35" s="47"/>
      <c r="L35" s="47"/>
      <c r="M35" s="47"/>
      <c r="N35" s="48"/>
    </row>
    <row r="36" spans="1:25" ht="13" x14ac:dyDescent="0.25">
      <c r="A36" s="59"/>
      <c r="B36" s="60"/>
      <c r="C36" s="61"/>
      <c r="D36" s="29" t="s">
        <v>69</v>
      </c>
      <c r="E36" s="5"/>
      <c r="F36" s="5"/>
      <c r="G36" s="5"/>
      <c r="H36" s="5"/>
      <c r="I36" s="5"/>
      <c r="J36" s="5"/>
      <c r="K36" s="5"/>
      <c r="L36" s="5"/>
      <c r="M36" s="5"/>
      <c r="N36" s="30"/>
    </row>
    <row r="37" spans="1:25" ht="13" x14ac:dyDescent="0.25">
      <c r="A37" s="59"/>
      <c r="B37" s="60"/>
      <c r="C37" s="61"/>
      <c r="D37" s="29" t="s">
        <v>70</v>
      </c>
      <c r="E37" s="5"/>
      <c r="F37" s="5"/>
      <c r="G37" s="5"/>
      <c r="H37" s="5"/>
      <c r="I37" s="5"/>
      <c r="J37" s="5"/>
      <c r="K37" s="5"/>
      <c r="L37" s="5"/>
      <c r="M37" s="5"/>
      <c r="N37" s="30"/>
    </row>
    <row r="38" spans="1:25" ht="13" x14ac:dyDescent="0.25">
      <c r="A38" s="59"/>
      <c r="B38" s="60"/>
      <c r="C38" s="61"/>
      <c r="D38" s="29" t="s">
        <v>71</v>
      </c>
      <c r="E38" s="5"/>
      <c r="F38" s="5"/>
      <c r="G38" s="5"/>
      <c r="H38" s="5"/>
      <c r="I38" s="5"/>
      <c r="J38" s="5"/>
      <c r="K38" s="5"/>
      <c r="L38" s="5"/>
      <c r="M38" s="5"/>
      <c r="N38" s="30"/>
    </row>
    <row r="39" spans="1:25" ht="13" x14ac:dyDescent="0.25">
      <c r="A39" s="49"/>
      <c r="B39" s="50"/>
      <c r="C39" s="51"/>
      <c r="D39" s="52" t="s">
        <v>72</v>
      </c>
      <c r="E39" s="31"/>
      <c r="F39" s="31"/>
      <c r="G39" s="31"/>
      <c r="H39" s="31"/>
      <c r="I39" s="31"/>
      <c r="J39" s="31"/>
      <c r="K39" s="31"/>
      <c r="L39" s="31"/>
      <c r="M39" s="31"/>
      <c r="N39" s="32"/>
    </row>
    <row r="40" spans="1:25" ht="12.75" customHeight="1" x14ac:dyDescent="0.25">
      <c r="A40" s="43" t="s">
        <v>73</v>
      </c>
      <c r="B40" s="44"/>
      <c r="C40" s="45"/>
      <c r="D40" s="46" t="s">
        <v>74</v>
      </c>
      <c r="E40" s="47"/>
      <c r="F40" s="47"/>
      <c r="G40" s="47"/>
      <c r="H40" s="47"/>
      <c r="I40" s="47"/>
      <c r="J40" s="47"/>
      <c r="K40" s="47"/>
      <c r="L40" s="47"/>
      <c r="M40" s="47"/>
      <c r="N40" s="48"/>
    </row>
    <row r="41" spans="1:25" ht="13" x14ac:dyDescent="0.25">
      <c r="A41" s="59"/>
      <c r="B41" s="60"/>
      <c r="C41" s="61"/>
      <c r="D41" s="29" t="s">
        <v>75</v>
      </c>
      <c r="E41" s="5"/>
      <c r="F41" s="5"/>
      <c r="G41" s="5"/>
      <c r="H41" s="5"/>
      <c r="I41" s="5"/>
      <c r="J41" s="5"/>
      <c r="K41" s="5"/>
      <c r="L41" s="5"/>
      <c r="M41" s="5"/>
      <c r="N41" s="30"/>
    </row>
    <row r="42" spans="1:25" ht="12.75" customHeight="1" x14ac:dyDescent="0.25">
      <c r="A42" s="161" t="s">
        <v>76</v>
      </c>
      <c r="B42" s="123"/>
      <c r="C42" s="124"/>
      <c r="D42" s="215" t="s">
        <v>77</v>
      </c>
      <c r="E42" s="216"/>
      <c r="F42" s="216"/>
      <c r="G42" s="216"/>
      <c r="H42" s="216"/>
      <c r="I42" s="216"/>
      <c r="J42" s="216"/>
      <c r="K42" s="216"/>
      <c r="L42" s="216"/>
      <c r="M42" s="216"/>
      <c r="N42" s="217"/>
    </row>
    <row r="43" spans="1:25" ht="13" x14ac:dyDescent="0.25">
      <c r="A43" s="125"/>
      <c r="B43" s="60"/>
      <c r="C43" s="126"/>
      <c r="D43" s="218"/>
      <c r="E43" s="219"/>
      <c r="F43" s="219"/>
      <c r="G43" s="219"/>
      <c r="H43" s="219"/>
      <c r="I43" s="219"/>
      <c r="J43" s="219"/>
      <c r="K43" s="219"/>
      <c r="L43" s="219"/>
      <c r="M43" s="219"/>
      <c r="N43" s="220"/>
    </row>
    <row r="44" spans="1:25" ht="13" x14ac:dyDescent="0.25">
      <c r="A44" s="127"/>
      <c r="B44" s="128"/>
      <c r="C44" s="129"/>
      <c r="D44" s="221"/>
      <c r="E44" s="222"/>
      <c r="F44" s="222"/>
      <c r="G44" s="222"/>
      <c r="H44" s="222"/>
      <c r="I44" s="222"/>
      <c r="J44" s="222"/>
      <c r="K44" s="222"/>
      <c r="L44" s="222"/>
      <c r="M44" s="222"/>
      <c r="N44" s="223"/>
    </row>
    <row r="45" spans="1:25" s="158" customFormat="1" ht="12.75" customHeight="1" x14ac:dyDescent="0.25">
      <c r="A45" s="161" t="s">
        <v>78</v>
      </c>
      <c r="B45" s="123"/>
      <c r="C45" s="124"/>
      <c r="D45" s="215" t="s">
        <v>79</v>
      </c>
      <c r="E45" s="216"/>
      <c r="F45" s="216"/>
      <c r="G45" s="216"/>
      <c r="H45" s="216"/>
      <c r="I45" s="216"/>
      <c r="J45" s="216"/>
      <c r="K45" s="216"/>
      <c r="L45" s="216"/>
      <c r="M45" s="216"/>
      <c r="N45" s="217"/>
      <c r="O45" s="157"/>
      <c r="P45" s="157"/>
      <c r="Q45" s="157"/>
      <c r="R45" s="157"/>
      <c r="S45" s="157"/>
      <c r="T45" s="157"/>
      <c r="U45" s="157"/>
      <c r="V45" s="157"/>
      <c r="W45" s="157"/>
      <c r="X45" s="157"/>
      <c r="Y45" s="157"/>
    </row>
    <row r="46" spans="1:25" s="158" customFormat="1" ht="12.75" customHeight="1" x14ac:dyDescent="0.25">
      <c r="A46" s="127"/>
      <c r="B46" s="128"/>
      <c r="C46" s="129"/>
      <c r="D46" s="221"/>
      <c r="E46" s="222"/>
      <c r="F46" s="222"/>
      <c r="G46" s="222"/>
      <c r="H46" s="222"/>
      <c r="I46" s="222"/>
      <c r="J46" s="222"/>
      <c r="K46" s="222"/>
      <c r="L46" s="222"/>
      <c r="M46" s="222"/>
      <c r="N46" s="223"/>
      <c r="O46" s="157"/>
      <c r="P46" s="157"/>
      <c r="Q46" s="157"/>
      <c r="R46" s="157"/>
      <c r="S46" s="157"/>
      <c r="T46" s="157"/>
      <c r="U46" s="157"/>
      <c r="V46" s="157"/>
      <c r="W46" s="157"/>
      <c r="X46" s="157"/>
      <c r="Y46" s="157"/>
    </row>
  </sheetData>
  <mergeCells count="2">
    <mergeCell ref="D42:N44"/>
    <mergeCell ref="D45:N46"/>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Q31"/>
  <sheetViews>
    <sheetView showGridLines="0" zoomScale="90" zoomScaleNormal="90" workbookViewId="0">
      <selection activeCell="A24" sqref="A24:XFD24"/>
    </sheetView>
  </sheetViews>
  <sheetFormatPr defaultRowHeight="12.5" x14ac:dyDescent="0.25"/>
  <cols>
    <col min="2" max="2" width="12.26953125" customWidth="1"/>
    <col min="3" max="3" width="12.7265625" customWidth="1"/>
    <col min="4" max="4" width="13.26953125" customWidth="1"/>
    <col min="5" max="5" width="11.26953125" customWidth="1"/>
    <col min="6" max="6" width="12.7265625" customWidth="1"/>
    <col min="7" max="7" width="9.7265625" bestFit="1" customWidth="1"/>
    <col min="8" max="8" width="8.7265625" hidden="1" customWidth="1"/>
    <col min="9" max="9" width="6.7265625" hidden="1" customWidth="1"/>
    <col min="11" max="11" width="10.7265625" customWidth="1"/>
    <col min="12" max="12" width="11" customWidth="1"/>
    <col min="15" max="15" width="9.26953125" customWidth="1"/>
    <col min="16" max="16" width="6.54296875" customWidth="1"/>
    <col min="17" max="17" width="5.7265625" customWidth="1"/>
  </cols>
  <sheetData>
    <row r="1" spans="1:17" ht="13" x14ac:dyDescent="0.3">
      <c r="A1" s="104" t="s">
        <v>80</v>
      </c>
      <c r="B1" s="102"/>
      <c r="C1" s="102"/>
      <c r="D1" s="102"/>
      <c r="E1" s="102"/>
      <c r="F1" s="102"/>
      <c r="G1" s="102"/>
      <c r="H1" s="102"/>
      <c r="I1" s="102"/>
      <c r="J1" s="102"/>
      <c r="K1" s="102"/>
      <c r="L1" s="102"/>
      <c r="M1" s="102"/>
      <c r="N1" s="102"/>
      <c r="O1" s="102"/>
      <c r="P1" s="103"/>
      <c r="Q1" s="80"/>
    </row>
    <row r="2" spans="1:17" ht="18" customHeight="1" x14ac:dyDescent="0.25">
      <c r="A2" s="105" t="s">
        <v>81</v>
      </c>
      <c r="B2" s="106"/>
      <c r="C2" s="106"/>
      <c r="D2" s="106"/>
      <c r="E2" s="106"/>
      <c r="F2" s="106"/>
      <c r="G2" s="106"/>
      <c r="H2" s="106"/>
      <c r="I2" s="106"/>
      <c r="J2" s="106"/>
      <c r="K2" s="106"/>
      <c r="L2" s="106"/>
      <c r="M2" s="106"/>
      <c r="N2" s="106"/>
      <c r="O2" s="106"/>
      <c r="P2" s="91"/>
      <c r="Q2" s="79"/>
    </row>
    <row r="3" spans="1:17" ht="12.75" customHeight="1" x14ac:dyDescent="0.25">
      <c r="A3" s="99" t="s">
        <v>82</v>
      </c>
      <c r="B3" s="5"/>
      <c r="C3" s="5"/>
      <c r="D3" s="5"/>
      <c r="E3" s="5"/>
      <c r="F3" s="5"/>
      <c r="G3" s="5"/>
      <c r="H3" s="5"/>
      <c r="I3" s="5"/>
      <c r="J3" s="5"/>
      <c r="K3" s="5"/>
      <c r="L3" s="5"/>
      <c r="M3" s="5"/>
      <c r="N3" s="5"/>
      <c r="O3" s="5"/>
      <c r="P3" s="77"/>
      <c r="Q3" s="5"/>
    </row>
    <row r="4" spans="1:17" x14ac:dyDescent="0.25">
      <c r="A4" s="99"/>
      <c r="B4" s="5"/>
      <c r="C4" s="5"/>
      <c r="D4" s="5"/>
      <c r="E4" s="5"/>
      <c r="F4" s="5"/>
      <c r="G4" s="5"/>
      <c r="H4" s="5"/>
      <c r="I4" s="5"/>
      <c r="J4" s="5"/>
      <c r="K4" s="5"/>
      <c r="L4" s="5"/>
      <c r="M4" s="5"/>
      <c r="N4" s="5"/>
      <c r="O4" s="5"/>
      <c r="P4" s="77"/>
      <c r="Q4" s="5"/>
    </row>
    <row r="5" spans="1:17" x14ac:dyDescent="0.25">
      <c r="A5" s="99" t="s">
        <v>83</v>
      </c>
      <c r="B5" s="5"/>
      <c r="C5" s="5"/>
      <c r="D5" s="5"/>
      <c r="E5" s="5"/>
      <c r="F5" s="5"/>
      <c r="G5" s="5"/>
      <c r="H5" s="5"/>
      <c r="I5" s="5"/>
      <c r="J5" s="5"/>
      <c r="K5" s="5"/>
      <c r="L5" s="5"/>
      <c r="M5" s="5"/>
      <c r="N5" s="5"/>
      <c r="O5" s="5"/>
      <c r="P5" s="77"/>
      <c r="Q5" s="5"/>
    </row>
    <row r="6" spans="1:17" x14ac:dyDescent="0.25">
      <c r="A6" s="99" t="s">
        <v>84</v>
      </c>
      <c r="B6" s="5"/>
      <c r="C6" s="5"/>
      <c r="D6" s="5"/>
      <c r="E6" s="5"/>
      <c r="F6" s="5"/>
      <c r="G6" s="5"/>
      <c r="H6" s="5"/>
      <c r="I6" s="5"/>
      <c r="J6" s="5"/>
      <c r="K6" s="5"/>
      <c r="L6" s="5"/>
      <c r="M6" s="5"/>
      <c r="N6" s="5"/>
      <c r="O6" s="5"/>
      <c r="P6" s="77"/>
      <c r="Q6" s="5"/>
    </row>
    <row r="7" spans="1:17" x14ac:dyDescent="0.25">
      <c r="A7" s="107"/>
      <c r="B7" s="108"/>
      <c r="C7" s="108"/>
      <c r="D7" s="108"/>
      <c r="E7" s="108"/>
      <c r="F7" s="108"/>
      <c r="G7" s="108"/>
      <c r="H7" s="108"/>
      <c r="I7" s="108"/>
      <c r="J7" s="108"/>
      <c r="K7" s="108"/>
      <c r="L7" s="108"/>
      <c r="M7" s="108"/>
      <c r="N7" s="108"/>
      <c r="O7" s="108"/>
      <c r="P7" s="93"/>
      <c r="Q7" s="5"/>
    </row>
    <row r="8" spans="1:17" x14ac:dyDescent="0.25">
      <c r="A8" s="83"/>
      <c r="B8" s="84"/>
      <c r="C8" s="84"/>
      <c r="D8" s="84"/>
      <c r="E8" s="84"/>
      <c r="F8" s="84"/>
      <c r="G8" s="84"/>
      <c r="H8" s="84"/>
      <c r="I8" s="84"/>
      <c r="J8" s="84"/>
      <c r="K8" s="84"/>
      <c r="L8" s="84"/>
      <c r="M8" s="84"/>
      <c r="N8" s="84"/>
      <c r="O8" s="84"/>
      <c r="P8" s="91"/>
    </row>
    <row r="9" spans="1:17" ht="12.75" customHeight="1" x14ac:dyDescent="0.3">
      <c r="A9" s="100"/>
      <c r="B9" s="95" t="s">
        <v>85</v>
      </c>
      <c r="C9" s="96"/>
      <c r="D9" s="96"/>
      <c r="E9" s="96"/>
      <c r="F9" s="96"/>
      <c r="G9" s="82"/>
      <c r="P9" s="77"/>
    </row>
    <row r="10" spans="1:17" ht="12.75" customHeight="1" x14ac:dyDescent="0.3">
      <c r="A10" s="97" t="s">
        <v>86</v>
      </c>
      <c r="B10" s="87" t="s">
        <v>87</v>
      </c>
      <c r="C10" s="88"/>
      <c r="D10" s="89"/>
      <c r="E10" s="89"/>
      <c r="F10" s="89"/>
      <c r="G10" s="90"/>
      <c r="K10" s="109" t="s">
        <v>88</v>
      </c>
      <c r="L10" s="110"/>
      <c r="M10" s="110"/>
      <c r="N10" s="110"/>
      <c r="O10" s="111"/>
      <c r="P10" s="77"/>
    </row>
    <row r="11" spans="1:17" ht="35.25" customHeight="1" x14ac:dyDescent="0.25">
      <c r="A11" s="101"/>
      <c r="B11" s="115" t="s">
        <v>89</v>
      </c>
      <c r="C11" s="116" t="s">
        <v>90</v>
      </c>
      <c r="D11" s="116" t="s">
        <v>91</v>
      </c>
      <c r="E11" s="116" t="s">
        <v>92</v>
      </c>
      <c r="F11" s="116" t="s">
        <v>93</v>
      </c>
      <c r="G11" s="117" t="s">
        <v>94</v>
      </c>
      <c r="K11" s="120" t="s">
        <v>95</v>
      </c>
      <c r="L11" s="8"/>
      <c r="M11" s="119" t="s">
        <v>96</v>
      </c>
      <c r="N11" s="119" t="s">
        <v>97</v>
      </c>
      <c r="O11" s="121" t="s">
        <v>98</v>
      </c>
      <c r="P11" s="77"/>
    </row>
    <row r="12" spans="1:17" ht="13.5" customHeight="1" x14ac:dyDescent="0.25">
      <c r="A12" s="98"/>
      <c r="B12" s="182">
        <f>COUNTIF('Test Cases'!I:I,"Pass")</f>
        <v>0</v>
      </c>
      <c r="C12" s="183">
        <f>COUNTIF('Test Cases'!I:I,"Fail")</f>
        <v>0</v>
      </c>
      <c r="D12" s="182">
        <f>COUNTIF('Test Cases'!I:I,"Info")</f>
        <v>0</v>
      </c>
      <c r="E12" s="182">
        <f>COUNTIF('Test Cases'!I:I,"N/A")</f>
        <v>0</v>
      </c>
      <c r="F12" s="182">
        <f>B12+C12</f>
        <v>0</v>
      </c>
      <c r="G12" s="184">
        <f>D24/100</f>
        <v>0</v>
      </c>
      <c r="K12" s="112" t="s">
        <v>99</v>
      </c>
      <c r="L12" s="113"/>
      <c r="M12" s="144">
        <f>COUNTA('Test Cases'!I3:I314)</f>
        <v>0</v>
      </c>
      <c r="N12" s="144">
        <f>O12-M12</f>
        <v>42</v>
      </c>
      <c r="O12" s="145">
        <f>COUNTA('Test Cases'!A3:A44)</f>
        <v>42</v>
      </c>
      <c r="P12" s="77"/>
    </row>
    <row r="13" spans="1:17" ht="14.25" customHeight="1" x14ac:dyDescent="0.3">
      <c r="A13" s="98"/>
      <c r="B13" s="80"/>
      <c r="K13" s="6"/>
      <c r="L13" s="6"/>
      <c r="M13" s="6"/>
      <c r="N13" s="6"/>
      <c r="O13" s="6"/>
      <c r="P13" s="77"/>
    </row>
    <row r="14" spans="1:17" ht="12.75" customHeight="1" x14ac:dyDescent="0.3">
      <c r="A14" s="98"/>
      <c r="B14" s="87" t="s">
        <v>100</v>
      </c>
      <c r="C14" s="89"/>
      <c r="D14" s="89"/>
      <c r="E14" s="89"/>
      <c r="F14" s="89"/>
      <c r="G14" s="132"/>
      <c r="K14" s="6"/>
      <c r="L14" s="6"/>
      <c r="M14" s="6"/>
      <c r="N14" s="6"/>
      <c r="O14" s="6"/>
      <c r="P14" s="77"/>
    </row>
    <row r="15" spans="1:17" ht="13" x14ac:dyDescent="0.25">
      <c r="A15" s="92"/>
      <c r="B15" s="131" t="s">
        <v>101</v>
      </c>
      <c r="C15" s="131" t="s">
        <v>102</v>
      </c>
      <c r="D15" s="131" t="s">
        <v>103</v>
      </c>
      <c r="E15" s="131" t="s">
        <v>104</v>
      </c>
      <c r="F15" s="131" t="s">
        <v>92</v>
      </c>
      <c r="G15" s="131" t="s">
        <v>105</v>
      </c>
      <c r="H15" s="133" t="s">
        <v>106</v>
      </c>
      <c r="I15" s="133" t="s">
        <v>107</v>
      </c>
      <c r="K15" s="1"/>
      <c r="L15" s="1"/>
      <c r="M15" s="1"/>
      <c r="N15" s="1"/>
      <c r="O15" s="1"/>
      <c r="P15" s="77"/>
    </row>
    <row r="16" spans="1:17" ht="13" x14ac:dyDescent="0.25">
      <c r="A16" s="92"/>
      <c r="B16" s="114">
        <v>8</v>
      </c>
      <c r="C16" s="130">
        <f>COUNTIF('Test Cases'!AA:AA,B16)</f>
        <v>0</v>
      </c>
      <c r="D16" s="118">
        <f>COUNTIFS('Test Cases'!AA:AA,B16,'Test Cases'!I:I,$D$15)</f>
        <v>0</v>
      </c>
      <c r="E16" s="118">
        <f>COUNTIFS('Test Cases'!AA:AA,B16,'Test Cases'!I:I,$E$15)</f>
        <v>0</v>
      </c>
      <c r="F16" s="118">
        <f>COUNTIFS('Test Cases'!AA:AA,B16,'Test Cases'!I:I,$F$15)</f>
        <v>0</v>
      </c>
      <c r="G16" s="181">
        <v>1500</v>
      </c>
      <c r="H16">
        <f t="shared" ref="H16:H23" si="0">(C16-F16)*(G16)</f>
        <v>0</v>
      </c>
      <c r="I16">
        <f t="shared" ref="I16:I23" si="1">D16*G16</f>
        <v>0</v>
      </c>
      <c r="P16" s="77"/>
    </row>
    <row r="17" spans="1:16" ht="13" x14ac:dyDescent="0.25">
      <c r="A17" s="92"/>
      <c r="B17" s="114">
        <v>7</v>
      </c>
      <c r="C17" s="130">
        <f>COUNTIF('Test Cases'!AA:AA,B17)</f>
        <v>1</v>
      </c>
      <c r="D17" s="118">
        <f>COUNTIFS('Test Cases'!AA:AA,B17,'Test Cases'!I:I,$D$15)</f>
        <v>0</v>
      </c>
      <c r="E17" s="118">
        <f>COUNTIFS('Test Cases'!AA:AA,B17,'Test Cases'!I:I,$E$15)</f>
        <v>0</v>
      </c>
      <c r="F17" s="118">
        <f>COUNTIFS('Test Cases'!AA:AA,B17,'Test Cases'!I:I,$F$15)</f>
        <v>0</v>
      </c>
      <c r="G17" s="181">
        <v>750</v>
      </c>
      <c r="H17">
        <f t="shared" si="0"/>
        <v>750</v>
      </c>
      <c r="I17">
        <f t="shared" si="1"/>
        <v>0</v>
      </c>
      <c r="P17" s="77"/>
    </row>
    <row r="18" spans="1:16" ht="13" x14ac:dyDescent="0.25">
      <c r="A18" s="92"/>
      <c r="B18" s="114">
        <v>6</v>
      </c>
      <c r="C18" s="130">
        <f>COUNTIF('Test Cases'!AA:AA,B18)</f>
        <v>6</v>
      </c>
      <c r="D18" s="118">
        <f>COUNTIFS('Test Cases'!AA:AA,B18,'Test Cases'!I:I,$D$15)</f>
        <v>0</v>
      </c>
      <c r="E18" s="118">
        <f>COUNTIFS('Test Cases'!AA:AA,B18,'Test Cases'!I:I,$E$15)</f>
        <v>0</v>
      </c>
      <c r="F18" s="118">
        <f>COUNTIFS('Test Cases'!AA:AA,B18,'Test Cases'!I:I,$F$15)</f>
        <v>0</v>
      </c>
      <c r="G18" s="181">
        <v>100</v>
      </c>
      <c r="H18">
        <f t="shared" si="0"/>
        <v>600</v>
      </c>
      <c r="I18">
        <f t="shared" si="1"/>
        <v>0</v>
      </c>
      <c r="P18" s="77"/>
    </row>
    <row r="19" spans="1:16" ht="13" x14ac:dyDescent="0.25">
      <c r="A19" s="92"/>
      <c r="B19" s="114">
        <v>5</v>
      </c>
      <c r="C19" s="130">
        <f>COUNTIF('Test Cases'!AA:AA,B19)</f>
        <v>9</v>
      </c>
      <c r="D19" s="118">
        <f>COUNTIFS('Test Cases'!AA:AA,B19,'Test Cases'!I:I,$D$15)</f>
        <v>0</v>
      </c>
      <c r="E19" s="118">
        <f>COUNTIFS('Test Cases'!AA:AA,B19,'Test Cases'!I:I,$E$15)</f>
        <v>0</v>
      </c>
      <c r="F19" s="118">
        <f>COUNTIFS('Test Cases'!AA:AA,B19,'Test Cases'!I:I,$F$15)</f>
        <v>0</v>
      </c>
      <c r="G19" s="181">
        <v>50</v>
      </c>
      <c r="H19">
        <f t="shared" si="0"/>
        <v>450</v>
      </c>
      <c r="I19">
        <f t="shared" si="1"/>
        <v>0</v>
      </c>
      <c r="P19" s="77"/>
    </row>
    <row r="20" spans="1:16" ht="13" x14ac:dyDescent="0.25">
      <c r="A20" s="92"/>
      <c r="B20" s="114">
        <v>4</v>
      </c>
      <c r="C20" s="130">
        <f>COUNTIF('Test Cases'!AA:AA,B20)</f>
        <v>1</v>
      </c>
      <c r="D20" s="118">
        <f>COUNTIFS('Test Cases'!AA:AA,B20,'Test Cases'!I:I,$D$15)</f>
        <v>0</v>
      </c>
      <c r="E20" s="118">
        <f>COUNTIFS('Test Cases'!AA:AA,B20,'Test Cases'!I:I,$E$15)</f>
        <v>0</v>
      </c>
      <c r="F20" s="118">
        <f>COUNTIFS('Test Cases'!AA:AA,B20,'Test Cases'!I:I,$F$15)</f>
        <v>0</v>
      </c>
      <c r="G20" s="181">
        <v>10</v>
      </c>
      <c r="H20">
        <f t="shared" si="0"/>
        <v>10</v>
      </c>
      <c r="I20">
        <f t="shared" si="1"/>
        <v>0</v>
      </c>
      <c r="P20" s="77"/>
    </row>
    <row r="21" spans="1:16" ht="13" x14ac:dyDescent="0.25">
      <c r="A21" s="92"/>
      <c r="B21" s="114">
        <v>3</v>
      </c>
      <c r="C21" s="130">
        <f>COUNTIF('Test Cases'!AA:AA,B21)</f>
        <v>2</v>
      </c>
      <c r="D21" s="118">
        <f>COUNTIFS('Test Cases'!AA:AA,B21,'Test Cases'!I:I,$D$15)</f>
        <v>0</v>
      </c>
      <c r="E21" s="118">
        <f>COUNTIFS('Test Cases'!AA:AA,B21,'Test Cases'!I:I,$E$15)</f>
        <v>0</v>
      </c>
      <c r="F21" s="118">
        <f>COUNTIFS('Test Cases'!AA:AA,B21,'Test Cases'!I:I,$F$15)</f>
        <v>0</v>
      </c>
      <c r="G21" s="181">
        <v>5</v>
      </c>
      <c r="H21">
        <f t="shared" si="0"/>
        <v>10</v>
      </c>
      <c r="I21">
        <f t="shared" si="1"/>
        <v>0</v>
      </c>
      <c r="P21" s="77"/>
    </row>
    <row r="22" spans="1:16" ht="13" x14ac:dyDescent="0.25">
      <c r="A22" s="92"/>
      <c r="B22" s="114">
        <v>2</v>
      </c>
      <c r="C22" s="130">
        <f>COUNTIF('Test Cases'!AA:AA,B22)</f>
        <v>1</v>
      </c>
      <c r="D22" s="118">
        <f>COUNTIFS('Test Cases'!AA:AA,B22,'Test Cases'!I:I,$D$15)</f>
        <v>0</v>
      </c>
      <c r="E22" s="118">
        <f>COUNTIFS('Test Cases'!AA:AA,B22,'Test Cases'!I:I,$E$15)</f>
        <v>0</v>
      </c>
      <c r="F22" s="118">
        <f>COUNTIFS('Test Cases'!AA:AA,B22,'Test Cases'!I:I,$F$15)</f>
        <v>0</v>
      </c>
      <c r="G22" s="181">
        <v>2</v>
      </c>
      <c r="H22">
        <f t="shared" si="0"/>
        <v>2</v>
      </c>
      <c r="I22">
        <f t="shared" si="1"/>
        <v>0</v>
      </c>
      <c r="P22" s="77"/>
    </row>
    <row r="23" spans="1:16" ht="13" x14ac:dyDescent="0.25">
      <c r="A23" s="92"/>
      <c r="B23" s="114">
        <v>1</v>
      </c>
      <c r="C23" s="130">
        <f>COUNTIF('Test Cases'!AA:AA,B23)</f>
        <v>0</v>
      </c>
      <c r="D23" s="118">
        <f>COUNTIFS('Test Cases'!AA:AA,B23,'Test Cases'!I:I,$D$15)</f>
        <v>0</v>
      </c>
      <c r="E23" s="118">
        <f>COUNTIFS('Test Cases'!AA:AA,B23,'Test Cases'!I:I,$E$15)</f>
        <v>0</v>
      </c>
      <c r="F23" s="118">
        <f>COUNTIFS('Test Cases'!AA:AA,B23,'Test Cases'!I:I,$F$15)</f>
        <v>0</v>
      </c>
      <c r="G23" s="181">
        <v>1</v>
      </c>
      <c r="H23">
        <f t="shared" si="0"/>
        <v>0</v>
      </c>
      <c r="I23">
        <f t="shared" si="1"/>
        <v>0</v>
      </c>
      <c r="P23" s="77"/>
    </row>
    <row r="24" spans="1:16" ht="13.5" hidden="1" customHeight="1" x14ac:dyDescent="0.3">
      <c r="A24" s="92"/>
      <c r="B24" s="146" t="s">
        <v>108</v>
      </c>
      <c r="C24" s="147"/>
      <c r="D24" s="149">
        <f>SUM(I16:I23)/SUM(H16:H23)*100</f>
        <v>0</v>
      </c>
      <c r="P24" s="77"/>
    </row>
    <row r="25" spans="1:16" ht="13" x14ac:dyDescent="0.25">
      <c r="A25" s="85"/>
      <c r="B25" s="86"/>
      <c r="C25" s="86"/>
      <c r="D25" s="86"/>
      <c r="E25" s="86"/>
      <c r="F25" s="86"/>
      <c r="G25" s="86"/>
      <c r="H25" s="86"/>
      <c r="I25" s="86"/>
      <c r="J25" s="86"/>
      <c r="K25" s="94"/>
      <c r="L25" s="94"/>
      <c r="M25" s="94"/>
      <c r="N25" s="94"/>
      <c r="O25" s="94"/>
      <c r="P25" s="93"/>
    </row>
    <row r="26" spans="1:16" ht="13" x14ac:dyDescent="0.25">
      <c r="K26" s="1"/>
      <c r="L26" s="1"/>
      <c r="M26" s="1"/>
      <c r="N26" s="1"/>
      <c r="O26" s="1"/>
    </row>
    <row r="27" spans="1:16" ht="13" x14ac:dyDescent="0.3">
      <c r="A27" s="165">
        <f>D12+N12</f>
        <v>42</v>
      </c>
      <c r="B27" s="166" t="str">
        <f>"WARNING: THERE IS AT LEAST ONE TEST CASE WITH AN 'INFO' OR BLANK STATUS (SEE ABOVE)"</f>
        <v>WARNING: THERE IS AT LEAST ONE TEST CASE WITH AN 'INFO' OR BLANK STATUS (SEE ABOVE)</v>
      </c>
    </row>
    <row r="29" spans="1:16" ht="12.75" customHeight="1" x14ac:dyDescent="0.3">
      <c r="A29" s="167">
        <f>SUMPRODUCT(--ISERROR('Test Cases'!AA3:AA298))</f>
        <v>22</v>
      </c>
      <c r="B29" s="166" t="str">
        <f>"WARNING: THERE IS AT LEAST ONE TEST CASE WITH MULTIPLE OR INVALID ISSUE CODES"</f>
        <v>WARNING: THERE IS AT LEAST ONE TEST CASE WITH MULTIPLE OR INVALID ISSUE CODES</v>
      </c>
      <c r="C29" s="81"/>
    </row>
    <row r="30" spans="1:16" ht="12.75" customHeight="1" x14ac:dyDescent="0.25"/>
    <row r="31" spans="1:16" ht="12.75" customHeight="1" x14ac:dyDescent="0.25"/>
  </sheetData>
  <sheetProtection formatRows="0"/>
  <phoneticPr fontId="1" type="noConversion"/>
  <conditionalFormatting sqref="N12">
    <cfRule type="cellIs" dxfId="57" priority="3" stopIfTrue="1" operator="greaterThan">
      <formula>0</formula>
    </cfRule>
    <cfRule type="cellIs" dxfId="56" priority="9" stopIfTrue="1" operator="lessThan">
      <formula>0</formula>
    </cfRule>
  </conditionalFormatting>
  <conditionalFormatting sqref="D12">
    <cfRule type="cellIs" dxfId="55" priority="4" stopIfTrue="1" operator="greaterThan">
      <formula>0</formula>
    </cfRule>
  </conditionalFormatting>
  <conditionalFormatting sqref="B27">
    <cfRule type="expression" dxfId="54" priority="2" stopIfTrue="1">
      <formula>$A$27=0</formula>
    </cfRule>
  </conditionalFormatting>
  <conditionalFormatting sqref="B29">
    <cfRule type="expression" dxfId="53" priority="1" stopIfTrue="1">
      <formula>$A$29=0</formula>
    </cfRule>
  </conditionalFormatting>
  <printOptions horizontalCentered="1"/>
  <pageMargins left="0.25" right="0.25" top="0.5" bottom="0.5" header="0.25" footer="0.25"/>
  <pageSetup scale="94"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56"/>
  <sheetViews>
    <sheetView showGridLines="0" tabSelected="1" zoomScale="82" zoomScaleNormal="82" workbookViewId="0">
      <pane ySplit="2" topLeftCell="A39" activePane="bottomLeft" state="frozen"/>
      <selection pane="bottomLeft" activeCell="G42" sqref="G42"/>
    </sheetView>
  </sheetViews>
  <sheetFormatPr defaultColWidth="9.26953125" defaultRowHeight="12.5" x14ac:dyDescent="0.25"/>
  <cols>
    <col min="1" max="1" width="10.26953125" style="137" customWidth="1"/>
    <col min="2" max="2" width="8.7265625" style="137" customWidth="1"/>
    <col min="3" max="3" width="18.7265625" style="137" customWidth="1"/>
    <col min="4" max="4" width="14.26953125" style="137" customWidth="1"/>
    <col min="5" max="5" width="24.453125" style="137" customWidth="1"/>
    <col min="6" max="6" width="38.7265625" style="137" customWidth="1"/>
    <col min="7" max="7" width="38" style="137" customWidth="1"/>
    <col min="8" max="8" width="22" style="137" customWidth="1"/>
    <col min="9" max="9" width="14.54296875" style="137" customWidth="1"/>
    <col min="10" max="10" width="23.26953125" style="137" customWidth="1"/>
    <col min="11" max="11" width="17.7265625" style="137" customWidth="1"/>
    <col min="12" max="12" width="15" style="150" customWidth="1"/>
    <col min="13" max="13" width="88.453125" style="151" customWidth="1"/>
    <col min="14" max="16" width="9.26953125" style="137"/>
    <col min="17" max="17" width="8.7265625" customWidth="1"/>
    <col min="18" max="20" width="9.26953125" style="137"/>
    <col min="21" max="21" width="8.7265625" customWidth="1"/>
    <col min="22" max="24" width="9.26953125" style="137"/>
    <col min="25" max="25" width="8.7265625" customWidth="1"/>
    <col min="26" max="26" width="9.26953125" style="137"/>
    <col min="27" max="27" width="18.7265625" hidden="1" customWidth="1"/>
    <col min="28" max="16384" width="9.26953125" style="137"/>
  </cols>
  <sheetData>
    <row r="1" spans="1:27" ht="13" x14ac:dyDescent="0.3">
      <c r="A1" s="134" t="s">
        <v>102</v>
      </c>
      <c r="B1" s="135"/>
      <c r="C1" s="135"/>
      <c r="D1" s="135"/>
      <c r="E1" s="135"/>
      <c r="F1" s="135"/>
      <c r="G1" s="135"/>
      <c r="H1" s="135"/>
      <c r="I1" s="135"/>
      <c r="J1" s="135"/>
      <c r="K1" s="136"/>
      <c r="L1" s="136"/>
      <c r="M1" s="136"/>
      <c r="AA1" s="4"/>
    </row>
    <row r="2" spans="1:27" ht="39" customHeight="1" x14ac:dyDescent="0.25">
      <c r="A2" s="138" t="s">
        <v>109</v>
      </c>
      <c r="B2" s="139" t="s">
        <v>110</v>
      </c>
      <c r="C2" s="139" t="s">
        <v>111</v>
      </c>
      <c r="D2" s="139" t="s">
        <v>112</v>
      </c>
      <c r="E2" s="139" t="s">
        <v>113</v>
      </c>
      <c r="F2" s="139" t="s">
        <v>114</v>
      </c>
      <c r="G2" s="139" t="s">
        <v>115</v>
      </c>
      <c r="H2" s="139" t="s">
        <v>116</v>
      </c>
      <c r="I2" s="139" t="s">
        <v>117</v>
      </c>
      <c r="J2" s="139" t="s">
        <v>118</v>
      </c>
      <c r="K2" s="140" t="s">
        <v>119</v>
      </c>
      <c r="L2" s="141" t="s">
        <v>120</v>
      </c>
      <c r="M2" s="141" t="s">
        <v>121</v>
      </c>
      <c r="AA2" s="141" t="s">
        <v>122</v>
      </c>
    </row>
    <row r="3" spans="1:27" ht="75.75" customHeight="1" x14ac:dyDescent="0.25">
      <c r="A3" s="195" t="s">
        <v>123</v>
      </c>
      <c r="B3" s="173" t="s">
        <v>124</v>
      </c>
      <c r="C3" s="173" t="s">
        <v>125</v>
      </c>
      <c r="D3" s="196" t="s">
        <v>126</v>
      </c>
      <c r="E3" s="175" t="s">
        <v>127</v>
      </c>
      <c r="F3" s="197" t="s">
        <v>128</v>
      </c>
      <c r="G3" s="197" t="s">
        <v>129</v>
      </c>
      <c r="H3" s="172"/>
      <c r="I3" s="185"/>
      <c r="J3" s="172"/>
      <c r="K3" s="177" t="s">
        <v>130</v>
      </c>
      <c r="L3" s="170" t="s">
        <v>131</v>
      </c>
      <c r="M3" s="169" t="s">
        <v>132</v>
      </c>
      <c r="O3"/>
      <c r="Q3" s="137"/>
      <c r="S3"/>
      <c r="U3" s="137"/>
      <c r="V3" s="179"/>
      <c r="W3" s="180"/>
      <c r="X3" s="179"/>
      <c r="AA3" s="148">
        <f>IF(OR(I3="Fail",ISBLANK(I3)),INDEX('Issue Code Table'!C:C,MATCH(L:L,'Issue Code Table'!A:A,0)),IF(K3="Critical",6,IF(K3="Significant",5,IF(K3="Moderate",3,2))))</f>
        <v>6</v>
      </c>
    </row>
    <row r="4" spans="1:27" ht="74.25" customHeight="1" x14ac:dyDescent="0.25">
      <c r="A4" s="195" t="s">
        <v>133</v>
      </c>
      <c r="B4" s="195" t="s">
        <v>134</v>
      </c>
      <c r="C4" s="195" t="s">
        <v>135</v>
      </c>
      <c r="D4" s="195" t="s">
        <v>136</v>
      </c>
      <c r="E4" s="196" t="s">
        <v>137</v>
      </c>
      <c r="F4" s="196" t="s">
        <v>138</v>
      </c>
      <c r="G4" s="196" t="s">
        <v>139</v>
      </c>
      <c r="H4" s="172"/>
      <c r="I4" s="185"/>
      <c r="J4" s="172"/>
      <c r="K4" s="177" t="s">
        <v>130</v>
      </c>
      <c r="L4" s="170" t="s">
        <v>140</v>
      </c>
      <c r="M4" s="170" t="s">
        <v>141</v>
      </c>
      <c r="AA4" s="148">
        <f>IF(OR(I4="Fail",ISBLANK(I4)),INDEX('Issue Code Table'!C:C,MATCH(L:L,'Issue Code Table'!A:A,0)),IF(K4="Critical",6,IF(K4="Significant",5,IF(K4="Moderate",3,2))))</f>
        <v>5</v>
      </c>
    </row>
    <row r="5" spans="1:27" ht="94.5" customHeight="1" x14ac:dyDescent="0.25">
      <c r="A5" s="195" t="s">
        <v>142</v>
      </c>
      <c r="B5" s="195" t="s">
        <v>134</v>
      </c>
      <c r="C5" s="195" t="s">
        <v>135</v>
      </c>
      <c r="D5" s="195" t="s">
        <v>136</v>
      </c>
      <c r="E5" s="196" t="s">
        <v>143</v>
      </c>
      <c r="F5" s="196" t="s">
        <v>144</v>
      </c>
      <c r="G5" s="196" t="s">
        <v>145</v>
      </c>
      <c r="H5" s="172"/>
      <c r="I5" s="185"/>
      <c r="J5" s="172"/>
      <c r="K5" s="177" t="s">
        <v>130</v>
      </c>
      <c r="L5" s="170" t="s">
        <v>146</v>
      </c>
      <c r="M5" s="169" t="s">
        <v>147</v>
      </c>
      <c r="AA5" s="148">
        <f>IF(OR(I5="Fail",ISBLANK(I5)),INDEX('Issue Code Table'!C:C,MATCH(L:L,'Issue Code Table'!A:A,0)),IF(K5="Critical",6,IF(K5="Significant",5,IF(K5="Moderate",3,2))))</f>
        <v>5</v>
      </c>
    </row>
    <row r="6" spans="1:27" ht="58.5" customHeight="1" x14ac:dyDescent="0.25">
      <c r="A6" s="195" t="s">
        <v>148</v>
      </c>
      <c r="B6" s="195" t="s">
        <v>134</v>
      </c>
      <c r="C6" s="195" t="s">
        <v>135</v>
      </c>
      <c r="D6" s="195" t="s">
        <v>136</v>
      </c>
      <c r="E6" s="196" t="s">
        <v>149</v>
      </c>
      <c r="F6" s="196" t="s">
        <v>150</v>
      </c>
      <c r="G6" s="196" t="s">
        <v>151</v>
      </c>
      <c r="H6" s="172"/>
      <c r="I6" s="185"/>
      <c r="J6" s="172" t="s">
        <v>152</v>
      </c>
      <c r="K6" s="177" t="s">
        <v>130</v>
      </c>
      <c r="L6" s="170" t="s">
        <v>153</v>
      </c>
      <c r="M6" s="170" t="s">
        <v>154</v>
      </c>
      <c r="AA6" s="148">
        <f>IF(OR(I6="Fail",ISBLANK(I6)),INDEX('Issue Code Table'!C:C,MATCH(L:L,'Issue Code Table'!A:A,0)),IF(K6="Critical",6,IF(K6="Significant",5,IF(K6="Moderate",3,2))))</f>
        <v>6</v>
      </c>
    </row>
    <row r="7" spans="1:27" ht="63.75" customHeight="1" x14ac:dyDescent="0.25">
      <c r="A7" s="195" t="s">
        <v>155</v>
      </c>
      <c r="B7" s="195" t="s">
        <v>134</v>
      </c>
      <c r="C7" s="195" t="s">
        <v>135</v>
      </c>
      <c r="D7" s="195" t="s">
        <v>136</v>
      </c>
      <c r="E7" s="196" t="s">
        <v>156</v>
      </c>
      <c r="F7" s="196" t="s">
        <v>157</v>
      </c>
      <c r="G7" s="196" t="s">
        <v>158</v>
      </c>
      <c r="H7" s="172"/>
      <c r="I7" s="185"/>
      <c r="J7" s="172"/>
      <c r="K7" s="177" t="s">
        <v>159</v>
      </c>
      <c r="L7" s="170" t="s">
        <v>160</v>
      </c>
      <c r="M7" s="169" t="s">
        <v>161</v>
      </c>
      <c r="O7"/>
      <c r="Q7" s="137"/>
      <c r="S7"/>
      <c r="U7" s="137"/>
      <c r="W7" s="171"/>
      <c r="AA7" s="148" t="e">
        <f>IF(OR(I7="Fail",ISBLANK(I7)),INDEX('Issue Code Table'!C:C,MATCH(L:L,'Issue Code Table'!A:A,0)),IF(K7="Critical",6,IF(K7="Significant",5,IF(K7="Moderate",3,2))))</f>
        <v>#N/A</v>
      </c>
    </row>
    <row r="8" spans="1:27" customFormat="1" ht="99" customHeight="1" x14ac:dyDescent="0.25">
      <c r="A8" s="195" t="s">
        <v>162</v>
      </c>
      <c r="B8" s="172" t="s">
        <v>134</v>
      </c>
      <c r="C8" s="172" t="s">
        <v>135</v>
      </c>
      <c r="D8" s="195" t="s">
        <v>136</v>
      </c>
      <c r="E8" s="176" t="s">
        <v>163</v>
      </c>
      <c r="F8" s="176" t="s">
        <v>164</v>
      </c>
      <c r="G8" s="176" t="s">
        <v>165</v>
      </c>
      <c r="H8" s="172"/>
      <c r="I8" s="185"/>
      <c r="J8" s="174"/>
      <c r="K8" s="173" t="s">
        <v>130</v>
      </c>
      <c r="L8" s="170" t="s">
        <v>166</v>
      </c>
      <c r="M8" s="173" t="s">
        <v>167</v>
      </c>
      <c r="N8" s="156"/>
      <c r="O8" s="156"/>
      <c r="P8" s="156"/>
      <c r="Q8" s="156"/>
      <c r="R8" s="156"/>
      <c r="S8" s="156"/>
      <c r="T8" s="156"/>
      <c r="U8" s="156"/>
      <c r="V8" s="156"/>
      <c r="W8" s="171"/>
      <c r="AA8" s="148" t="e">
        <f>IF(OR(I8="Fail",ISBLANK(I8)),INDEX('Issue Code Table'!C:C,MATCH(L:L,'Issue Code Table'!A:A,0)),IF(K8="Critical",6,IF(K8="Significant",5,IF(K8="Moderate",3,2))))</f>
        <v>#N/A</v>
      </c>
    </row>
    <row r="9" spans="1:27" ht="93.75" customHeight="1" x14ac:dyDescent="0.25">
      <c r="A9" s="195" t="s">
        <v>168</v>
      </c>
      <c r="B9" s="195" t="s">
        <v>169</v>
      </c>
      <c r="C9" s="195" t="s">
        <v>170</v>
      </c>
      <c r="D9" s="195" t="s">
        <v>136</v>
      </c>
      <c r="E9" s="196" t="s">
        <v>171</v>
      </c>
      <c r="F9" s="196" t="s">
        <v>172</v>
      </c>
      <c r="G9" s="196" t="s">
        <v>173</v>
      </c>
      <c r="H9" s="172"/>
      <c r="I9" s="185"/>
      <c r="J9" s="172"/>
      <c r="K9" s="177" t="s">
        <v>130</v>
      </c>
      <c r="L9" s="170" t="s">
        <v>174</v>
      </c>
      <c r="M9" s="169" t="s">
        <v>175</v>
      </c>
      <c r="AA9" s="148">
        <f>IF(OR(I9="Fail",ISBLANK(I9)),INDEX('Issue Code Table'!C:C,MATCH(L:L,'Issue Code Table'!A:A,0)),IF(K9="Critical",6,IF(K9="Significant",5,IF(K9="Moderate",3,2))))</f>
        <v>5</v>
      </c>
    </row>
    <row r="10" spans="1:27" ht="113.25" customHeight="1" x14ac:dyDescent="0.25">
      <c r="A10" s="195" t="s">
        <v>176</v>
      </c>
      <c r="B10" s="195" t="s">
        <v>177</v>
      </c>
      <c r="C10" s="195" t="s">
        <v>178</v>
      </c>
      <c r="D10" s="195" t="s">
        <v>136</v>
      </c>
      <c r="E10" s="196" t="s">
        <v>179</v>
      </c>
      <c r="F10" s="196" t="s">
        <v>180</v>
      </c>
      <c r="G10" s="196" t="s">
        <v>181</v>
      </c>
      <c r="H10" s="172"/>
      <c r="I10" s="185"/>
      <c r="J10" s="172"/>
      <c r="K10" s="177" t="s">
        <v>182</v>
      </c>
      <c r="L10" s="170" t="s">
        <v>183</v>
      </c>
      <c r="M10" s="178" t="s">
        <v>184</v>
      </c>
      <c r="AA10" s="148">
        <f>IF(OR(I10="Fail",ISBLANK(I10)),INDEX('Issue Code Table'!C:C,MATCH(L:L,'Issue Code Table'!A:A,0)),IF(K10="Critical",6,IF(K10="Significant",5,IF(K10="Moderate",3,2))))</f>
        <v>2</v>
      </c>
    </row>
    <row r="11" spans="1:27" ht="225.75" customHeight="1" x14ac:dyDescent="0.25">
      <c r="A11" s="195" t="s">
        <v>185</v>
      </c>
      <c r="B11" s="195" t="s">
        <v>186</v>
      </c>
      <c r="C11" s="195" t="s">
        <v>187</v>
      </c>
      <c r="D11" s="195" t="s">
        <v>136</v>
      </c>
      <c r="E11" s="196" t="s">
        <v>188</v>
      </c>
      <c r="F11" s="196" t="s">
        <v>189</v>
      </c>
      <c r="G11" s="196" t="s">
        <v>190</v>
      </c>
      <c r="H11" s="172"/>
      <c r="I11" s="185"/>
      <c r="J11" s="172"/>
      <c r="K11" s="177" t="s">
        <v>182</v>
      </c>
      <c r="L11" s="170" t="s">
        <v>191</v>
      </c>
      <c r="M11" s="170" t="s">
        <v>192</v>
      </c>
      <c r="AA11" s="148" t="e">
        <f>IF(OR(I11="Fail",ISBLANK(I11)),INDEX('Issue Code Table'!C:C,MATCH(L:L,'Issue Code Table'!A:A,0)),IF(K11="Critical",6,IF(K11="Significant",5,IF(K11="Moderate",3,2))))</f>
        <v>#N/A</v>
      </c>
    </row>
    <row r="12" spans="1:27" ht="253.5" customHeight="1" x14ac:dyDescent="0.25">
      <c r="A12" s="195" t="s">
        <v>193</v>
      </c>
      <c r="B12" s="195" t="s">
        <v>194</v>
      </c>
      <c r="C12" s="195" t="s">
        <v>195</v>
      </c>
      <c r="D12" s="195" t="s">
        <v>136</v>
      </c>
      <c r="E12" s="196" t="s">
        <v>196</v>
      </c>
      <c r="F12" s="196" t="s">
        <v>197</v>
      </c>
      <c r="G12" s="196" t="s">
        <v>198</v>
      </c>
      <c r="H12" s="172"/>
      <c r="I12" s="185"/>
      <c r="J12" s="172"/>
      <c r="K12" s="177" t="s">
        <v>182</v>
      </c>
      <c r="L12" s="170" t="s">
        <v>199</v>
      </c>
      <c r="M12" s="170" t="s">
        <v>200</v>
      </c>
      <c r="AA12" s="148" t="e">
        <f>IF(OR(I12="Fail",ISBLANK(I12)),INDEX('Issue Code Table'!C:C,MATCH(L:L,'Issue Code Table'!A:A,0)),IF(K12="Critical",6,IF(K12="Significant",5,IF(K12="Moderate",3,2))))</f>
        <v>#N/A</v>
      </c>
    </row>
    <row r="13" spans="1:27" ht="253.5" customHeight="1" x14ac:dyDescent="0.25">
      <c r="A13" s="195" t="s">
        <v>201</v>
      </c>
      <c r="B13" s="195" t="s">
        <v>202</v>
      </c>
      <c r="C13" s="195" t="s">
        <v>203</v>
      </c>
      <c r="D13" s="195" t="s">
        <v>136</v>
      </c>
      <c r="E13" s="196" t="s">
        <v>204</v>
      </c>
      <c r="F13" s="196" t="s">
        <v>205</v>
      </c>
      <c r="G13" s="196" t="s">
        <v>206</v>
      </c>
      <c r="H13" s="172"/>
      <c r="I13" s="185"/>
      <c r="J13" s="172"/>
      <c r="K13" s="177" t="s">
        <v>182</v>
      </c>
      <c r="L13" s="170" t="s">
        <v>207</v>
      </c>
      <c r="M13" s="170" t="s">
        <v>208</v>
      </c>
      <c r="AA13" s="148" t="e">
        <f>IF(OR(I13="Fail",ISBLANK(I13)),INDEX('Issue Code Table'!C:C,MATCH(L:L,'Issue Code Table'!A:A,0)),IF(K13="Critical",6,IF(K13="Significant",5,IF(K13="Moderate",3,2))))</f>
        <v>#N/A</v>
      </c>
    </row>
    <row r="14" spans="1:27" ht="329.25" customHeight="1" x14ac:dyDescent="0.25">
      <c r="A14" s="195" t="s">
        <v>209</v>
      </c>
      <c r="B14" s="195" t="s">
        <v>194</v>
      </c>
      <c r="C14" s="195" t="s">
        <v>195</v>
      </c>
      <c r="D14" s="195" t="s">
        <v>136</v>
      </c>
      <c r="E14" s="196" t="s">
        <v>210</v>
      </c>
      <c r="F14" s="196" t="s">
        <v>211</v>
      </c>
      <c r="G14" s="196" t="s">
        <v>212</v>
      </c>
      <c r="H14" s="172"/>
      <c r="I14" s="185"/>
      <c r="J14" s="172"/>
      <c r="K14" s="177" t="s">
        <v>182</v>
      </c>
      <c r="L14" s="170" t="s">
        <v>213</v>
      </c>
      <c r="M14" s="170" t="s">
        <v>214</v>
      </c>
      <c r="AA14" s="148" t="e">
        <f>IF(OR(I14="Fail",ISBLANK(I14)),INDEX('Issue Code Table'!C:C,MATCH(L:L,'Issue Code Table'!A:A,0)),IF(K14="Critical",6,IF(K14="Significant",5,IF(K14="Moderate",3,2))))</f>
        <v>#N/A</v>
      </c>
    </row>
    <row r="15" spans="1:27" ht="100" x14ac:dyDescent="0.25">
      <c r="A15" s="195" t="s">
        <v>215</v>
      </c>
      <c r="B15" s="195" t="s">
        <v>216</v>
      </c>
      <c r="C15" s="195" t="s">
        <v>217</v>
      </c>
      <c r="D15" s="195" t="s">
        <v>136</v>
      </c>
      <c r="E15" s="196" t="s">
        <v>218</v>
      </c>
      <c r="F15" s="196" t="s">
        <v>219</v>
      </c>
      <c r="G15" s="196" t="s">
        <v>220</v>
      </c>
      <c r="H15" s="172"/>
      <c r="I15" s="185"/>
      <c r="J15" s="172"/>
      <c r="K15" s="177" t="s">
        <v>182</v>
      </c>
      <c r="L15" s="170" t="s">
        <v>221</v>
      </c>
      <c r="M15" s="170" t="s">
        <v>222</v>
      </c>
      <c r="AA15" s="148">
        <f>IF(OR(I15="Fail",ISBLANK(I15)),INDEX('Issue Code Table'!C:C,MATCH(L:L,'Issue Code Table'!A:A,0)),IF(K15="Critical",6,IF(K15="Significant",5,IF(K15="Moderate",3,2))))</f>
        <v>4</v>
      </c>
    </row>
    <row r="16" spans="1:27" ht="250" x14ac:dyDescent="0.25">
      <c r="A16" s="195" t="s">
        <v>223</v>
      </c>
      <c r="B16" s="195" t="s">
        <v>224</v>
      </c>
      <c r="C16" s="195" t="s">
        <v>225</v>
      </c>
      <c r="D16" s="195" t="s">
        <v>136</v>
      </c>
      <c r="E16" s="196" t="s">
        <v>226</v>
      </c>
      <c r="F16" s="196" t="s">
        <v>227</v>
      </c>
      <c r="G16" s="196" t="s">
        <v>228</v>
      </c>
      <c r="H16" s="172"/>
      <c r="I16" s="185"/>
      <c r="J16" s="172"/>
      <c r="K16" s="177" t="s">
        <v>159</v>
      </c>
      <c r="L16" s="170" t="s">
        <v>229</v>
      </c>
      <c r="M16" s="170" t="s">
        <v>230</v>
      </c>
      <c r="AA16" s="148" t="e">
        <f>IF(OR(I16="Fail",ISBLANK(I16)),INDEX('Issue Code Table'!C:C,MATCH(L:L,'Issue Code Table'!A:A,0)),IF(K16="Critical",6,IF(K16="Significant",5,IF(K16="Moderate",3,2))))</f>
        <v>#N/A</v>
      </c>
    </row>
    <row r="17" spans="1:27" ht="116.25" customHeight="1" x14ac:dyDescent="0.25">
      <c r="A17" s="195" t="s">
        <v>231</v>
      </c>
      <c r="B17" s="195" t="s">
        <v>232</v>
      </c>
      <c r="C17" s="195" t="s">
        <v>233</v>
      </c>
      <c r="D17" s="195" t="s">
        <v>136</v>
      </c>
      <c r="E17" s="196" t="s">
        <v>234</v>
      </c>
      <c r="F17" s="196" t="s">
        <v>235</v>
      </c>
      <c r="G17" s="196" t="s">
        <v>236</v>
      </c>
      <c r="H17" s="172"/>
      <c r="I17" s="185"/>
      <c r="J17" s="172"/>
      <c r="K17" s="177" t="s">
        <v>130</v>
      </c>
      <c r="L17" s="170" t="s">
        <v>237</v>
      </c>
      <c r="M17" s="169" t="s">
        <v>238</v>
      </c>
      <c r="AA17" s="148">
        <f>IF(OR(I17="Fail",ISBLANK(I17)),INDEX('Issue Code Table'!C:C,MATCH(L:L,'Issue Code Table'!A:A,0)),IF(K17="Critical",6,IF(K17="Significant",5,IF(K17="Moderate",3,2))))</f>
        <v>5</v>
      </c>
    </row>
    <row r="18" spans="1:27" ht="187.5" x14ac:dyDescent="0.25">
      <c r="A18" s="195" t="s">
        <v>239</v>
      </c>
      <c r="B18" s="195" t="s">
        <v>240</v>
      </c>
      <c r="C18" s="195" t="s">
        <v>241</v>
      </c>
      <c r="D18" s="195" t="s">
        <v>136</v>
      </c>
      <c r="E18" s="196" t="s">
        <v>242</v>
      </c>
      <c r="F18" s="196" t="s">
        <v>243</v>
      </c>
      <c r="G18" s="196" t="s">
        <v>244</v>
      </c>
      <c r="H18" s="172"/>
      <c r="I18" s="185"/>
      <c r="J18" s="172"/>
      <c r="K18" s="177" t="s">
        <v>130</v>
      </c>
      <c r="L18" s="170" t="s">
        <v>245</v>
      </c>
      <c r="M18" s="170" t="s">
        <v>1485</v>
      </c>
      <c r="AA18" s="148" t="e">
        <f>IF(OR(I18="Fail",ISBLANK(I18)),INDEX('Issue Code Table'!C:C,MATCH(L:L,'Issue Code Table'!A:A,0)),IF(K18="Critical",6,IF(K18="Significant",5,IF(K18="Moderate",3,2))))</f>
        <v>#N/A</v>
      </c>
    </row>
    <row r="19" spans="1:27" ht="137.5" x14ac:dyDescent="0.25">
      <c r="A19" s="195" t="s">
        <v>246</v>
      </c>
      <c r="B19" s="195" t="s">
        <v>202</v>
      </c>
      <c r="C19" s="195" t="s">
        <v>203</v>
      </c>
      <c r="D19" s="195" t="s">
        <v>136</v>
      </c>
      <c r="E19" s="196" t="s">
        <v>247</v>
      </c>
      <c r="F19" s="196" t="s">
        <v>248</v>
      </c>
      <c r="G19" s="196" t="s">
        <v>249</v>
      </c>
      <c r="H19" s="172"/>
      <c r="I19" s="185"/>
      <c r="J19" s="172"/>
      <c r="K19" s="177" t="s">
        <v>130</v>
      </c>
      <c r="L19" s="170" t="s">
        <v>250</v>
      </c>
      <c r="M19" s="169" t="s">
        <v>251</v>
      </c>
      <c r="AA19" s="148">
        <f>IF(OR(I19="Fail",ISBLANK(I19)),INDEX('Issue Code Table'!C:C,MATCH(L:L,'Issue Code Table'!A:A,0)),IF(K19="Critical",6,IF(K19="Significant",5,IF(K19="Moderate",3,2))))</f>
        <v>6</v>
      </c>
    </row>
    <row r="20" spans="1:27" ht="75" x14ac:dyDescent="0.25">
      <c r="A20" s="195" t="s">
        <v>252</v>
      </c>
      <c r="B20" s="195" t="s">
        <v>202</v>
      </c>
      <c r="C20" s="195" t="s">
        <v>203</v>
      </c>
      <c r="D20" s="195" t="s">
        <v>136</v>
      </c>
      <c r="E20" s="196" t="s">
        <v>253</v>
      </c>
      <c r="F20" s="196" t="s">
        <v>254</v>
      </c>
      <c r="G20" s="196" t="s">
        <v>255</v>
      </c>
      <c r="H20" s="172"/>
      <c r="I20" s="185"/>
      <c r="J20" s="172"/>
      <c r="K20" s="177" t="s">
        <v>130</v>
      </c>
      <c r="L20" s="170" t="s">
        <v>256</v>
      </c>
      <c r="M20" s="169" t="s">
        <v>257</v>
      </c>
      <c r="AA20" s="148">
        <f>IF(OR(I20="Fail",ISBLANK(I20)),INDEX('Issue Code Table'!C:C,MATCH(L:L,'Issue Code Table'!A:A,0)),IF(K20="Critical",6,IF(K20="Significant",5,IF(K20="Moderate",3,2))))</f>
        <v>5</v>
      </c>
    </row>
    <row r="21" spans="1:27" ht="157.5" customHeight="1" x14ac:dyDescent="0.25">
      <c r="A21" s="195" t="s">
        <v>258</v>
      </c>
      <c r="B21" s="195" t="s">
        <v>216</v>
      </c>
      <c r="C21" s="195" t="s">
        <v>217</v>
      </c>
      <c r="D21" s="195" t="s">
        <v>136</v>
      </c>
      <c r="E21" s="196" t="s">
        <v>259</v>
      </c>
      <c r="F21" s="196" t="s">
        <v>260</v>
      </c>
      <c r="G21" s="196" t="s">
        <v>261</v>
      </c>
      <c r="H21" s="172"/>
      <c r="I21" s="185"/>
      <c r="J21" s="172" t="s">
        <v>262</v>
      </c>
      <c r="K21" s="177" t="s">
        <v>130</v>
      </c>
      <c r="L21" s="170" t="s">
        <v>263</v>
      </c>
      <c r="M21" s="170" t="s">
        <v>264</v>
      </c>
      <c r="AA21" s="148" t="e">
        <f>IF(OR(I21="Fail",ISBLANK(I21)),INDEX('Issue Code Table'!C:C,MATCH(L:L,'Issue Code Table'!A:A,0)),IF(K21="Critical",6,IF(K21="Significant",5,IF(K21="Moderate",3,2))))</f>
        <v>#N/A</v>
      </c>
    </row>
    <row r="22" spans="1:27" ht="183" customHeight="1" x14ac:dyDescent="0.25">
      <c r="A22" s="195" t="s">
        <v>265</v>
      </c>
      <c r="B22" s="195" t="s">
        <v>216</v>
      </c>
      <c r="C22" s="195" t="s">
        <v>217</v>
      </c>
      <c r="D22" s="195" t="s">
        <v>136</v>
      </c>
      <c r="E22" s="196" t="s">
        <v>266</v>
      </c>
      <c r="F22" s="196" t="s">
        <v>267</v>
      </c>
      <c r="G22" s="196" t="s">
        <v>268</v>
      </c>
      <c r="H22" s="172"/>
      <c r="I22" s="185"/>
      <c r="J22" s="172" t="s">
        <v>269</v>
      </c>
      <c r="K22" s="177" t="s">
        <v>182</v>
      </c>
      <c r="L22" s="170" t="s">
        <v>270</v>
      </c>
      <c r="M22" s="170" t="s">
        <v>271</v>
      </c>
      <c r="AA22" s="148">
        <f>IF(OR(I22="Fail",ISBLANK(I22)),INDEX('Issue Code Table'!C:C,MATCH(L:L,'Issue Code Table'!A:A,0)),IF(K22="Critical",6,IF(K22="Significant",5,IF(K22="Moderate",3,2))))</f>
        <v>3</v>
      </c>
    </row>
    <row r="23" spans="1:27" ht="120" customHeight="1" x14ac:dyDescent="0.25">
      <c r="A23" s="195" t="s">
        <v>272</v>
      </c>
      <c r="B23" s="195" t="s">
        <v>216</v>
      </c>
      <c r="C23" s="195" t="s">
        <v>217</v>
      </c>
      <c r="D23" s="195" t="s">
        <v>136</v>
      </c>
      <c r="E23" s="196" t="s">
        <v>273</v>
      </c>
      <c r="F23" s="196" t="s">
        <v>274</v>
      </c>
      <c r="G23" s="196" t="s">
        <v>275</v>
      </c>
      <c r="H23" s="172"/>
      <c r="I23" s="185"/>
      <c r="J23" s="172"/>
      <c r="K23" s="177" t="s">
        <v>130</v>
      </c>
      <c r="L23" s="170" t="s">
        <v>276</v>
      </c>
      <c r="M23" s="169" t="s">
        <v>277</v>
      </c>
      <c r="AA23" s="148">
        <f>IF(OR(I23="Fail",ISBLANK(I23)),INDEX('Issue Code Table'!C:C,MATCH(L:L,'Issue Code Table'!A:A,0)),IF(K23="Critical",6,IF(K23="Significant",5,IF(K23="Moderate",3,2))))</f>
        <v>5</v>
      </c>
    </row>
    <row r="24" spans="1:27" ht="317.25" customHeight="1" x14ac:dyDescent="0.25">
      <c r="A24" s="195" t="s">
        <v>278</v>
      </c>
      <c r="B24" s="195" t="s">
        <v>279</v>
      </c>
      <c r="C24" s="195" t="s">
        <v>280</v>
      </c>
      <c r="D24" s="195" t="s">
        <v>136</v>
      </c>
      <c r="E24" s="196" t="s">
        <v>281</v>
      </c>
      <c r="F24" s="196" t="s">
        <v>282</v>
      </c>
      <c r="G24" s="196" t="s">
        <v>283</v>
      </c>
      <c r="H24" s="172"/>
      <c r="I24" s="185"/>
      <c r="J24" s="172" t="s">
        <v>284</v>
      </c>
      <c r="K24" s="177" t="s">
        <v>130</v>
      </c>
      <c r="L24" s="170" t="s">
        <v>285</v>
      </c>
      <c r="M24" s="170" t="s">
        <v>286</v>
      </c>
      <c r="AA24" s="148" t="e">
        <f>IF(OR(I24="Fail",ISBLANK(I24)),INDEX('Issue Code Table'!C:C,MATCH(L:L,'Issue Code Table'!A:A,0)),IF(K24="Critical",6,IF(K24="Significant",5,IF(K24="Moderate",3,2))))</f>
        <v>#N/A</v>
      </c>
    </row>
    <row r="25" spans="1:27" ht="51" customHeight="1" x14ac:dyDescent="0.25">
      <c r="A25" s="195" t="s">
        <v>287</v>
      </c>
      <c r="B25" s="195" t="s">
        <v>288</v>
      </c>
      <c r="C25" s="195" t="s">
        <v>289</v>
      </c>
      <c r="D25" s="195" t="s">
        <v>136</v>
      </c>
      <c r="E25" s="196" t="s">
        <v>290</v>
      </c>
      <c r="F25" s="196" t="s">
        <v>291</v>
      </c>
      <c r="G25" s="196" t="s">
        <v>292</v>
      </c>
      <c r="H25" s="172"/>
      <c r="I25" s="185"/>
      <c r="J25" s="172"/>
      <c r="K25" s="177" t="s">
        <v>130</v>
      </c>
      <c r="L25" s="170" t="s">
        <v>293</v>
      </c>
      <c r="M25" s="169" t="s">
        <v>294</v>
      </c>
      <c r="AA25" s="148">
        <f>IF(OR(I25="Fail",ISBLANK(I25)),INDEX('Issue Code Table'!C:C,MATCH(L:L,'Issue Code Table'!A:A,0)),IF(K25="Critical",6,IF(K25="Significant",5,IF(K25="Moderate",3,2))))</f>
        <v>6</v>
      </c>
    </row>
    <row r="26" spans="1:27" ht="185.25" customHeight="1" x14ac:dyDescent="0.25">
      <c r="A26" s="195" t="s">
        <v>295</v>
      </c>
      <c r="B26" s="195" t="s">
        <v>296</v>
      </c>
      <c r="C26" s="195" t="s">
        <v>297</v>
      </c>
      <c r="D26" s="195" t="s">
        <v>136</v>
      </c>
      <c r="E26" s="196" t="s">
        <v>298</v>
      </c>
      <c r="F26" s="196" t="s">
        <v>299</v>
      </c>
      <c r="G26" s="196" t="s">
        <v>300</v>
      </c>
      <c r="H26" s="170"/>
      <c r="I26" s="185"/>
      <c r="J26" s="172" t="s">
        <v>301</v>
      </c>
      <c r="K26" s="177" t="s">
        <v>130</v>
      </c>
      <c r="L26" s="170" t="s">
        <v>302</v>
      </c>
      <c r="M26" s="169" t="s">
        <v>303</v>
      </c>
      <c r="O26"/>
      <c r="Q26" s="137"/>
      <c r="S26"/>
      <c r="U26" s="137"/>
      <c r="W26" s="171"/>
      <c r="AA26" s="148" t="e">
        <f>IF(OR(I26="Fail",ISBLANK(I26)),INDEX('Issue Code Table'!C:C,MATCH(L:L,'Issue Code Table'!A:A,0)),IF(K26="Critical",6,IF(K26="Significant",5,IF(K26="Moderate",3,2))))</f>
        <v>#N/A</v>
      </c>
    </row>
    <row r="27" spans="1:27" ht="185.25" customHeight="1" x14ac:dyDescent="0.25">
      <c r="A27" s="195" t="s">
        <v>304</v>
      </c>
      <c r="B27" s="195" t="s">
        <v>305</v>
      </c>
      <c r="C27" s="195" t="s">
        <v>306</v>
      </c>
      <c r="D27" s="195" t="s">
        <v>136</v>
      </c>
      <c r="E27" s="172" t="s">
        <v>307</v>
      </c>
      <c r="F27" s="172" t="s">
        <v>308</v>
      </c>
      <c r="G27" s="172" t="s">
        <v>309</v>
      </c>
      <c r="H27" s="170"/>
      <c r="I27" s="185"/>
      <c r="J27" s="172" t="s">
        <v>301</v>
      </c>
      <c r="K27" s="177" t="s">
        <v>130</v>
      </c>
      <c r="L27" s="170" t="s">
        <v>310</v>
      </c>
      <c r="M27" s="169" t="s">
        <v>311</v>
      </c>
      <c r="O27"/>
      <c r="Q27" s="137"/>
      <c r="S27"/>
      <c r="U27" s="137"/>
      <c r="W27" s="171"/>
      <c r="AA27" s="148" t="e">
        <f>IF(OR(I27="Fail",ISBLANK(I27)),INDEX('Issue Code Table'!C:C,MATCH(L:L,'Issue Code Table'!A:A,0)),IF(K27="Critical",6,IF(K27="Significant",5,IF(K27="Moderate",3,2))))</f>
        <v>#N/A</v>
      </c>
    </row>
    <row r="28" spans="1:27" ht="50" x14ac:dyDescent="0.25">
      <c r="A28" s="195" t="s">
        <v>312</v>
      </c>
      <c r="B28" s="195" t="s">
        <v>313</v>
      </c>
      <c r="C28" s="195" t="s">
        <v>314</v>
      </c>
      <c r="D28" s="195" t="s">
        <v>136</v>
      </c>
      <c r="E28" s="196" t="s">
        <v>315</v>
      </c>
      <c r="F28" s="196" t="s">
        <v>316</v>
      </c>
      <c r="G28" s="196" t="s">
        <v>317</v>
      </c>
      <c r="H28" s="172"/>
      <c r="I28" s="185"/>
      <c r="J28" s="172" t="s">
        <v>301</v>
      </c>
      <c r="K28" s="177" t="s">
        <v>130</v>
      </c>
      <c r="L28" s="170" t="s">
        <v>318</v>
      </c>
      <c r="M28" s="198" t="s">
        <v>319</v>
      </c>
      <c r="AA28" s="148">
        <f>IF(OR(I28="Fail",ISBLANK(I28)),INDEX('Issue Code Table'!C:C,MATCH(L:L,'Issue Code Table'!A:A,0)),IF(K28="Critical",6,IF(K28="Significant",5,IF(K28="Moderate",3,2))))</f>
        <v>6</v>
      </c>
    </row>
    <row r="29" spans="1:27" customFormat="1" ht="177.75" customHeight="1" x14ac:dyDescent="0.25">
      <c r="A29" s="195" t="s">
        <v>320</v>
      </c>
      <c r="B29" s="172" t="s">
        <v>313</v>
      </c>
      <c r="C29" s="172" t="s">
        <v>314</v>
      </c>
      <c r="D29" s="195" t="s">
        <v>136</v>
      </c>
      <c r="E29" s="173" t="s">
        <v>321</v>
      </c>
      <c r="F29" s="172" t="s">
        <v>322</v>
      </c>
      <c r="G29" s="172" t="s">
        <v>323</v>
      </c>
      <c r="H29" s="172"/>
      <c r="I29" s="185"/>
      <c r="J29" s="172" t="s">
        <v>324</v>
      </c>
      <c r="K29" s="174" t="s">
        <v>130</v>
      </c>
      <c r="L29" s="170" t="s">
        <v>325</v>
      </c>
      <c r="M29" s="173" t="s">
        <v>326</v>
      </c>
      <c r="N29" s="156"/>
      <c r="O29" s="156"/>
      <c r="P29" s="156"/>
      <c r="Q29" s="156"/>
      <c r="R29" s="156"/>
      <c r="S29" s="156"/>
      <c r="T29" s="156"/>
      <c r="AA29" s="148" t="e">
        <f>IF(OR(I29="Fail",ISBLANK(I29)),INDEX('Issue Code Table'!C:C,MATCH(L:L,'Issue Code Table'!A:A,0)),IF(K29="Critical",6,IF(K29="Significant",5,IF(K29="Moderate",3,2))))</f>
        <v>#N/A</v>
      </c>
    </row>
    <row r="30" spans="1:27" customFormat="1" ht="210" customHeight="1" x14ac:dyDescent="0.25">
      <c r="A30" s="195" t="s">
        <v>327</v>
      </c>
      <c r="B30" s="172" t="s">
        <v>328</v>
      </c>
      <c r="C30" s="172" t="s">
        <v>329</v>
      </c>
      <c r="D30" s="195" t="s">
        <v>136</v>
      </c>
      <c r="E30" s="172" t="s">
        <v>330</v>
      </c>
      <c r="F30" s="172" t="s">
        <v>1489</v>
      </c>
      <c r="G30" s="172" t="s">
        <v>331</v>
      </c>
      <c r="H30" s="172"/>
      <c r="I30" s="185"/>
      <c r="J30" s="172" t="s">
        <v>335</v>
      </c>
      <c r="K30" s="174" t="s">
        <v>130</v>
      </c>
      <c r="L30" s="178" t="s">
        <v>1490</v>
      </c>
      <c r="M30" s="172" t="s">
        <v>1491</v>
      </c>
      <c r="N30" s="156"/>
      <c r="O30" s="156"/>
      <c r="P30" s="156"/>
      <c r="Q30" s="156"/>
      <c r="R30" s="156"/>
      <c r="S30" s="156"/>
      <c r="T30" s="156"/>
      <c r="AA30" s="148" t="e">
        <f>IF(OR(I30="Fail",ISBLANK(I30)),INDEX('Issue Code Table'!C:C,MATCH(L:L,'Issue Code Table'!A:A,0)),IF(K30="Critical",6,IF(K30="Significant",5,IF(K30="Moderate",3,2))))</f>
        <v>#N/A</v>
      </c>
    </row>
    <row r="31" spans="1:27" customFormat="1" ht="102.75" customHeight="1" x14ac:dyDescent="0.25">
      <c r="A31" s="195" t="s">
        <v>332</v>
      </c>
      <c r="B31" s="172" t="s">
        <v>296</v>
      </c>
      <c r="C31" s="172" t="s">
        <v>297</v>
      </c>
      <c r="D31" s="195" t="s">
        <v>136</v>
      </c>
      <c r="E31" s="172" t="s">
        <v>333</v>
      </c>
      <c r="F31" s="172" t="s">
        <v>1488</v>
      </c>
      <c r="G31" s="172" t="s">
        <v>334</v>
      </c>
      <c r="H31" s="172"/>
      <c r="I31" s="185"/>
      <c r="J31" s="172" t="s">
        <v>335</v>
      </c>
      <c r="K31" s="173" t="s">
        <v>130</v>
      </c>
      <c r="L31" s="178" t="s">
        <v>1486</v>
      </c>
      <c r="M31" s="172" t="s">
        <v>1487</v>
      </c>
      <c r="N31" s="156"/>
      <c r="O31" s="156"/>
      <c r="P31" s="156"/>
      <c r="Q31" s="156"/>
      <c r="R31" s="156"/>
      <c r="S31" s="156"/>
      <c r="T31" s="156"/>
      <c r="U31" s="156"/>
      <c r="V31" s="156"/>
      <c r="W31" s="171"/>
      <c r="AA31" s="148" t="e">
        <f>IF(OR(I31="Fail",ISBLANK(I31)),INDEX('Issue Code Table'!C:C,MATCH(L:L,'Issue Code Table'!A:A,0)),IF(K31="Critical",6,IF(K31="Significant",5,IF(K31="Moderate",3,2))))</f>
        <v>#N/A</v>
      </c>
    </row>
    <row r="32" spans="1:27" customFormat="1" ht="71.150000000000006" customHeight="1" x14ac:dyDescent="0.25">
      <c r="A32" s="195" t="s">
        <v>337</v>
      </c>
      <c r="B32" s="172" t="s">
        <v>338</v>
      </c>
      <c r="C32" s="172" t="s">
        <v>339</v>
      </c>
      <c r="D32" s="195" t="s">
        <v>136</v>
      </c>
      <c r="E32" s="172" t="s">
        <v>340</v>
      </c>
      <c r="F32" s="172" t="s">
        <v>341</v>
      </c>
      <c r="G32" s="172" t="s">
        <v>342</v>
      </c>
      <c r="H32" s="172"/>
      <c r="I32" s="185"/>
      <c r="J32" s="172"/>
      <c r="K32" s="173" t="s">
        <v>130</v>
      </c>
      <c r="L32" s="170" t="s">
        <v>343</v>
      </c>
      <c r="M32" s="174" t="s">
        <v>344</v>
      </c>
      <c r="N32" s="156"/>
      <c r="O32" s="156"/>
      <c r="P32" s="156"/>
      <c r="Q32" s="156"/>
      <c r="R32" s="156"/>
      <c r="S32" s="156"/>
      <c r="T32" s="156"/>
      <c r="U32" s="156"/>
      <c r="V32" s="156"/>
      <c r="W32" s="171"/>
      <c r="AA32" s="148">
        <f>IF(OR(I32="Fail",ISBLANK(I32)),INDEX('Issue Code Table'!C:C,MATCH(L:L,'Issue Code Table'!A:A,0)),IF(K32="Critical",6,IF(K32="Significant",5,IF(K32="Moderate",3,2))))</f>
        <v>6</v>
      </c>
    </row>
    <row r="33" spans="1:27" customFormat="1" ht="75.75" customHeight="1" x14ac:dyDescent="0.25">
      <c r="A33" s="195" t="s">
        <v>345</v>
      </c>
      <c r="B33" s="172" t="s">
        <v>346</v>
      </c>
      <c r="C33" s="172" t="s">
        <v>347</v>
      </c>
      <c r="D33" s="195" t="s">
        <v>136</v>
      </c>
      <c r="E33" s="176" t="s">
        <v>348</v>
      </c>
      <c r="F33" s="172" t="s">
        <v>349</v>
      </c>
      <c r="G33" s="176" t="s">
        <v>350</v>
      </c>
      <c r="H33" s="176"/>
      <c r="I33" s="185"/>
      <c r="J33" s="174"/>
      <c r="K33" s="173" t="s">
        <v>182</v>
      </c>
      <c r="L33" s="170" t="s">
        <v>351</v>
      </c>
      <c r="M33" s="168" t="s">
        <v>352</v>
      </c>
      <c r="N33" s="156"/>
      <c r="O33" s="156"/>
      <c r="P33" s="156"/>
      <c r="Q33" s="156"/>
      <c r="R33" s="156"/>
      <c r="S33" s="156"/>
      <c r="T33" s="156"/>
      <c r="U33" s="156"/>
      <c r="V33" s="156"/>
      <c r="W33" s="171"/>
      <c r="AA33" s="148">
        <f>IF(OR(I33="Fail",ISBLANK(I33)),INDEX('Issue Code Table'!C:C,MATCH(L:L,'Issue Code Table'!A:A,0)),IF(K33="Critical",6,IF(K33="Significant",5,IF(K33="Moderate",3,2))))</f>
        <v>3</v>
      </c>
    </row>
    <row r="34" spans="1:27" ht="37.5" x14ac:dyDescent="0.25">
      <c r="A34" s="195" t="s">
        <v>353</v>
      </c>
      <c r="B34" s="172" t="s">
        <v>305</v>
      </c>
      <c r="C34" s="172" t="s">
        <v>306</v>
      </c>
      <c r="D34" s="195" t="s">
        <v>136</v>
      </c>
      <c r="E34" s="176" t="s">
        <v>354</v>
      </c>
      <c r="F34" s="172" t="s">
        <v>355</v>
      </c>
      <c r="G34" s="176" t="s">
        <v>356</v>
      </c>
      <c r="H34" s="176"/>
      <c r="I34" s="185"/>
      <c r="J34" s="174"/>
      <c r="K34" s="173" t="s">
        <v>182</v>
      </c>
      <c r="L34" s="170" t="s">
        <v>357</v>
      </c>
      <c r="M34" s="168" t="s">
        <v>358</v>
      </c>
      <c r="AA34" s="148">
        <f>IF(OR(I34="Fail",ISBLANK(I34)),INDEX('Issue Code Table'!C:C,MATCH(L:L,'Issue Code Table'!A:A,0)),IF(K34="Critical",6,IF(K34="Significant",5,IF(K34="Moderate",3,2))))</f>
        <v>5</v>
      </c>
    </row>
    <row r="35" spans="1:27" ht="111" customHeight="1" x14ac:dyDescent="0.25">
      <c r="A35" s="195" t="s">
        <v>359</v>
      </c>
      <c r="B35" s="172" t="s">
        <v>305</v>
      </c>
      <c r="C35" s="172" t="s">
        <v>306</v>
      </c>
      <c r="D35" s="195" t="s">
        <v>136</v>
      </c>
      <c r="E35" s="176" t="s">
        <v>360</v>
      </c>
      <c r="F35" s="172" t="s">
        <v>361</v>
      </c>
      <c r="G35" s="176" t="s">
        <v>362</v>
      </c>
      <c r="H35" s="176"/>
      <c r="I35" s="185"/>
      <c r="J35" s="174"/>
      <c r="K35" s="173" t="s">
        <v>182</v>
      </c>
      <c r="L35" s="170" t="s">
        <v>357</v>
      </c>
      <c r="M35" s="168" t="s">
        <v>358</v>
      </c>
      <c r="AA35" s="148">
        <f>IF(OR(I35="Fail",ISBLANK(I35)),INDEX('Issue Code Table'!C:C,MATCH(L:L,'Issue Code Table'!A:A,0)),IF(K35="Critical",6,IF(K35="Significant",5,IF(K35="Moderate",3,2))))</f>
        <v>5</v>
      </c>
    </row>
    <row r="36" spans="1:27" ht="64.5" customHeight="1" x14ac:dyDescent="0.25">
      <c r="A36" s="195" t="s">
        <v>363</v>
      </c>
      <c r="B36" s="172" t="s">
        <v>305</v>
      </c>
      <c r="C36" s="172" t="s">
        <v>306</v>
      </c>
      <c r="D36" s="195" t="s">
        <v>136</v>
      </c>
      <c r="E36" s="176" t="s">
        <v>364</v>
      </c>
      <c r="F36" s="172" t="s">
        <v>365</v>
      </c>
      <c r="G36" s="176" t="s">
        <v>366</v>
      </c>
      <c r="H36" s="176"/>
      <c r="I36" s="185"/>
      <c r="J36" s="174"/>
      <c r="K36" s="173" t="s">
        <v>182</v>
      </c>
      <c r="L36" s="170" t="s">
        <v>357</v>
      </c>
      <c r="M36" s="168" t="s">
        <v>358</v>
      </c>
      <c r="AA36" s="148">
        <f>IF(OR(I36="Fail",ISBLANK(I36)),INDEX('Issue Code Table'!C:C,MATCH(L:L,'Issue Code Table'!A:A,0)),IF(K36="Critical",6,IF(K36="Significant",5,IF(K36="Moderate",3,2))))</f>
        <v>5</v>
      </c>
    </row>
    <row r="37" spans="1:27" ht="111" customHeight="1" x14ac:dyDescent="0.25">
      <c r="A37" s="195" t="s">
        <v>367</v>
      </c>
      <c r="B37" s="172" t="s">
        <v>368</v>
      </c>
      <c r="C37" s="172" t="s">
        <v>369</v>
      </c>
      <c r="D37" s="195" t="s">
        <v>136</v>
      </c>
      <c r="E37" s="176" t="s">
        <v>370</v>
      </c>
      <c r="F37" s="172" t="s">
        <v>1455</v>
      </c>
      <c r="G37" s="176" t="s">
        <v>371</v>
      </c>
      <c r="H37" s="176"/>
      <c r="I37" s="185"/>
      <c r="J37" s="173" t="s">
        <v>372</v>
      </c>
      <c r="K37" s="173" t="s">
        <v>182</v>
      </c>
      <c r="L37" s="170" t="s">
        <v>373</v>
      </c>
      <c r="M37" s="168" t="s">
        <v>374</v>
      </c>
      <c r="AA37" s="148" t="e">
        <f>IF(OR(I37="Fail",ISBLANK(I37)),INDEX('Issue Code Table'!C:C,MATCH(L:L,'Issue Code Table'!A:A,0)),IF(K37="Critical",6,IF(K37="Significant",5,IF(K37="Moderate",3,2))))</f>
        <v>#N/A</v>
      </c>
    </row>
    <row r="38" spans="1:27" ht="111" customHeight="1" x14ac:dyDescent="0.25">
      <c r="A38" s="195" t="s">
        <v>375</v>
      </c>
      <c r="B38" s="172" t="s">
        <v>368</v>
      </c>
      <c r="C38" s="172" t="s">
        <v>369</v>
      </c>
      <c r="D38" s="195" t="s">
        <v>136</v>
      </c>
      <c r="E38" s="176" t="s">
        <v>376</v>
      </c>
      <c r="F38" s="172" t="s">
        <v>377</v>
      </c>
      <c r="G38" s="176" t="s">
        <v>378</v>
      </c>
      <c r="H38" s="176"/>
      <c r="I38" s="185"/>
      <c r="J38" s="173" t="s">
        <v>372</v>
      </c>
      <c r="K38" s="173" t="s">
        <v>182</v>
      </c>
      <c r="L38" s="170" t="s">
        <v>373</v>
      </c>
      <c r="M38" s="168" t="s">
        <v>374</v>
      </c>
      <c r="AA38" s="148" t="e">
        <f>IF(OR(I38="Fail",ISBLANK(I38)),INDEX('Issue Code Table'!C:C,MATCH(L:L,'Issue Code Table'!A:A,0)),IF(K38="Critical",6,IF(K38="Significant",5,IF(K38="Moderate",3,2))))</f>
        <v>#N/A</v>
      </c>
    </row>
    <row r="39" spans="1:27" ht="111" customHeight="1" x14ac:dyDescent="0.25">
      <c r="A39" s="195" t="s">
        <v>379</v>
      </c>
      <c r="B39" s="172" t="s">
        <v>368</v>
      </c>
      <c r="C39" s="172" t="s">
        <v>369</v>
      </c>
      <c r="D39" s="195" t="s">
        <v>136</v>
      </c>
      <c r="E39" s="176" t="s">
        <v>380</v>
      </c>
      <c r="F39" s="172" t="s">
        <v>381</v>
      </c>
      <c r="G39" s="176" t="s">
        <v>382</v>
      </c>
      <c r="H39" s="176"/>
      <c r="I39" s="185"/>
      <c r="J39" s="173" t="s">
        <v>372</v>
      </c>
      <c r="K39" s="173" t="s">
        <v>182</v>
      </c>
      <c r="L39" s="170" t="s">
        <v>373</v>
      </c>
      <c r="M39" s="168" t="s">
        <v>374</v>
      </c>
      <c r="AA39" s="148" t="e">
        <f>IF(OR(I39="Fail",ISBLANK(I39)),INDEX('Issue Code Table'!C:C,MATCH(L:L,'Issue Code Table'!A:A,0)),IF(K39="Critical",6,IF(K39="Significant",5,IF(K39="Moderate",3,2))))</f>
        <v>#N/A</v>
      </c>
    </row>
    <row r="40" spans="1:27" ht="111" customHeight="1" x14ac:dyDescent="0.25">
      <c r="A40" s="195" t="s">
        <v>383</v>
      </c>
      <c r="B40" s="172" t="s">
        <v>368</v>
      </c>
      <c r="C40" s="172" t="s">
        <v>369</v>
      </c>
      <c r="D40" s="195" t="s">
        <v>136</v>
      </c>
      <c r="E40" s="176" t="s">
        <v>384</v>
      </c>
      <c r="F40" s="172" t="s">
        <v>385</v>
      </c>
      <c r="G40" s="176" t="s">
        <v>386</v>
      </c>
      <c r="H40" s="176"/>
      <c r="I40" s="185"/>
      <c r="J40" s="173" t="s">
        <v>372</v>
      </c>
      <c r="K40" s="173" t="s">
        <v>130</v>
      </c>
      <c r="L40" s="170" t="s">
        <v>373</v>
      </c>
      <c r="M40" s="168" t="s">
        <v>374</v>
      </c>
      <c r="AA40" s="148" t="e">
        <f>IF(OR(I40="Fail",ISBLANK(I40)),INDEX('Issue Code Table'!C:C,MATCH(L:L,'Issue Code Table'!A:A,0)),IF(K40="Critical",6,IF(K40="Significant",5,IF(K40="Moderate",3,2))))</f>
        <v>#N/A</v>
      </c>
    </row>
    <row r="41" spans="1:27" ht="111" customHeight="1" x14ac:dyDescent="0.25">
      <c r="A41" s="195" t="s">
        <v>387</v>
      </c>
      <c r="B41" s="172" t="s">
        <v>388</v>
      </c>
      <c r="C41" s="172" t="s">
        <v>389</v>
      </c>
      <c r="D41" s="195" t="s">
        <v>136</v>
      </c>
      <c r="E41" s="176" t="s">
        <v>390</v>
      </c>
      <c r="F41" s="172" t="s">
        <v>391</v>
      </c>
      <c r="G41" s="176" t="s">
        <v>392</v>
      </c>
      <c r="H41" s="176"/>
      <c r="I41" s="185"/>
      <c r="J41" s="173" t="s">
        <v>372</v>
      </c>
      <c r="K41" s="173" t="s">
        <v>130</v>
      </c>
      <c r="L41" s="170" t="s">
        <v>373</v>
      </c>
      <c r="M41" s="168" t="s">
        <v>374</v>
      </c>
      <c r="AA41" s="148" t="e">
        <f>IF(OR(I41="Fail",ISBLANK(I41)),INDEX('Issue Code Table'!C:C,MATCH(L:L,'Issue Code Table'!A:A,0)),IF(K41="Critical",6,IF(K41="Significant",5,IF(K41="Moderate",3,2))))</f>
        <v>#N/A</v>
      </c>
    </row>
    <row r="42" spans="1:27" ht="111" customHeight="1" x14ac:dyDescent="0.25">
      <c r="A42" s="195" t="s">
        <v>393</v>
      </c>
      <c r="B42" s="172" t="s">
        <v>388</v>
      </c>
      <c r="C42" s="172" t="s">
        <v>389</v>
      </c>
      <c r="D42" s="195" t="s">
        <v>136</v>
      </c>
      <c r="E42" s="176" t="s">
        <v>394</v>
      </c>
      <c r="F42" s="172" t="s">
        <v>395</v>
      </c>
      <c r="G42" s="176" t="s">
        <v>1456</v>
      </c>
      <c r="H42" s="176"/>
      <c r="I42" s="185"/>
      <c r="J42" s="173" t="s">
        <v>372</v>
      </c>
      <c r="K42" s="173" t="s">
        <v>182</v>
      </c>
      <c r="L42" s="170" t="s">
        <v>373</v>
      </c>
      <c r="M42" s="168" t="s">
        <v>374</v>
      </c>
      <c r="AA42" s="148" t="e">
        <f>IF(OR(I42="Fail",ISBLANK(I42)),INDEX('Issue Code Table'!C:C,MATCH(L:L,'Issue Code Table'!A:A,0)),IF(K42="Critical",6,IF(K42="Significant",5,IF(K42="Moderate",3,2))))</f>
        <v>#N/A</v>
      </c>
    </row>
    <row r="43" spans="1:27" ht="111" customHeight="1" x14ac:dyDescent="0.25">
      <c r="A43" s="195" t="s">
        <v>396</v>
      </c>
      <c r="B43" s="172" t="s">
        <v>397</v>
      </c>
      <c r="C43" s="172" t="s">
        <v>398</v>
      </c>
      <c r="D43" s="195" t="s">
        <v>136</v>
      </c>
      <c r="E43" s="176" t="s">
        <v>399</v>
      </c>
      <c r="F43" s="172" t="s">
        <v>1457</v>
      </c>
      <c r="G43" s="176" t="s">
        <v>400</v>
      </c>
      <c r="H43" s="176"/>
      <c r="I43" s="185"/>
      <c r="J43" s="173" t="s">
        <v>372</v>
      </c>
      <c r="K43" s="173" t="s">
        <v>182</v>
      </c>
      <c r="L43" s="170" t="s">
        <v>373</v>
      </c>
      <c r="M43" s="168" t="s">
        <v>374</v>
      </c>
      <c r="AA43" s="148" t="e">
        <f>IF(OR(I43="Fail",ISBLANK(I43)),INDEX('Issue Code Table'!C:C,MATCH(L:L,'Issue Code Table'!A:A,0)),IF(K43="Critical",6,IF(K43="Significant",5,IF(K43="Moderate",3,2))))</f>
        <v>#N/A</v>
      </c>
    </row>
    <row r="44" spans="1:27" ht="111" customHeight="1" x14ac:dyDescent="0.25">
      <c r="A44" s="195" t="s">
        <v>401</v>
      </c>
      <c r="B44" s="172" t="s">
        <v>402</v>
      </c>
      <c r="C44" s="172" t="s">
        <v>403</v>
      </c>
      <c r="D44" s="195" t="s">
        <v>136</v>
      </c>
      <c r="E44" s="176" t="s">
        <v>404</v>
      </c>
      <c r="F44" s="172" t="s">
        <v>1458</v>
      </c>
      <c r="G44" s="176" t="s">
        <v>1459</v>
      </c>
      <c r="H44" s="176"/>
      <c r="I44" s="185"/>
      <c r="J44" s="173" t="s">
        <v>405</v>
      </c>
      <c r="K44" s="173" t="s">
        <v>159</v>
      </c>
      <c r="L44" s="170" t="s">
        <v>406</v>
      </c>
      <c r="M44" s="168" t="s">
        <v>407</v>
      </c>
      <c r="AA44" s="148">
        <f>IF(OR(I44="Fail",ISBLANK(I44)),INDEX('Issue Code Table'!C:C,MATCH(L:L,'Issue Code Table'!A:A,0)),IF(K44="Critical",6,IF(K44="Significant",5,IF(K44="Moderate",3,2))))</f>
        <v>7</v>
      </c>
    </row>
    <row r="45" spans="1:27" x14ac:dyDescent="0.25">
      <c r="A45" s="186"/>
      <c r="B45" s="189" t="s">
        <v>408</v>
      </c>
      <c r="C45" s="186"/>
      <c r="D45" s="186"/>
      <c r="E45" s="186"/>
      <c r="F45" s="186"/>
      <c r="G45" s="186"/>
      <c r="H45" s="186"/>
      <c r="I45" s="186"/>
      <c r="J45" s="186"/>
      <c r="K45" s="186"/>
      <c r="L45" s="187"/>
      <c r="M45" s="188"/>
      <c r="AA45" s="188"/>
    </row>
    <row r="46" spans="1:27" ht="13.5" customHeight="1" x14ac:dyDescent="0.25">
      <c r="A46" s="142"/>
      <c r="B46" s="142"/>
      <c r="C46" s="142"/>
      <c r="D46" s="142"/>
      <c r="E46" s="142"/>
      <c r="F46" s="142"/>
      <c r="G46" s="142"/>
      <c r="H46" s="142"/>
      <c r="I46" s="142"/>
      <c r="J46" s="142"/>
      <c r="K46" s="142"/>
      <c r="L46" s="162"/>
      <c r="M46" s="5"/>
    </row>
    <row r="47" spans="1:27" hidden="1" x14ac:dyDescent="0.25">
      <c r="A47" s="142"/>
      <c r="B47" s="142"/>
      <c r="C47" s="142"/>
      <c r="D47" s="142"/>
      <c r="E47" s="142"/>
      <c r="F47" s="142"/>
      <c r="G47" s="142"/>
      <c r="H47" s="142"/>
      <c r="I47" s="142"/>
      <c r="J47" s="142"/>
      <c r="K47" s="142"/>
      <c r="L47" s="162"/>
      <c r="M47" s="5"/>
    </row>
    <row r="48" spans="1:27" hidden="1" x14ac:dyDescent="0.25">
      <c r="H48" s="142" t="s">
        <v>103</v>
      </c>
    </row>
    <row r="49" spans="8:8" hidden="1" x14ac:dyDescent="0.25">
      <c r="H49" s="142" t="s">
        <v>104</v>
      </c>
    </row>
    <row r="50" spans="8:8" hidden="1" x14ac:dyDescent="0.25">
      <c r="H50" s="142" t="s">
        <v>409</v>
      </c>
    </row>
    <row r="51" spans="8:8" hidden="1" x14ac:dyDescent="0.25">
      <c r="H51" s="142" t="s">
        <v>92</v>
      </c>
    </row>
    <row r="52" spans="8:8" hidden="1" x14ac:dyDescent="0.25"/>
    <row r="53" spans="8:8" hidden="1" x14ac:dyDescent="0.25">
      <c r="H53" s="142" t="s">
        <v>159</v>
      </c>
    </row>
    <row r="54" spans="8:8" hidden="1" x14ac:dyDescent="0.25">
      <c r="H54" s="142" t="s">
        <v>130</v>
      </c>
    </row>
    <row r="55" spans="8:8" hidden="1" x14ac:dyDescent="0.25">
      <c r="H55" s="142" t="s">
        <v>182</v>
      </c>
    </row>
    <row r="56" spans="8:8" hidden="1" x14ac:dyDescent="0.25">
      <c r="H56" s="142" t="s">
        <v>410</v>
      </c>
    </row>
  </sheetData>
  <sheetProtection formatColumns="0"/>
  <protectedRanges>
    <protectedRange password="E1A2" sqref="AA2 K9 L2 M4 M6 M18 M16 M21:M22 M24 M29 L4:L6 L9:L10 L14:M14 L16:L18 L12:M12" name="Range1"/>
    <protectedRange password="E1A2" sqref="L3" name="Range1_1"/>
    <protectedRange password="E1A2" sqref="W3" name="Range1_1_1_1"/>
    <protectedRange password="E1A2" sqref="L7" name="Range1_2"/>
    <protectedRange password="E1A2" sqref="W7" name="Range1_1_1_2"/>
    <protectedRange password="E1A2" sqref="W8" name="Range1_1_1_3"/>
    <protectedRange password="E1A2" sqref="L13" name="Range1_4"/>
    <protectedRange password="E1A2" sqref="L15" name="Range1_5"/>
    <protectedRange password="E1A2" sqref="L19:L20" name="Range1_6"/>
    <protectedRange password="E1A2" sqref="L21:L23" name="Range1_7"/>
    <protectedRange password="E1A2" sqref="L24" name="Range1_8"/>
    <protectedRange password="E1A2" sqref="L25" name="Range1_9"/>
    <protectedRange password="E1A2" sqref="L26:L27" name="Range1_10"/>
    <protectedRange password="E1A2" sqref="W26:W27" name="Range1_1_1_4"/>
    <protectedRange password="E1A2" sqref="L28" name="Range1_11"/>
    <protectedRange password="E1A2" sqref="L29" name="Range1_12"/>
    <protectedRange password="E1A2" sqref="L32:L44" name="Range1_13"/>
    <protectedRange password="E1A2" sqref="W31:W33" name="Range1_1_1_5"/>
    <protectedRange password="E1A2" sqref="M2" name="Range1_5_1"/>
    <protectedRange password="E1A2" sqref="L31:M31" name="Range1_14"/>
    <protectedRange password="E1A2" sqref="L30:M30" name="Range1_6_1"/>
  </protectedRanges>
  <autoFilter ref="A2:M45" xr:uid="{00000000-0001-0000-0300-000000000000}"/>
  <phoneticPr fontId="1" type="noConversion"/>
  <conditionalFormatting sqref="J16:J18 J14 J9:J12">
    <cfRule type="cellIs" dxfId="52" priority="128" stopIfTrue="1" operator="equal">
      <formula>"Pass"</formula>
    </cfRule>
    <cfRule type="cellIs" dxfId="51" priority="129" stopIfTrue="1" operator="equal">
      <formula>"Fail"</formula>
    </cfRule>
    <cfRule type="cellIs" dxfId="50" priority="130" stopIfTrue="1" operator="equal">
      <formula>"Info"</formula>
    </cfRule>
  </conditionalFormatting>
  <conditionalFormatting sqref="J4">
    <cfRule type="cellIs" dxfId="49" priority="94" stopIfTrue="1" operator="equal">
      <formula>"Pass"</formula>
    </cfRule>
    <cfRule type="cellIs" dxfId="48" priority="95" stopIfTrue="1" operator="equal">
      <formula>"Fail"</formula>
    </cfRule>
    <cfRule type="cellIs" dxfId="47" priority="96" stopIfTrue="1" operator="equal">
      <formula>"Info"</formula>
    </cfRule>
  </conditionalFormatting>
  <conditionalFormatting sqref="J5:J6">
    <cfRule type="cellIs" dxfId="46" priority="91" stopIfTrue="1" operator="equal">
      <formula>"Pass"</formula>
    </cfRule>
    <cfRule type="cellIs" dxfId="45" priority="92" stopIfTrue="1" operator="equal">
      <formula>"Fail"</formula>
    </cfRule>
    <cfRule type="cellIs" dxfId="44" priority="93" stopIfTrue="1" operator="equal">
      <formula>"Info"</formula>
    </cfRule>
  </conditionalFormatting>
  <conditionalFormatting sqref="J3">
    <cfRule type="cellIs" dxfId="43" priority="85" stopIfTrue="1" operator="equal">
      <formula>"Pass"</formula>
    </cfRule>
    <cfRule type="cellIs" dxfId="42" priority="86" stopIfTrue="1" operator="equal">
      <formula>"Fail"</formula>
    </cfRule>
    <cfRule type="cellIs" dxfId="41" priority="87" stopIfTrue="1" operator="equal">
      <formula>"Info"</formula>
    </cfRule>
  </conditionalFormatting>
  <conditionalFormatting sqref="J7">
    <cfRule type="cellIs" dxfId="40" priority="82" stopIfTrue="1" operator="equal">
      <formula>"Pass"</formula>
    </cfRule>
    <cfRule type="cellIs" dxfId="39" priority="83" stopIfTrue="1" operator="equal">
      <formula>"Fail"</formula>
    </cfRule>
    <cfRule type="cellIs" dxfId="38" priority="84" stopIfTrue="1" operator="equal">
      <formula>"Info"</formula>
    </cfRule>
  </conditionalFormatting>
  <conditionalFormatting sqref="J13">
    <cfRule type="cellIs" dxfId="37" priority="76" stopIfTrue="1" operator="equal">
      <formula>"Pass"</formula>
    </cfRule>
    <cfRule type="cellIs" dxfId="36" priority="77" stopIfTrue="1" operator="equal">
      <formula>"Fail"</formula>
    </cfRule>
    <cfRule type="cellIs" dxfId="35" priority="78" stopIfTrue="1" operator="equal">
      <formula>"Info"</formula>
    </cfRule>
  </conditionalFormatting>
  <conditionalFormatting sqref="J15">
    <cfRule type="cellIs" dxfId="34" priority="73" stopIfTrue="1" operator="equal">
      <formula>"Pass"</formula>
    </cfRule>
    <cfRule type="cellIs" dxfId="33" priority="74" stopIfTrue="1" operator="equal">
      <formula>"Fail"</formula>
    </cfRule>
    <cfRule type="cellIs" dxfId="32" priority="75" stopIfTrue="1" operator="equal">
      <formula>"Info"</formula>
    </cfRule>
  </conditionalFormatting>
  <conditionalFormatting sqref="J19:J20">
    <cfRule type="cellIs" dxfId="31" priority="70" stopIfTrue="1" operator="equal">
      <formula>"Pass"</formula>
    </cfRule>
    <cfRule type="cellIs" dxfId="30" priority="71" stopIfTrue="1" operator="equal">
      <formula>"Fail"</formula>
    </cfRule>
    <cfRule type="cellIs" dxfId="29" priority="72" stopIfTrue="1" operator="equal">
      <formula>"Info"</formula>
    </cfRule>
  </conditionalFormatting>
  <conditionalFormatting sqref="J21:J23">
    <cfRule type="cellIs" dxfId="28" priority="67" stopIfTrue="1" operator="equal">
      <formula>"Pass"</formula>
    </cfRule>
    <cfRule type="cellIs" dxfId="27" priority="68" stopIfTrue="1" operator="equal">
      <formula>"Fail"</formula>
    </cfRule>
    <cfRule type="cellIs" dxfId="26" priority="69" stopIfTrue="1" operator="equal">
      <formula>"Info"</formula>
    </cfRule>
  </conditionalFormatting>
  <conditionalFormatting sqref="J24">
    <cfRule type="cellIs" dxfId="25" priority="64" stopIfTrue="1" operator="equal">
      <formula>"Pass"</formula>
    </cfRule>
    <cfRule type="cellIs" dxfId="24" priority="65" stopIfTrue="1" operator="equal">
      <formula>"Fail"</formula>
    </cfRule>
    <cfRule type="cellIs" dxfId="23" priority="66" stopIfTrue="1" operator="equal">
      <formula>"Info"</formula>
    </cfRule>
  </conditionalFormatting>
  <conditionalFormatting sqref="J25">
    <cfRule type="cellIs" dxfId="22" priority="61" stopIfTrue="1" operator="equal">
      <formula>"Pass"</formula>
    </cfRule>
    <cfRule type="cellIs" dxfId="21" priority="62" stopIfTrue="1" operator="equal">
      <formula>"Fail"</formula>
    </cfRule>
    <cfRule type="cellIs" dxfId="20" priority="63" stopIfTrue="1" operator="equal">
      <formula>"Info"</formula>
    </cfRule>
  </conditionalFormatting>
  <conditionalFormatting sqref="J26:J27">
    <cfRule type="cellIs" dxfId="19" priority="58" stopIfTrue="1" operator="equal">
      <formula>"Pass"</formula>
    </cfRule>
    <cfRule type="cellIs" dxfId="18" priority="59" stopIfTrue="1" operator="equal">
      <formula>"Fail"</formula>
    </cfRule>
    <cfRule type="cellIs" dxfId="17" priority="60" stopIfTrue="1" operator="equal">
      <formula>"Info"</formula>
    </cfRule>
  </conditionalFormatting>
  <conditionalFormatting sqref="E27 G27">
    <cfRule type="cellIs" dxfId="16" priority="55" stopIfTrue="1" operator="equal">
      <formula>"Pass"</formula>
    </cfRule>
    <cfRule type="cellIs" dxfId="15" priority="56" stopIfTrue="1" operator="equal">
      <formula>"Fail"</formula>
    </cfRule>
    <cfRule type="cellIs" dxfId="14" priority="57" stopIfTrue="1" operator="equal">
      <formula>"Info"</formula>
    </cfRule>
  </conditionalFormatting>
  <conditionalFormatting sqref="H26:H27">
    <cfRule type="cellIs" dxfId="13" priority="52" stopIfTrue="1" operator="equal">
      <formula>"Pass"</formula>
    </cfRule>
    <cfRule type="cellIs" dxfId="12" priority="53" stopIfTrue="1" operator="equal">
      <formula>"Fail"</formula>
    </cfRule>
    <cfRule type="cellIs" dxfId="11" priority="54" stopIfTrue="1" operator="equal">
      <formula>"Info"</formula>
    </cfRule>
  </conditionalFormatting>
  <conditionalFormatting sqref="J28">
    <cfRule type="cellIs" dxfId="10" priority="49" stopIfTrue="1" operator="equal">
      <formula>"Pass"</formula>
    </cfRule>
    <cfRule type="cellIs" dxfId="9" priority="50" stopIfTrue="1" operator="equal">
      <formula>"Fail"</formula>
    </cfRule>
    <cfRule type="cellIs" dxfId="8" priority="51" stopIfTrue="1" operator="equal">
      <formula>"Info"</formula>
    </cfRule>
  </conditionalFormatting>
  <conditionalFormatting sqref="L3:L29 L31:L44">
    <cfRule type="expression" dxfId="7" priority="131" stopIfTrue="1">
      <formula>ISERROR(AA3)</formula>
    </cfRule>
  </conditionalFormatting>
  <conditionalFormatting sqref="I3:I44">
    <cfRule type="cellIs" dxfId="6" priority="19" stopIfTrue="1" operator="equal">
      <formula>"Pass"</formula>
    </cfRule>
    <cfRule type="cellIs" dxfId="5" priority="20" stopIfTrue="1" operator="equal">
      <formula>"Fail"</formula>
    </cfRule>
    <cfRule type="cellIs" dxfId="4" priority="21" stopIfTrue="1" operator="equal">
      <formula>"Info"</formula>
    </cfRule>
  </conditionalFormatting>
  <conditionalFormatting sqref="F27">
    <cfRule type="cellIs" dxfId="3" priority="12" stopIfTrue="1" operator="equal">
      <formula>"Pass"</formula>
    </cfRule>
    <cfRule type="cellIs" dxfId="2" priority="13" stopIfTrue="1" operator="equal">
      <formula>"Fail"</formula>
    </cfRule>
    <cfRule type="cellIs" dxfId="1" priority="14" stopIfTrue="1" operator="equal">
      <formula>"Info"</formula>
    </cfRule>
  </conditionalFormatting>
  <conditionalFormatting sqref="L30">
    <cfRule type="expression" dxfId="0" priority="1" stopIfTrue="1">
      <formula>ISERROR(AA30)</formula>
    </cfRule>
  </conditionalFormatting>
  <dataValidations count="2">
    <dataValidation type="list" allowBlank="1" showInputMessage="1" showErrorMessage="1" sqref="I3:I44" xr:uid="{00000000-0002-0000-0300-000000000000}">
      <formula1>$H$48:$H$51</formula1>
    </dataValidation>
    <dataValidation type="list" allowBlank="1" showInputMessage="1" showErrorMessage="1" sqref="K3:K44" xr:uid="{00000000-0002-0000-0300-000001000000}">
      <formula1>$H$53:$H$56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2"/>
  <sheetViews>
    <sheetView showGridLines="0" zoomScale="80" zoomScaleNormal="80" workbookViewId="0">
      <pane ySplit="1" topLeftCell="A2" activePane="bottomLeft" state="frozen"/>
      <selection pane="bottomLeft" activeCell="B27" sqref="B27:D27"/>
    </sheetView>
  </sheetViews>
  <sheetFormatPr defaultRowHeight="12.5" x14ac:dyDescent="0.25"/>
  <cols>
    <col min="2" max="2" width="13.26953125" customWidth="1"/>
    <col min="3" max="3" width="90.7265625" customWidth="1"/>
    <col min="4" max="4" width="22.453125" customWidth="1"/>
  </cols>
  <sheetData>
    <row r="1" spans="1:4" ht="13" x14ac:dyDescent="0.3">
      <c r="A1" s="3" t="s">
        <v>411</v>
      </c>
      <c r="B1" s="4"/>
      <c r="C1" s="4"/>
      <c r="D1" s="4"/>
    </row>
    <row r="2" spans="1:4" ht="12.75" customHeight="1" x14ac:dyDescent="0.25">
      <c r="A2" s="7" t="s">
        <v>412</v>
      </c>
      <c r="B2" s="7" t="s">
        <v>413</v>
      </c>
      <c r="C2" s="7" t="s">
        <v>414</v>
      </c>
      <c r="D2" s="7" t="s">
        <v>415</v>
      </c>
    </row>
    <row r="3" spans="1:4" x14ac:dyDescent="0.25">
      <c r="A3" s="65">
        <v>0.1</v>
      </c>
      <c r="B3" s="66">
        <v>40592</v>
      </c>
      <c r="C3" s="67" t="s">
        <v>416</v>
      </c>
      <c r="D3" s="209" t="s">
        <v>1496</v>
      </c>
    </row>
    <row r="4" spans="1:4" x14ac:dyDescent="0.25">
      <c r="A4" s="65">
        <v>0.2</v>
      </c>
      <c r="B4" s="66">
        <v>40723</v>
      </c>
      <c r="C4" s="67" t="s">
        <v>417</v>
      </c>
      <c r="D4" s="209" t="s">
        <v>1496</v>
      </c>
    </row>
    <row r="5" spans="1:4" x14ac:dyDescent="0.25">
      <c r="A5" s="65">
        <v>0.3</v>
      </c>
      <c r="B5" s="66">
        <v>40871</v>
      </c>
      <c r="C5" s="67" t="s">
        <v>418</v>
      </c>
      <c r="D5" s="209" t="s">
        <v>1496</v>
      </c>
    </row>
    <row r="6" spans="1:4" x14ac:dyDescent="0.25">
      <c r="A6" s="65">
        <v>0.4</v>
      </c>
      <c r="B6" s="66">
        <v>40885</v>
      </c>
      <c r="C6" s="67" t="s">
        <v>419</v>
      </c>
      <c r="D6" s="209" t="s">
        <v>1496</v>
      </c>
    </row>
    <row r="7" spans="1:4" x14ac:dyDescent="0.25">
      <c r="A7" s="65">
        <v>1</v>
      </c>
      <c r="B7" s="66">
        <v>41180</v>
      </c>
      <c r="C7" s="67" t="s">
        <v>420</v>
      </c>
      <c r="D7" s="209" t="s">
        <v>1496</v>
      </c>
    </row>
    <row r="8" spans="1:4" x14ac:dyDescent="0.25">
      <c r="A8" s="143">
        <v>1.1000000000000001</v>
      </c>
      <c r="B8" s="163">
        <v>41317</v>
      </c>
      <c r="C8" s="68" t="s">
        <v>421</v>
      </c>
      <c r="D8" s="209" t="s">
        <v>1496</v>
      </c>
    </row>
    <row r="9" spans="1:4" x14ac:dyDescent="0.25">
      <c r="A9" s="143">
        <v>1.2</v>
      </c>
      <c r="B9" s="163">
        <v>41543</v>
      </c>
      <c r="C9" s="68" t="s">
        <v>422</v>
      </c>
      <c r="D9" s="209" t="s">
        <v>1496</v>
      </c>
    </row>
    <row r="10" spans="1:4" x14ac:dyDescent="0.25">
      <c r="A10" s="143">
        <v>1.3</v>
      </c>
      <c r="B10" s="163">
        <v>41740</v>
      </c>
      <c r="C10" s="68" t="s">
        <v>423</v>
      </c>
      <c r="D10" s="209" t="s">
        <v>1496</v>
      </c>
    </row>
    <row r="11" spans="1:4" x14ac:dyDescent="0.25">
      <c r="A11" s="143">
        <v>1.4</v>
      </c>
      <c r="B11" s="163">
        <v>42013</v>
      </c>
      <c r="C11" s="64" t="s">
        <v>424</v>
      </c>
      <c r="D11" s="209" t="s">
        <v>1496</v>
      </c>
    </row>
    <row r="12" spans="1:4" x14ac:dyDescent="0.25">
      <c r="A12" s="143" t="s">
        <v>425</v>
      </c>
      <c r="B12" s="164">
        <v>42032</v>
      </c>
      <c r="C12" s="64" t="s">
        <v>426</v>
      </c>
      <c r="D12" s="209" t="s">
        <v>1496</v>
      </c>
    </row>
    <row r="13" spans="1:4" ht="29.25" customHeight="1" x14ac:dyDescent="0.25">
      <c r="A13" s="143">
        <v>1.5</v>
      </c>
      <c r="B13" s="164">
        <v>42158</v>
      </c>
      <c r="C13" s="68" t="s">
        <v>427</v>
      </c>
      <c r="D13" s="209" t="s">
        <v>1496</v>
      </c>
    </row>
    <row r="14" spans="1:4" ht="30" customHeight="1" x14ac:dyDescent="0.25">
      <c r="A14" s="143">
        <v>2</v>
      </c>
      <c r="B14" s="164">
        <v>42454</v>
      </c>
      <c r="C14" s="68" t="s">
        <v>428</v>
      </c>
      <c r="D14" s="209" t="s">
        <v>1496</v>
      </c>
    </row>
    <row r="15" spans="1:4" ht="16.5" customHeight="1" x14ac:dyDescent="0.25">
      <c r="A15" s="143">
        <v>2.1</v>
      </c>
      <c r="B15" s="164">
        <v>42551</v>
      </c>
      <c r="C15" s="68" t="s">
        <v>429</v>
      </c>
      <c r="D15" s="209" t="s">
        <v>1496</v>
      </c>
    </row>
    <row r="16" spans="1:4" x14ac:dyDescent="0.25">
      <c r="A16" s="143">
        <v>2.1</v>
      </c>
      <c r="B16" s="164">
        <v>42766</v>
      </c>
      <c r="C16" s="68" t="s">
        <v>430</v>
      </c>
      <c r="D16" s="209" t="s">
        <v>1496</v>
      </c>
    </row>
    <row r="17" spans="1:4" x14ac:dyDescent="0.25">
      <c r="A17" s="143">
        <v>2.1</v>
      </c>
      <c r="B17" s="164">
        <v>42766</v>
      </c>
      <c r="C17" s="68" t="s">
        <v>431</v>
      </c>
      <c r="D17" s="209" t="s">
        <v>1496</v>
      </c>
    </row>
    <row r="18" spans="1:4" x14ac:dyDescent="0.25">
      <c r="A18" s="143">
        <v>2.1</v>
      </c>
      <c r="B18" s="164">
        <v>43131</v>
      </c>
      <c r="C18" s="68" t="s">
        <v>432</v>
      </c>
      <c r="D18" s="209" t="s">
        <v>1496</v>
      </c>
    </row>
    <row r="19" spans="1:4" x14ac:dyDescent="0.25">
      <c r="A19" s="143">
        <v>2.1</v>
      </c>
      <c r="B19" s="164">
        <v>43373</v>
      </c>
      <c r="C19" s="68" t="s">
        <v>433</v>
      </c>
      <c r="D19" s="209" t="s">
        <v>1496</v>
      </c>
    </row>
    <row r="20" spans="1:4" x14ac:dyDescent="0.25">
      <c r="A20" s="143">
        <v>2.1</v>
      </c>
      <c r="B20" s="164">
        <v>43555</v>
      </c>
      <c r="C20" s="68" t="s">
        <v>434</v>
      </c>
      <c r="D20" s="209" t="s">
        <v>1496</v>
      </c>
    </row>
    <row r="21" spans="1:4" x14ac:dyDescent="0.25">
      <c r="A21" s="143">
        <v>2.2000000000000002</v>
      </c>
      <c r="B21" s="164">
        <v>43921</v>
      </c>
      <c r="C21" s="68" t="s">
        <v>434</v>
      </c>
      <c r="D21" s="209" t="s">
        <v>1496</v>
      </c>
    </row>
    <row r="22" spans="1:4" x14ac:dyDescent="0.25">
      <c r="A22" s="143">
        <v>2.2999999999999998</v>
      </c>
      <c r="B22" s="164">
        <v>44104</v>
      </c>
      <c r="C22" s="68" t="s">
        <v>435</v>
      </c>
      <c r="D22" s="209" t="s">
        <v>1496</v>
      </c>
    </row>
    <row r="23" spans="1:4" ht="29.25" customHeight="1" x14ac:dyDescent="0.25">
      <c r="A23" s="143">
        <v>3</v>
      </c>
      <c r="B23" s="164">
        <v>44469</v>
      </c>
      <c r="C23" s="68" t="s">
        <v>436</v>
      </c>
      <c r="D23" s="209" t="s">
        <v>1496</v>
      </c>
    </row>
    <row r="24" spans="1:4" x14ac:dyDescent="0.25">
      <c r="A24" s="143">
        <v>3.1</v>
      </c>
      <c r="B24" s="164">
        <v>44469</v>
      </c>
      <c r="C24" s="68" t="s">
        <v>433</v>
      </c>
      <c r="D24" s="209" t="s">
        <v>1496</v>
      </c>
    </row>
    <row r="25" spans="1:4" x14ac:dyDescent="0.25">
      <c r="A25" s="143">
        <v>3.2</v>
      </c>
      <c r="B25" s="164">
        <v>44834</v>
      </c>
      <c r="C25" s="68" t="s">
        <v>431</v>
      </c>
      <c r="D25" s="209" t="s">
        <v>1496</v>
      </c>
    </row>
    <row r="26" spans="1:4" x14ac:dyDescent="0.25">
      <c r="A26" s="143">
        <v>3.3</v>
      </c>
      <c r="B26" s="207">
        <v>45174</v>
      </c>
      <c r="C26" s="208" t="s">
        <v>1495</v>
      </c>
      <c r="D26" s="209" t="s">
        <v>1496</v>
      </c>
    </row>
    <row r="27" spans="1:4" x14ac:dyDescent="0.25">
      <c r="A27" s="143">
        <v>3.4</v>
      </c>
      <c r="B27" s="213">
        <v>45199</v>
      </c>
      <c r="C27" s="214" t="s">
        <v>431</v>
      </c>
      <c r="D27" s="214" t="s">
        <v>1496</v>
      </c>
    </row>
    <row r="28" spans="1:4" x14ac:dyDescent="0.25">
      <c r="A28" s="143"/>
      <c r="B28" s="164"/>
      <c r="C28" s="68"/>
      <c r="D28" s="68"/>
    </row>
    <row r="29" spans="1:4" x14ac:dyDescent="0.25">
      <c r="A29" s="143"/>
      <c r="B29" s="164"/>
      <c r="C29" s="68"/>
      <c r="D29" s="68"/>
    </row>
    <row r="30" spans="1:4" x14ac:dyDescent="0.25">
      <c r="A30" s="143"/>
      <c r="B30" s="164"/>
      <c r="C30" s="68"/>
      <c r="D30" s="68"/>
    </row>
    <row r="31" spans="1:4" x14ac:dyDescent="0.25">
      <c r="A31" s="143"/>
      <c r="B31" s="164"/>
      <c r="C31" s="68"/>
      <c r="D31" s="68"/>
    </row>
    <row r="32" spans="1:4" x14ac:dyDescent="0.25">
      <c r="A32" s="143"/>
      <c r="B32" s="164"/>
      <c r="C32" s="68"/>
      <c r="D32" s="68"/>
    </row>
  </sheetData>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0A8DB-F5E4-4024-970E-DF3810A9A041}">
  <sheetPr>
    <pageSetUpPr fitToPage="1"/>
  </sheetPr>
  <dimension ref="A1:D3"/>
  <sheetViews>
    <sheetView showGridLines="0" zoomScale="80" zoomScaleNormal="80" workbookViewId="0">
      <pane ySplit="1" topLeftCell="A2" activePane="bottomLeft" state="frozen"/>
      <selection pane="bottomLeft" activeCell="C3" sqref="C3"/>
    </sheetView>
  </sheetViews>
  <sheetFormatPr defaultColWidth="8.7265625" defaultRowHeight="12.5" x14ac:dyDescent="0.25"/>
  <cols>
    <col min="1" max="1" width="8.81640625" style="201" customWidth="1"/>
    <col min="2" max="2" width="18.54296875" style="201" customWidth="1"/>
    <col min="3" max="3" width="103.453125" style="201" customWidth="1"/>
    <col min="4" max="4" width="22.453125" style="201" customWidth="1"/>
    <col min="5" max="16384" width="8.7265625" style="201"/>
  </cols>
  <sheetData>
    <row r="1" spans="1:4" ht="13" x14ac:dyDescent="0.3">
      <c r="A1" s="199" t="s">
        <v>411</v>
      </c>
      <c r="B1" s="200"/>
      <c r="C1" s="200"/>
      <c r="D1" s="200"/>
    </row>
    <row r="2" spans="1:4" ht="12.65" customHeight="1" x14ac:dyDescent="0.25">
      <c r="A2" s="202" t="s">
        <v>412</v>
      </c>
      <c r="B2" s="202" t="s">
        <v>1492</v>
      </c>
      <c r="C2" s="202" t="s">
        <v>414</v>
      </c>
      <c r="D2" s="202" t="s">
        <v>1493</v>
      </c>
    </row>
    <row r="3" spans="1:4" ht="54.65" customHeight="1" x14ac:dyDescent="0.25">
      <c r="A3" s="203">
        <v>3.2</v>
      </c>
      <c r="B3" s="204" t="s">
        <v>327</v>
      </c>
      <c r="C3" s="205" t="s">
        <v>1494</v>
      </c>
      <c r="D3" s="206">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48"/>
  <sheetViews>
    <sheetView zoomScale="80" zoomScaleNormal="80" workbookViewId="0">
      <pane ySplit="1" topLeftCell="A319"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s>
  <sheetData>
    <row r="1" spans="1:4" ht="14.5" x14ac:dyDescent="0.35">
      <c r="A1" s="210" t="s">
        <v>437</v>
      </c>
      <c r="B1" s="210" t="s">
        <v>438</v>
      </c>
      <c r="C1" s="210" t="s">
        <v>105</v>
      </c>
      <c r="D1" s="2">
        <v>45199</v>
      </c>
    </row>
    <row r="2" spans="1:4" ht="15.5" x14ac:dyDescent="0.35">
      <c r="A2" s="211" t="s">
        <v>439</v>
      </c>
      <c r="B2" s="211" t="s">
        <v>440</v>
      </c>
      <c r="C2" s="212">
        <v>6</v>
      </c>
    </row>
    <row r="3" spans="1:4" ht="15.5" x14ac:dyDescent="0.35">
      <c r="A3" s="211" t="s">
        <v>441</v>
      </c>
      <c r="B3" s="211" t="s">
        <v>442</v>
      </c>
      <c r="C3" s="212">
        <v>4</v>
      </c>
    </row>
    <row r="4" spans="1:4" ht="15.5" x14ac:dyDescent="0.35">
      <c r="A4" s="211" t="s">
        <v>443</v>
      </c>
      <c r="B4" s="211" t="s">
        <v>444</v>
      </c>
      <c r="C4" s="212">
        <v>1</v>
      </c>
    </row>
    <row r="5" spans="1:4" ht="15.5" x14ac:dyDescent="0.35">
      <c r="A5" s="211" t="s">
        <v>445</v>
      </c>
      <c r="B5" s="211" t="s">
        <v>446</v>
      </c>
      <c r="C5" s="212">
        <v>2</v>
      </c>
    </row>
    <row r="6" spans="1:4" ht="15.5" x14ac:dyDescent="0.35">
      <c r="A6" s="211" t="s">
        <v>447</v>
      </c>
      <c r="B6" s="211" t="s">
        <v>448</v>
      </c>
      <c r="C6" s="212">
        <v>2</v>
      </c>
    </row>
    <row r="7" spans="1:4" ht="15.5" x14ac:dyDescent="0.35">
      <c r="A7" s="211" t="s">
        <v>449</v>
      </c>
      <c r="B7" s="211" t="s">
        <v>450</v>
      </c>
      <c r="C7" s="212">
        <v>4</v>
      </c>
    </row>
    <row r="8" spans="1:4" ht="15.5" x14ac:dyDescent="0.35">
      <c r="A8" s="211" t="s">
        <v>451</v>
      </c>
      <c r="B8" s="211" t="s">
        <v>452</v>
      </c>
      <c r="C8" s="212">
        <v>2</v>
      </c>
    </row>
    <row r="9" spans="1:4" ht="15.5" x14ac:dyDescent="0.35">
      <c r="A9" s="211" t="s">
        <v>453</v>
      </c>
      <c r="B9" s="211" t="s">
        <v>454</v>
      </c>
      <c r="C9" s="212">
        <v>5</v>
      </c>
    </row>
    <row r="10" spans="1:4" ht="15.5" x14ac:dyDescent="0.35">
      <c r="A10" s="211" t="s">
        <v>455</v>
      </c>
      <c r="B10" s="211" t="s">
        <v>456</v>
      </c>
      <c r="C10" s="212">
        <v>5</v>
      </c>
    </row>
    <row r="11" spans="1:4" ht="15.5" x14ac:dyDescent="0.35">
      <c r="A11" s="211" t="s">
        <v>457</v>
      </c>
      <c r="B11" s="211" t="s">
        <v>458</v>
      </c>
      <c r="C11" s="212">
        <v>5</v>
      </c>
    </row>
    <row r="12" spans="1:4" ht="15.5" x14ac:dyDescent="0.35">
      <c r="A12" s="211" t="s">
        <v>459</v>
      </c>
      <c r="B12" s="211" t="s">
        <v>460</v>
      </c>
      <c r="C12" s="212">
        <v>2</v>
      </c>
    </row>
    <row r="13" spans="1:4" ht="15.5" x14ac:dyDescent="0.35">
      <c r="A13" s="211" t="s">
        <v>461</v>
      </c>
      <c r="B13" s="211" t="s">
        <v>462</v>
      </c>
      <c r="C13" s="212">
        <v>5</v>
      </c>
    </row>
    <row r="14" spans="1:4" ht="15.5" x14ac:dyDescent="0.35">
      <c r="A14" s="211" t="s">
        <v>463</v>
      </c>
      <c r="B14" s="211" t="s">
        <v>464</v>
      </c>
      <c r="C14" s="212">
        <v>4</v>
      </c>
    </row>
    <row r="15" spans="1:4" ht="15.5" x14ac:dyDescent="0.35">
      <c r="A15" s="211" t="s">
        <v>465</v>
      </c>
      <c r="B15" s="211" t="s">
        <v>466</v>
      </c>
      <c r="C15" s="212">
        <v>4</v>
      </c>
    </row>
    <row r="16" spans="1:4" ht="15.5" x14ac:dyDescent="0.35">
      <c r="A16" s="211" t="s">
        <v>467</v>
      </c>
      <c r="B16" s="211" t="s">
        <v>468</v>
      </c>
      <c r="C16" s="212">
        <v>1</v>
      </c>
    </row>
    <row r="17" spans="1:3" ht="15.5" x14ac:dyDescent="0.35">
      <c r="A17" s="211" t="s">
        <v>469</v>
      </c>
      <c r="B17" s="211" t="s">
        <v>470</v>
      </c>
      <c r="C17" s="212">
        <v>5</v>
      </c>
    </row>
    <row r="18" spans="1:3" ht="15.5" x14ac:dyDescent="0.35">
      <c r="A18" s="211" t="s">
        <v>471</v>
      </c>
      <c r="B18" s="211" t="s">
        <v>472</v>
      </c>
      <c r="C18" s="212">
        <v>8</v>
      </c>
    </row>
    <row r="19" spans="1:3" ht="15.5" x14ac:dyDescent="0.35">
      <c r="A19" s="211" t="s">
        <v>473</v>
      </c>
      <c r="B19" s="211" t="s">
        <v>474</v>
      </c>
      <c r="C19" s="212">
        <v>1</v>
      </c>
    </row>
    <row r="20" spans="1:3" ht="15.5" x14ac:dyDescent="0.35">
      <c r="A20" s="211" t="s">
        <v>475</v>
      </c>
      <c r="B20" s="211" t="s">
        <v>476</v>
      </c>
      <c r="C20" s="212">
        <v>8</v>
      </c>
    </row>
    <row r="21" spans="1:3" ht="15.5" x14ac:dyDescent="0.35">
      <c r="A21" s="211" t="s">
        <v>477</v>
      </c>
      <c r="B21" s="211" t="s">
        <v>478</v>
      </c>
      <c r="C21" s="212">
        <v>6</v>
      </c>
    </row>
    <row r="22" spans="1:3" ht="15.5" x14ac:dyDescent="0.35">
      <c r="A22" s="211" t="s">
        <v>479</v>
      </c>
      <c r="B22" s="211" t="s">
        <v>480</v>
      </c>
      <c r="C22" s="212">
        <v>7</v>
      </c>
    </row>
    <row r="23" spans="1:3" ht="15.5" x14ac:dyDescent="0.35">
      <c r="A23" s="211" t="s">
        <v>481</v>
      </c>
      <c r="B23" s="211" t="s">
        <v>482</v>
      </c>
      <c r="C23" s="212">
        <v>7</v>
      </c>
    </row>
    <row r="24" spans="1:3" ht="15.5" x14ac:dyDescent="0.35">
      <c r="A24" s="211" t="s">
        <v>483</v>
      </c>
      <c r="B24" s="211" t="s">
        <v>484</v>
      </c>
      <c r="C24" s="212">
        <v>7</v>
      </c>
    </row>
    <row r="25" spans="1:3" ht="15.5" x14ac:dyDescent="0.35">
      <c r="A25" s="211" t="s">
        <v>485</v>
      </c>
      <c r="B25" s="211" t="s">
        <v>486</v>
      </c>
      <c r="C25" s="212">
        <v>5</v>
      </c>
    </row>
    <row r="26" spans="1:3" ht="15.5" x14ac:dyDescent="0.35">
      <c r="A26" s="211" t="s">
        <v>487</v>
      </c>
      <c r="B26" s="211" t="s">
        <v>488</v>
      </c>
      <c r="C26" s="212">
        <v>5</v>
      </c>
    </row>
    <row r="27" spans="1:3" ht="15.5" x14ac:dyDescent="0.35">
      <c r="A27" s="211" t="s">
        <v>489</v>
      </c>
      <c r="B27" s="211" t="s">
        <v>490</v>
      </c>
      <c r="C27" s="212">
        <v>5</v>
      </c>
    </row>
    <row r="28" spans="1:3" ht="15.5" x14ac:dyDescent="0.35">
      <c r="A28" s="211" t="s">
        <v>491</v>
      </c>
      <c r="B28" s="211" t="s">
        <v>492</v>
      </c>
      <c r="C28" s="212">
        <v>6</v>
      </c>
    </row>
    <row r="29" spans="1:3" ht="15.5" x14ac:dyDescent="0.35">
      <c r="A29" s="211" t="s">
        <v>493</v>
      </c>
      <c r="B29" s="211" t="s">
        <v>494</v>
      </c>
      <c r="C29" s="212">
        <v>6</v>
      </c>
    </row>
    <row r="30" spans="1:3" ht="15.5" x14ac:dyDescent="0.35">
      <c r="A30" s="211" t="s">
        <v>495</v>
      </c>
      <c r="B30" s="211" t="s">
        <v>496</v>
      </c>
      <c r="C30" s="212">
        <v>4</v>
      </c>
    </row>
    <row r="31" spans="1:3" ht="15.5" x14ac:dyDescent="0.35">
      <c r="A31" s="211" t="s">
        <v>497</v>
      </c>
      <c r="B31" s="211" t="s">
        <v>498</v>
      </c>
      <c r="C31" s="212">
        <v>7</v>
      </c>
    </row>
    <row r="32" spans="1:3" ht="15.5" x14ac:dyDescent="0.35">
      <c r="A32" s="211" t="s">
        <v>499</v>
      </c>
      <c r="B32" s="211" t="s">
        <v>500</v>
      </c>
      <c r="C32" s="212">
        <v>5</v>
      </c>
    </row>
    <row r="33" spans="1:3" ht="15.5" x14ac:dyDescent="0.35">
      <c r="A33" s="211" t="s">
        <v>501</v>
      </c>
      <c r="B33" s="211" t="s">
        <v>502</v>
      </c>
      <c r="C33" s="212">
        <v>5</v>
      </c>
    </row>
    <row r="34" spans="1:3" ht="15.5" x14ac:dyDescent="0.35">
      <c r="A34" s="211" t="s">
        <v>503</v>
      </c>
      <c r="B34" s="211" t="s">
        <v>504</v>
      </c>
      <c r="C34" s="212">
        <v>8</v>
      </c>
    </row>
    <row r="35" spans="1:3" ht="15.5" x14ac:dyDescent="0.35">
      <c r="A35" s="211" t="s">
        <v>505</v>
      </c>
      <c r="B35" s="211" t="s">
        <v>506</v>
      </c>
      <c r="C35" s="212">
        <v>1</v>
      </c>
    </row>
    <row r="36" spans="1:3" ht="15.5" x14ac:dyDescent="0.35">
      <c r="A36" s="211" t="s">
        <v>507</v>
      </c>
      <c r="B36" s="211" t="s">
        <v>508</v>
      </c>
      <c r="C36" s="212">
        <v>5</v>
      </c>
    </row>
    <row r="37" spans="1:3" ht="15.5" x14ac:dyDescent="0.35">
      <c r="A37" s="211" t="s">
        <v>509</v>
      </c>
      <c r="B37" s="211" t="s">
        <v>510</v>
      </c>
      <c r="C37" s="212">
        <v>8</v>
      </c>
    </row>
    <row r="38" spans="1:3" ht="15.5" x14ac:dyDescent="0.35">
      <c r="A38" s="211" t="s">
        <v>511</v>
      </c>
      <c r="B38" s="211" t="s">
        <v>512</v>
      </c>
      <c r="C38" s="212">
        <v>5</v>
      </c>
    </row>
    <row r="39" spans="1:3" ht="15.5" x14ac:dyDescent="0.35">
      <c r="A39" s="211" t="s">
        <v>513</v>
      </c>
      <c r="B39" s="211" t="s">
        <v>514</v>
      </c>
      <c r="C39" s="212">
        <v>5</v>
      </c>
    </row>
    <row r="40" spans="1:3" ht="15.5" x14ac:dyDescent="0.35">
      <c r="A40" s="211" t="s">
        <v>515</v>
      </c>
      <c r="B40" s="211" t="s">
        <v>516</v>
      </c>
      <c r="C40" s="212">
        <v>2</v>
      </c>
    </row>
    <row r="41" spans="1:3" ht="15.5" x14ac:dyDescent="0.35">
      <c r="A41" s="211" t="s">
        <v>517</v>
      </c>
      <c r="B41" s="211" t="s">
        <v>518</v>
      </c>
      <c r="C41" s="212">
        <v>4</v>
      </c>
    </row>
    <row r="42" spans="1:3" ht="15.5" x14ac:dyDescent="0.35">
      <c r="A42" s="211" t="s">
        <v>519</v>
      </c>
      <c r="B42" s="211" t="s">
        <v>520</v>
      </c>
      <c r="C42" s="212">
        <v>5</v>
      </c>
    </row>
    <row r="43" spans="1:3" ht="15.5" x14ac:dyDescent="0.35">
      <c r="A43" s="211" t="s">
        <v>521</v>
      </c>
      <c r="B43" s="211" t="s">
        <v>522</v>
      </c>
      <c r="C43" s="212">
        <v>5</v>
      </c>
    </row>
    <row r="44" spans="1:3" ht="15.5" x14ac:dyDescent="0.35">
      <c r="A44" s="211" t="s">
        <v>523</v>
      </c>
      <c r="B44" s="211" t="s">
        <v>524</v>
      </c>
      <c r="C44" s="212">
        <v>6</v>
      </c>
    </row>
    <row r="45" spans="1:3" ht="15.5" x14ac:dyDescent="0.35">
      <c r="A45" s="211" t="s">
        <v>525</v>
      </c>
      <c r="B45" s="211" t="s">
        <v>526</v>
      </c>
      <c r="C45" s="212">
        <v>5</v>
      </c>
    </row>
    <row r="46" spans="1:3" ht="15.5" x14ac:dyDescent="0.35">
      <c r="A46" s="211" t="s">
        <v>527</v>
      </c>
      <c r="B46" s="211" t="s">
        <v>528</v>
      </c>
      <c r="C46" s="212">
        <v>4</v>
      </c>
    </row>
    <row r="47" spans="1:3" ht="15.5" x14ac:dyDescent="0.35">
      <c r="A47" s="211" t="s">
        <v>529</v>
      </c>
      <c r="B47" s="211" t="s">
        <v>530</v>
      </c>
      <c r="C47" s="212">
        <v>5</v>
      </c>
    </row>
    <row r="48" spans="1:3" ht="15.5" x14ac:dyDescent="0.35">
      <c r="A48" s="211" t="s">
        <v>531</v>
      </c>
      <c r="B48" s="211" t="s">
        <v>532</v>
      </c>
      <c r="C48" s="212">
        <v>6</v>
      </c>
    </row>
    <row r="49" spans="1:3" ht="15.5" x14ac:dyDescent="0.35">
      <c r="A49" s="211" t="s">
        <v>533</v>
      </c>
      <c r="B49" s="211" t="s">
        <v>534</v>
      </c>
      <c r="C49" s="212">
        <v>7</v>
      </c>
    </row>
    <row r="50" spans="1:3" ht="15.5" x14ac:dyDescent="0.35">
      <c r="A50" s="211" t="s">
        <v>535</v>
      </c>
      <c r="B50" s="211" t="s">
        <v>536</v>
      </c>
      <c r="C50" s="212">
        <v>3</v>
      </c>
    </row>
    <row r="51" spans="1:3" ht="15.5" x14ac:dyDescent="0.35">
      <c r="A51" s="211" t="s">
        <v>537</v>
      </c>
      <c r="B51" s="211" t="s">
        <v>538</v>
      </c>
      <c r="C51" s="212">
        <v>6</v>
      </c>
    </row>
    <row r="52" spans="1:3" ht="15.5" x14ac:dyDescent="0.35">
      <c r="A52" s="211" t="s">
        <v>539</v>
      </c>
      <c r="B52" s="211" t="s">
        <v>540</v>
      </c>
      <c r="C52" s="212">
        <v>4</v>
      </c>
    </row>
    <row r="53" spans="1:3" ht="15.5" x14ac:dyDescent="0.35">
      <c r="A53" s="211" t="s">
        <v>541</v>
      </c>
      <c r="B53" s="211" t="s">
        <v>542</v>
      </c>
      <c r="C53" s="212">
        <v>5</v>
      </c>
    </row>
    <row r="54" spans="1:3" ht="15.5" x14ac:dyDescent="0.35">
      <c r="A54" s="211" t="s">
        <v>543</v>
      </c>
      <c r="B54" s="211" t="s">
        <v>544</v>
      </c>
      <c r="C54" s="212">
        <v>2</v>
      </c>
    </row>
    <row r="55" spans="1:3" ht="15.5" x14ac:dyDescent="0.35">
      <c r="A55" s="211" t="s">
        <v>545</v>
      </c>
      <c r="B55" s="211" t="s">
        <v>546</v>
      </c>
      <c r="C55" s="212">
        <v>2</v>
      </c>
    </row>
    <row r="56" spans="1:3" ht="15.5" x14ac:dyDescent="0.35">
      <c r="A56" s="211" t="s">
        <v>547</v>
      </c>
      <c r="B56" s="211" t="s">
        <v>548</v>
      </c>
      <c r="C56" s="212">
        <v>5</v>
      </c>
    </row>
    <row r="57" spans="1:3" ht="15.5" x14ac:dyDescent="0.35">
      <c r="A57" s="211" t="s">
        <v>549</v>
      </c>
      <c r="B57" s="211" t="s">
        <v>550</v>
      </c>
      <c r="C57" s="212">
        <v>5</v>
      </c>
    </row>
    <row r="58" spans="1:3" ht="31" x14ac:dyDescent="0.35">
      <c r="A58" s="211" t="s">
        <v>551</v>
      </c>
      <c r="B58" s="211" t="s">
        <v>552</v>
      </c>
      <c r="C58" s="212">
        <v>5</v>
      </c>
    </row>
    <row r="59" spans="1:3" ht="15.5" x14ac:dyDescent="0.35">
      <c r="A59" s="211" t="s">
        <v>553</v>
      </c>
      <c r="B59" s="211" t="s">
        <v>554</v>
      </c>
      <c r="C59" s="212">
        <v>5</v>
      </c>
    </row>
    <row r="60" spans="1:3" ht="15.5" x14ac:dyDescent="0.35">
      <c r="A60" s="211" t="s">
        <v>555</v>
      </c>
      <c r="B60" s="211" t="s">
        <v>556</v>
      </c>
      <c r="C60" s="212">
        <v>3</v>
      </c>
    </row>
    <row r="61" spans="1:3" ht="15.5" x14ac:dyDescent="0.35">
      <c r="A61" s="211" t="s">
        <v>557</v>
      </c>
      <c r="B61" s="211" t="s">
        <v>558</v>
      </c>
      <c r="C61" s="212">
        <v>6</v>
      </c>
    </row>
    <row r="62" spans="1:3" ht="15.5" x14ac:dyDescent="0.35">
      <c r="A62" s="211" t="s">
        <v>559</v>
      </c>
      <c r="B62" s="211" t="s">
        <v>560</v>
      </c>
      <c r="C62" s="212">
        <v>3</v>
      </c>
    </row>
    <row r="63" spans="1:3" ht="15.5" x14ac:dyDescent="0.35">
      <c r="A63" s="211" t="s">
        <v>561</v>
      </c>
      <c r="B63" s="211" t="s">
        <v>562</v>
      </c>
      <c r="C63" s="212">
        <v>4</v>
      </c>
    </row>
    <row r="64" spans="1:3" ht="31" x14ac:dyDescent="0.35">
      <c r="A64" s="211" t="s">
        <v>563</v>
      </c>
      <c r="B64" s="211" t="s">
        <v>564</v>
      </c>
      <c r="C64" s="212">
        <v>3</v>
      </c>
    </row>
    <row r="65" spans="1:3" ht="15.5" x14ac:dyDescent="0.35">
      <c r="A65" s="211" t="s">
        <v>565</v>
      </c>
      <c r="B65" s="211" t="s">
        <v>566</v>
      </c>
      <c r="C65" s="212">
        <v>3</v>
      </c>
    </row>
    <row r="66" spans="1:3" ht="31" x14ac:dyDescent="0.35">
      <c r="A66" s="211" t="s">
        <v>567</v>
      </c>
      <c r="B66" s="211" t="s">
        <v>568</v>
      </c>
      <c r="C66" s="212">
        <v>6</v>
      </c>
    </row>
    <row r="67" spans="1:3" ht="15.5" x14ac:dyDescent="0.35">
      <c r="A67" s="211" t="s">
        <v>569</v>
      </c>
      <c r="B67" s="211" t="s">
        <v>570</v>
      </c>
      <c r="C67" s="212">
        <v>6</v>
      </c>
    </row>
    <row r="68" spans="1:3" ht="31" x14ac:dyDescent="0.35">
      <c r="A68" s="211" t="s">
        <v>571</v>
      </c>
      <c r="B68" s="211" t="s">
        <v>572</v>
      </c>
      <c r="C68" s="212">
        <v>5</v>
      </c>
    </row>
    <row r="69" spans="1:3" ht="15.5" x14ac:dyDescent="0.35">
      <c r="A69" s="211" t="s">
        <v>573</v>
      </c>
      <c r="B69" s="211" t="s">
        <v>574</v>
      </c>
      <c r="C69" s="212">
        <v>3</v>
      </c>
    </row>
    <row r="70" spans="1:3" ht="15.5" x14ac:dyDescent="0.35">
      <c r="A70" s="211" t="s">
        <v>575</v>
      </c>
      <c r="B70" s="211" t="s">
        <v>460</v>
      </c>
      <c r="C70" s="212">
        <v>2</v>
      </c>
    </row>
    <row r="71" spans="1:3" ht="15.5" x14ac:dyDescent="0.35">
      <c r="A71" s="211" t="s">
        <v>576</v>
      </c>
      <c r="B71" s="211" t="s">
        <v>577</v>
      </c>
      <c r="C71" s="212">
        <v>3</v>
      </c>
    </row>
    <row r="72" spans="1:3" ht="15.5" x14ac:dyDescent="0.35">
      <c r="A72" s="211" t="s">
        <v>578</v>
      </c>
      <c r="B72" s="211" t="s">
        <v>579</v>
      </c>
      <c r="C72" s="212">
        <v>3</v>
      </c>
    </row>
    <row r="73" spans="1:3" ht="15.5" x14ac:dyDescent="0.35">
      <c r="A73" s="211" t="s">
        <v>580</v>
      </c>
      <c r="B73" s="211" t="s">
        <v>581</v>
      </c>
      <c r="C73" s="212">
        <v>3</v>
      </c>
    </row>
    <row r="74" spans="1:3" ht="15.5" x14ac:dyDescent="0.35">
      <c r="A74" s="211" t="s">
        <v>582</v>
      </c>
      <c r="B74" s="211" t="s">
        <v>583</v>
      </c>
      <c r="C74" s="212">
        <v>5</v>
      </c>
    </row>
    <row r="75" spans="1:3" ht="15.5" x14ac:dyDescent="0.35">
      <c r="A75" s="211" t="s">
        <v>584</v>
      </c>
      <c r="B75" s="211" t="s">
        <v>585</v>
      </c>
      <c r="C75" s="212">
        <v>3</v>
      </c>
    </row>
    <row r="76" spans="1:3" ht="15.5" x14ac:dyDescent="0.35">
      <c r="A76" s="211" t="s">
        <v>586</v>
      </c>
      <c r="B76" s="211" t="s">
        <v>587</v>
      </c>
      <c r="C76" s="212">
        <v>6</v>
      </c>
    </row>
    <row r="77" spans="1:3" ht="15.5" x14ac:dyDescent="0.35">
      <c r="A77" s="211" t="s">
        <v>588</v>
      </c>
      <c r="B77" s="211" t="s">
        <v>589</v>
      </c>
      <c r="C77" s="212">
        <v>5</v>
      </c>
    </row>
    <row r="78" spans="1:3" ht="15.5" x14ac:dyDescent="0.35">
      <c r="A78" s="211" t="s">
        <v>590</v>
      </c>
      <c r="B78" s="211" t="s">
        <v>591</v>
      </c>
      <c r="C78" s="212">
        <v>4</v>
      </c>
    </row>
    <row r="79" spans="1:3" ht="15.5" x14ac:dyDescent="0.35">
      <c r="A79" s="211" t="s">
        <v>592</v>
      </c>
      <c r="B79" s="211" t="s">
        <v>593</v>
      </c>
      <c r="C79" s="212">
        <v>4</v>
      </c>
    </row>
    <row r="80" spans="1:3" ht="15.5" x14ac:dyDescent="0.35">
      <c r="A80" s="211" t="s">
        <v>594</v>
      </c>
      <c r="B80" s="211" t="s">
        <v>595</v>
      </c>
      <c r="C80" s="212">
        <v>4</v>
      </c>
    </row>
    <row r="81" spans="1:3" ht="15.5" x14ac:dyDescent="0.35">
      <c r="A81" s="211" t="s">
        <v>596</v>
      </c>
      <c r="B81" s="211" t="s">
        <v>597</v>
      </c>
      <c r="C81" s="212">
        <v>7</v>
      </c>
    </row>
    <row r="82" spans="1:3" ht="15.5" x14ac:dyDescent="0.35">
      <c r="A82" s="211" t="s">
        <v>598</v>
      </c>
      <c r="B82" s="211" t="s">
        <v>599</v>
      </c>
      <c r="C82" s="212">
        <v>6</v>
      </c>
    </row>
    <row r="83" spans="1:3" ht="15.5" x14ac:dyDescent="0.35">
      <c r="A83" s="211" t="s">
        <v>600</v>
      </c>
      <c r="B83" s="211" t="s">
        <v>601</v>
      </c>
      <c r="C83" s="212">
        <v>5</v>
      </c>
    </row>
    <row r="84" spans="1:3" ht="15.5" x14ac:dyDescent="0.35">
      <c r="A84" s="211" t="s">
        <v>602</v>
      </c>
      <c r="B84" s="211" t="s">
        <v>603</v>
      </c>
      <c r="C84" s="212">
        <v>3</v>
      </c>
    </row>
    <row r="85" spans="1:3" ht="15.5" x14ac:dyDescent="0.35">
      <c r="A85" s="211" t="s">
        <v>604</v>
      </c>
      <c r="B85" s="211" t="s">
        <v>605</v>
      </c>
      <c r="C85" s="212">
        <v>5</v>
      </c>
    </row>
    <row r="86" spans="1:3" ht="15.5" x14ac:dyDescent="0.35">
      <c r="A86" s="211" t="s">
        <v>606</v>
      </c>
      <c r="B86" s="211" t="s">
        <v>607</v>
      </c>
      <c r="C86" s="212">
        <v>4</v>
      </c>
    </row>
    <row r="87" spans="1:3" ht="15.5" x14ac:dyDescent="0.35">
      <c r="A87" s="211" t="s">
        <v>183</v>
      </c>
      <c r="B87" s="211" t="s">
        <v>608</v>
      </c>
      <c r="C87" s="212">
        <v>2</v>
      </c>
    </row>
    <row r="88" spans="1:3" ht="15.5" x14ac:dyDescent="0.35">
      <c r="A88" s="211" t="s">
        <v>609</v>
      </c>
      <c r="B88" s="211" t="s">
        <v>610</v>
      </c>
      <c r="C88" s="212">
        <v>4</v>
      </c>
    </row>
    <row r="89" spans="1:3" ht="15.5" x14ac:dyDescent="0.35">
      <c r="A89" s="211" t="s">
        <v>611</v>
      </c>
      <c r="B89" s="211" t="s">
        <v>612</v>
      </c>
      <c r="C89" s="212">
        <v>4</v>
      </c>
    </row>
    <row r="90" spans="1:3" ht="15.5" x14ac:dyDescent="0.35">
      <c r="A90" s="211" t="s">
        <v>613</v>
      </c>
      <c r="B90" s="211" t="s">
        <v>614</v>
      </c>
      <c r="C90" s="212">
        <v>4</v>
      </c>
    </row>
    <row r="91" spans="1:3" ht="15.5" x14ac:dyDescent="0.35">
      <c r="A91" s="211" t="s">
        <v>615</v>
      </c>
      <c r="B91" s="211" t="s">
        <v>460</v>
      </c>
      <c r="C91" s="212">
        <v>2</v>
      </c>
    </row>
    <row r="92" spans="1:3" ht="15.5" x14ac:dyDescent="0.35">
      <c r="A92" s="211" t="s">
        <v>351</v>
      </c>
      <c r="B92" s="211" t="s">
        <v>616</v>
      </c>
      <c r="C92" s="212">
        <v>3</v>
      </c>
    </row>
    <row r="93" spans="1:3" ht="15.5" x14ac:dyDescent="0.35">
      <c r="A93" s="211" t="s">
        <v>617</v>
      </c>
      <c r="B93" s="211" t="s">
        <v>618</v>
      </c>
      <c r="C93" s="212">
        <v>6</v>
      </c>
    </row>
    <row r="94" spans="1:3" ht="15.5" x14ac:dyDescent="0.35">
      <c r="A94" s="211" t="s">
        <v>619</v>
      </c>
      <c r="B94" s="211" t="s">
        <v>620</v>
      </c>
      <c r="C94" s="212">
        <v>3</v>
      </c>
    </row>
    <row r="95" spans="1:3" ht="15.5" x14ac:dyDescent="0.35">
      <c r="A95" s="211" t="s">
        <v>621</v>
      </c>
      <c r="B95" s="211" t="s">
        <v>622</v>
      </c>
      <c r="C95" s="212">
        <v>6</v>
      </c>
    </row>
    <row r="96" spans="1:3" ht="15.5" x14ac:dyDescent="0.35">
      <c r="A96" s="211" t="s">
        <v>623</v>
      </c>
      <c r="B96" s="211" t="s">
        <v>624</v>
      </c>
      <c r="C96" s="212">
        <v>5</v>
      </c>
    </row>
    <row r="97" spans="1:3" ht="15.5" x14ac:dyDescent="0.35">
      <c r="A97" s="211" t="s">
        <v>174</v>
      </c>
      <c r="B97" s="211" t="s">
        <v>625</v>
      </c>
      <c r="C97" s="212">
        <v>5</v>
      </c>
    </row>
    <row r="98" spans="1:3" ht="15.5" x14ac:dyDescent="0.35">
      <c r="A98" s="211" t="s">
        <v>626</v>
      </c>
      <c r="B98" s="211" t="s">
        <v>627</v>
      </c>
      <c r="C98" s="212">
        <v>5</v>
      </c>
    </row>
    <row r="99" spans="1:3" ht="15.5" x14ac:dyDescent="0.35">
      <c r="A99" s="211" t="s">
        <v>628</v>
      </c>
      <c r="B99" s="211" t="s">
        <v>629</v>
      </c>
      <c r="C99" s="212">
        <v>3</v>
      </c>
    </row>
    <row r="100" spans="1:3" ht="15.5" x14ac:dyDescent="0.35">
      <c r="A100" s="211" t="s">
        <v>630</v>
      </c>
      <c r="B100" s="211" t="s">
        <v>631</v>
      </c>
      <c r="C100" s="212">
        <v>5</v>
      </c>
    </row>
    <row r="101" spans="1:3" ht="15.5" x14ac:dyDescent="0.35">
      <c r="A101" s="211" t="s">
        <v>632</v>
      </c>
      <c r="B101" s="211" t="s">
        <v>633</v>
      </c>
      <c r="C101" s="212">
        <v>2</v>
      </c>
    </row>
    <row r="102" spans="1:3" ht="15.5" x14ac:dyDescent="0.35">
      <c r="A102" s="211" t="s">
        <v>634</v>
      </c>
      <c r="B102" s="211" t="s">
        <v>635</v>
      </c>
      <c r="C102" s="212">
        <v>5</v>
      </c>
    </row>
    <row r="103" spans="1:3" ht="15.5" x14ac:dyDescent="0.35">
      <c r="A103" s="211" t="s">
        <v>636</v>
      </c>
      <c r="B103" s="211" t="s">
        <v>637</v>
      </c>
      <c r="C103" s="212">
        <v>4</v>
      </c>
    </row>
    <row r="104" spans="1:3" ht="15.5" x14ac:dyDescent="0.35">
      <c r="A104" s="211" t="s">
        <v>638</v>
      </c>
      <c r="B104" s="211" t="s">
        <v>639</v>
      </c>
      <c r="C104" s="212">
        <v>2</v>
      </c>
    </row>
    <row r="105" spans="1:3" ht="15.5" x14ac:dyDescent="0.35">
      <c r="A105" s="211" t="s">
        <v>640</v>
      </c>
      <c r="B105" s="211" t="s">
        <v>641</v>
      </c>
      <c r="C105" s="212">
        <v>2</v>
      </c>
    </row>
    <row r="106" spans="1:3" ht="15.5" x14ac:dyDescent="0.35">
      <c r="A106" s="211" t="s">
        <v>642</v>
      </c>
      <c r="B106" s="211" t="s">
        <v>643</v>
      </c>
      <c r="C106" s="212">
        <v>4</v>
      </c>
    </row>
    <row r="107" spans="1:3" ht="31" x14ac:dyDescent="0.35">
      <c r="A107" s="211" t="s">
        <v>644</v>
      </c>
      <c r="B107" s="211" t="s">
        <v>645</v>
      </c>
      <c r="C107" s="212">
        <v>5</v>
      </c>
    </row>
    <row r="108" spans="1:3" ht="15.5" x14ac:dyDescent="0.35">
      <c r="A108" s="211" t="s">
        <v>646</v>
      </c>
      <c r="B108" s="211" t="s">
        <v>647</v>
      </c>
      <c r="C108" s="212">
        <v>4</v>
      </c>
    </row>
    <row r="109" spans="1:3" ht="15.5" x14ac:dyDescent="0.35">
      <c r="A109" s="211" t="s">
        <v>648</v>
      </c>
      <c r="B109" s="211" t="s">
        <v>649</v>
      </c>
      <c r="C109" s="212">
        <v>4</v>
      </c>
    </row>
    <row r="110" spans="1:3" ht="15.5" x14ac:dyDescent="0.35">
      <c r="A110" s="211" t="s">
        <v>650</v>
      </c>
      <c r="B110" s="211" t="s">
        <v>460</v>
      </c>
      <c r="C110" s="212">
        <v>2</v>
      </c>
    </row>
    <row r="111" spans="1:3" ht="15.5" x14ac:dyDescent="0.35">
      <c r="A111" s="211" t="s">
        <v>651</v>
      </c>
      <c r="B111" s="211" t="s">
        <v>652</v>
      </c>
      <c r="C111" s="212">
        <v>4</v>
      </c>
    </row>
    <row r="112" spans="1:3" ht="15.5" x14ac:dyDescent="0.35">
      <c r="A112" s="211" t="s">
        <v>653</v>
      </c>
      <c r="B112" s="211" t="s">
        <v>654</v>
      </c>
      <c r="C112" s="212">
        <v>5</v>
      </c>
    </row>
    <row r="113" spans="1:3" ht="15.5" x14ac:dyDescent="0.35">
      <c r="A113" s="211" t="s">
        <v>655</v>
      </c>
      <c r="B113" s="211" t="s">
        <v>656</v>
      </c>
      <c r="C113" s="212">
        <v>2</v>
      </c>
    </row>
    <row r="114" spans="1:3" ht="15.5" x14ac:dyDescent="0.35">
      <c r="A114" s="211" t="s">
        <v>657</v>
      </c>
      <c r="B114" s="211" t="s">
        <v>658</v>
      </c>
      <c r="C114" s="212">
        <v>5</v>
      </c>
    </row>
    <row r="115" spans="1:3" ht="15.5" x14ac:dyDescent="0.35">
      <c r="A115" s="211" t="s">
        <v>659</v>
      </c>
      <c r="B115" s="211" t="s">
        <v>660</v>
      </c>
      <c r="C115" s="212">
        <v>6</v>
      </c>
    </row>
    <row r="116" spans="1:3" ht="15.5" x14ac:dyDescent="0.35">
      <c r="A116" s="211" t="s">
        <v>661</v>
      </c>
      <c r="B116" s="211" t="s">
        <v>662</v>
      </c>
      <c r="C116" s="212">
        <v>4</v>
      </c>
    </row>
    <row r="117" spans="1:3" ht="15.5" x14ac:dyDescent="0.35">
      <c r="A117" s="211" t="s">
        <v>663</v>
      </c>
      <c r="B117" s="211" t="s">
        <v>664</v>
      </c>
      <c r="C117" s="212">
        <v>5</v>
      </c>
    </row>
    <row r="118" spans="1:3" ht="15.5" x14ac:dyDescent="0.35">
      <c r="A118" s="211" t="s">
        <v>665</v>
      </c>
      <c r="B118" s="211" t="s">
        <v>666</v>
      </c>
      <c r="C118" s="212">
        <v>4</v>
      </c>
    </row>
    <row r="119" spans="1:3" ht="15.5" x14ac:dyDescent="0.35">
      <c r="A119" s="211" t="s">
        <v>667</v>
      </c>
      <c r="B119" s="211" t="s">
        <v>668</v>
      </c>
      <c r="C119" s="212">
        <v>2</v>
      </c>
    </row>
    <row r="120" spans="1:3" ht="15.5" x14ac:dyDescent="0.35">
      <c r="A120" s="211" t="s">
        <v>669</v>
      </c>
      <c r="B120" s="211" t="s">
        <v>670</v>
      </c>
      <c r="C120" s="212">
        <v>2</v>
      </c>
    </row>
    <row r="121" spans="1:3" ht="15.5" x14ac:dyDescent="0.35">
      <c r="A121" s="211" t="s">
        <v>671</v>
      </c>
      <c r="B121" s="211" t="s">
        <v>672</v>
      </c>
      <c r="C121" s="212">
        <v>3</v>
      </c>
    </row>
    <row r="122" spans="1:3" ht="15.5" x14ac:dyDescent="0.35">
      <c r="A122" s="211" t="s">
        <v>673</v>
      </c>
      <c r="B122" s="211" t="s">
        <v>674</v>
      </c>
      <c r="C122" s="212">
        <v>3</v>
      </c>
    </row>
    <row r="123" spans="1:3" ht="15.5" x14ac:dyDescent="0.35">
      <c r="A123" s="211" t="s">
        <v>675</v>
      </c>
      <c r="B123" s="211" t="s">
        <v>676</v>
      </c>
      <c r="C123" s="212">
        <v>5</v>
      </c>
    </row>
    <row r="124" spans="1:3" ht="15.5" x14ac:dyDescent="0.35">
      <c r="A124" s="211" t="s">
        <v>677</v>
      </c>
      <c r="B124" s="211" t="s">
        <v>678</v>
      </c>
      <c r="C124" s="212">
        <v>4</v>
      </c>
    </row>
    <row r="125" spans="1:3" ht="15.5" x14ac:dyDescent="0.35">
      <c r="A125" s="211" t="s">
        <v>679</v>
      </c>
      <c r="B125" s="211" t="s">
        <v>680</v>
      </c>
      <c r="C125" s="212">
        <v>6</v>
      </c>
    </row>
    <row r="126" spans="1:3" ht="15.5" x14ac:dyDescent="0.35">
      <c r="A126" s="211" t="s">
        <v>681</v>
      </c>
      <c r="B126" s="211" t="s">
        <v>682</v>
      </c>
      <c r="C126" s="212">
        <v>6</v>
      </c>
    </row>
    <row r="127" spans="1:3" ht="15.5" x14ac:dyDescent="0.35">
      <c r="A127" s="211" t="s">
        <v>683</v>
      </c>
      <c r="B127" s="211" t="s">
        <v>684</v>
      </c>
      <c r="C127" s="212">
        <v>6</v>
      </c>
    </row>
    <row r="128" spans="1:3" ht="31" x14ac:dyDescent="0.35">
      <c r="A128" s="211" t="s">
        <v>685</v>
      </c>
      <c r="B128" s="211" t="s">
        <v>686</v>
      </c>
      <c r="C128" s="212">
        <v>5</v>
      </c>
    </row>
    <row r="129" spans="1:3" ht="15.5" x14ac:dyDescent="0.35">
      <c r="A129" s="211" t="s">
        <v>687</v>
      </c>
      <c r="B129" s="211" t="s">
        <v>688</v>
      </c>
      <c r="C129" s="212">
        <v>5</v>
      </c>
    </row>
    <row r="130" spans="1:3" ht="15.5" x14ac:dyDescent="0.35">
      <c r="A130" s="211" t="s">
        <v>689</v>
      </c>
      <c r="B130" s="211" t="s">
        <v>690</v>
      </c>
      <c r="C130" s="212">
        <v>3</v>
      </c>
    </row>
    <row r="131" spans="1:3" ht="15.5" x14ac:dyDescent="0.35">
      <c r="A131" s="211" t="s">
        <v>256</v>
      </c>
      <c r="B131" s="211" t="s">
        <v>691</v>
      </c>
      <c r="C131" s="212">
        <v>5</v>
      </c>
    </row>
    <row r="132" spans="1:3" ht="15.5" x14ac:dyDescent="0.35">
      <c r="A132" s="211" t="s">
        <v>692</v>
      </c>
      <c r="B132" s="211" t="s">
        <v>460</v>
      </c>
      <c r="C132" s="212">
        <v>2</v>
      </c>
    </row>
    <row r="133" spans="1:3" ht="15.5" x14ac:dyDescent="0.35">
      <c r="A133" s="211" t="s">
        <v>693</v>
      </c>
      <c r="B133" s="211" t="s">
        <v>694</v>
      </c>
      <c r="C133" s="212">
        <v>4</v>
      </c>
    </row>
    <row r="134" spans="1:3" ht="15.5" x14ac:dyDescent="0.35">
      <c r="A134" s="211" t="s">
        <v>695</v>
      </c>
      <c r="B134" s="211" t="s">
        <v>696</v>
      </c>
      <c r="C134" s="212">
        <v>1</v>
      </c>
    </row>
    <row r="135" spans="1:3" ht="15.5" x14ac:dyDescent="0.35">
      <c r="A135" s="211" t="s">
        <v>697</v>
      </c>
      <c r="B135" s="211" t="s">
        <v>698</v>
      </c>
      <c r="C135" s="212">
        <v>6</v>
      </c>
    </row>
    <row r="136" spans="1:3" ht="15.5" x14ac:dyDescent="0.35">
      <c r="A136" s="211" t="s">
        <v>699</v>
      </c>
      <c r="B136" s="211" t="s">
        <v>700</v>
      </c>
      <c r="C136" s="212">
        <v>5</v>
      </c>
    </row>
    <row r="137" spans="1:3" ht="15.5" x14ac:dyDescent="0.35">
      <c r="A137" s="211" t="s">
        <v>701</v>
      </c>
      <c r="B137" s="211" t="s">
        <v>702</v>
      </c>
      <c r="C137" s="212">
        <v>3</v>
      </c>
    </row>
    <row r="138" spans="1:3" ht="15.5" x14ac:dyDescent="0.35">
      <c r="A138" s="211" t="s">
        <v>703</v>
      </c>
      <c r="B138" s="211" t="s">
        <v>704</v>
      </c>
      <c r="C138" s="212">
        <v>3</v>
      </c>
    </row>
    <row r="139" spans="1:3" ht="15.5" x14ac:dyDescent="0.35">
      <c r="A139" s="211" t="s">
        <v>705</v>
      </c>
      <c r="B139" s="211" t="s">
        <v>706</v>
      </c>
      <c r="C139" s="212">
        <v>4</v>
      </c>
    </row>
    <row r="140" spans="1:3" ht="15.5" x14ac:dyDescent="0.35">
      <c r="A140" s="211" t="s">
        <v>707</v>
      </c>
      <c r="B140" s="211" t="s">
        <v>708</v>
      </c>
      <c r="C140" s="212">
        <v>4</v>
      </c>
    </row>
    <row r="141" spans="1:3" ht="15.5" x14ac:dyDescent="0.35">
      <c r="A141" s="211" t="s">
        <v>709</v>
      </c>
      <c r="B141" s="211" t="s">
        <v>710</v>
      </c>
      <c r="C141" s="212">
        <v>6</v>
      </c>
    </row>
    <row r="142" spans="1:3" ht="15.5" x14ac:dyDescent="0.35">
      <c r="A142" s="211" t="s">
        <v>711</v>
      </c>
      <c r="B142" s="211" t="s">
        <v>712</v>
      </c>
      <c r="C142" s="212">
        <v>3</v>
      </c>
    </row>
    <row r="143" spans="1:3" ht="15.5" x14ac:dyDescent="0.35">
      <c r="A143" s="211" t="s">
        <v>713</v>
      </c>
      <c r="B143" s="211" t="s">
        <v>714</v>
      </c>
      <c r="C143" s="212">
        <v>5</v>
      </c>
    </row>
    <row r="144" spans="1:3" ht="15.5" x14ac:dyDescent="0.35">
      <c r="A144" s="211" t="s">
        <v>715</v>
      </c>
      <c r="B144" s="211" t="s">
        <v>716</v>
      </c>
      <c r="C144" s="212">
        <v>6</v>
      </c>
    </row>
    <row r="145" spans="1:3" ht="15.5" x14ac:dyDescent="0.35">
      <c r="A145" s="211" t="s">
        <v>717</v>
      </c>
      <c r="B145" s="211" t="s">
        <v>718</v>
      </c>
      <c r="C145" s="212">
        <v>4</v>
      </c>
    </row>
    <row r="146" spans="1:3" ht="15.5" x14ac:dyDescent="0.35">
      <c r="A146" s="211" t="s">
        <v>719</v>
      </c>
      <c r="B146" s="211" t="s">
        <v>720</v>
      </c>
      <c r="C146" s="212">
        <v>5</v>
      </c>
    </row>
    <row r="147" spans="1:3" ht="15.5" x14ac:dyDescent="0.35">
      <c r="A147" s="211" t="s">
        <v>721</v>
      </c>
      <c r="B147" s="211" t="s">
        <v>722</v>
      </c>
      <c r="C147" s="212">
        <v>4</v>
      </c>
    </row>
    <row r="148" spans="1:3" ht="15.5" x14ac:dyDescent="0.35">
      <c r="A148" s="211" t="s">
        <v>723</v>
      </c>
      <c r="B148" s="211" t="s">
        <v>724</v>
      </c>
      <c r="C148" s="212">
        <v>4</v>
      </c>
    </row>
    <row r="149" spans="1:3" ht="15.5" x14ac:dyDescent="0.35">
      <c r="A149" s="211" t="s">
        <v>725</v>
      </c>
      <c r="B149" s="211" t="s">
        <v>726</v>
      </c>
      <c r="C149" s="212">
        <v>4</v>
      </c>
    </row>
    <row r="150" spans="1:3" ht="15.5" x14ac:dyDescent="0.35">
      <c r="A150" s="211" t="s">
        <v>727</v>
      </c>
      <c r="B150" s="211" t="s">
        <v>728</v>
      </c>
      <c r="C150" s="212">
        <v>5</v>
      </c>
    </row>
    <row r="151" spans="1:3" ht="15.5" x14ac:dyDescent="0.35">
      <c r="A151" s="211" t="s">
        <v>250</v>
      </c>
      <c r="B151" s="211" t="s">
        <v>729</v>
      </c>
      <c r="C151" s="212">
        <v>6</v>
      </c>
    </row>
    <row r="152" spans="1:3" ht="31" x14ac:dyDescent="0.35">
      <c r="A152" s="211" t="s">
        <v>730</v>
      </c>
      <c r="B152" s="211" t="s">
        <v>731</v>
      </c>
      <c r="C152" s="212">
        <v>5</v>
      </c>
    </row>
    <row r="153" spans="1:3" ht="15.5" x14ac:dyDescent="0.35">
      <c r="A153" s="211" t="s">
        <v>732</v>
      </c>
      <c r="B153" s="211" t="s">
        <v>733</v>
      </c>
      <c r="C153" s="212">
        <v>7</v>
      </c>
    </row>
    <row r="154" spans="1:3" ht="15.5" x14ac:dyDescent="0.35">
      <c r="A154" s="211" t="s">
        <v>734</v>
      </c>
      <c r="B154" s="211" t="s">
        <v>735</v>
      </c>
      <c r="C154" s="212">
        <v>6</v>
      </c>
    </row>
    <row r="155" spans="1:3" ht="15.5" x14ac:dyDescent="0.35">
      <c r="A155" s="211" t="s">
        <v>736</v>
      </c>
      <c r="B155" s="211" t="s">
        <v>737</v>
      </c>
      <c r="C155" s="212">
        <v>1</v>
      </c>
    </row>
    <row r="156" spans="1:3" ht="15.5" x14ac:dyDescent="0.35">
      <c r="A156" s="211" t="s">
        <v>738</v>
      </c>
      <c r="B156" s="211" t="s">
        <v>739</v>
      </c>
      <c r="C156" s="212">
        <v>6</v>
      </c>
    </row>
    <row r="157" spans="1:3" ht="31" x14ac:dyDescent="0.35">
      <c r="A157" s="211" t="s">
        <v>740</v>
      </c>
      <c r="B157" s="211" t="s">
        <v>741</v>
      </c>
      <c r="C157" s="212">
        <v>6</v>
      </c>
    </row>
    <row r="158" spans="1:3" ht="31" x14ac:dyDescent="0.35">
      <c r="A158" s="211" t="s">
        <v>742</v>
      </c>
      <c r="B158" s="211" t="s">
        <v>743</v>
      </c>
      <c r="C158" s="212">
        <v>6</v>
      </c>
    </row>
    <row r="159" spans="1:3" ht="15.5" x14ac:dyDescent="0.35">
      <c r="A159" s="211" t="s">
        <v>744</v>
      </c>
      <c r="B159" s="211" t="s">
        <v>745</v>
      </c>
      <c r="C159" s="212">
        <v>4</v>
      </c>
    </row>
    <row r="160" spans="1:3" ht="15.5" x14ac:dyDescent="0.35">
      <c r="A160" s="211" t="s">
        <v>746</v>
      </c>
      <c r="B160" s="211" t="s">
        <v>747</v>
      </c>
      <c r="C160" s="212">
        <v>6</v>
      </c>
    </row>
    <row r="161" spans="1:3" ht="15.5" x14ac:dyDescent="0.35">
      <c r="A161" s="211" t="s">
        <v>748</v>
      </c>
      <c r="B161" s="211" t="s">
        <v>749</v>
      </c>
      <c r="C161" s="212">
        <v>3</v>
      </c>
    </row>
    <row r="162" spans="1:3" ht="15.5" x14ac:dyDescent="0.35">
      <c r="A162" s="211" t="s">
        <v>750</v>
      </c>
      <c r="B162" s="211" t="s">
        <v>751</v>
      </c>
      <c r="C162" s="212">
        <v>4</v>
      </c>
    </row>
    <row r="163" spans="1:3" ht="15.5" x14ac:dyDescent="0.35">
      <c r="A163" s="211" t="s">
        <v>752</v>
      </c>
      <c r="B163" s="211" t="s">
        <v>753</v>
      </c>
      <c r="C163" s="212">
        <v>5</v>
      </c>
    </row>
    <row r="164" spans="1:3" ht="31" x14ac:dyDescent="0.35">
      <c r="A164" s="211" t="s">
        <v>754</v>
      </c>
      <c r="B164" s="211" t="s">
        <v>755</v>
      </c>
      <c r="C164" s="212">
        <v>3</v>
      </c>
    </row>
    <row r="165" spans="1:3" ht="15.5" x14ac:dyDescent="0.35">
      <c r="A165" s="211" t="s">
        <v>756</v>
      </c>
      <c r="B165" s="211" t="s">
        <v>757</v>
      </c>
      <c r="C165" s="212">
        <v>5</v>
      </c>
    </row>
    <row r="166" spans="1:3" ht="15.5" x14ac:dyDescent="0.35">
      <c r="A166" s="211" t="s">
        <v>758</v>
      </c>
      <c r="B166" s="211" t="s">
        <v>759</v>
      </c>
      <c r="C166" s="212">
        <v>5</v>
      </c>
    </row>
    <row r="167" spans="1:3" ht="15.5" x14ac:dyDescent="0.35">
      <c r="A167" s="211" t="s">
        <v>760</v>
      </c>
      <c r="B167" s="211" t="s">
        <v>761</v>
      </c>
      <c r="C167" s="212">
        <v>5</v>
      </c>
    </row>
    <row r="168" spans="1:3" ht="15.5" x14ac:dyDescent="0.35">
      <c r="A168" s="211" t="s">
        <v>762</v>
      </c>
      <c r="B168" s="211" t="s">
        <v>763</v>
      </c>
      <c r="C168" s="212">
        <v>5</v>
      </c>
    </row>
    <row r="169" spans="1:3" ht="15.5" x14ac:dyDescent="0.35">
      <c r="A169" s="211" t="s">
        <v>764</v>
      </c>
      <c r="B169" s="211" t="s">
        <v>765</v>
      </c>
      <c r="C169" s="212">
        <v>5</v>
      </c>
    </row>
    <row r="170" spans="1:3" ht="15.5" x14ac:dyDescent="0.35">
      <c r="A170" s="211" t="s">
        <v>766</v>
      </c>
      <c r="B170" s="211" t="s">
        <v>767</v>
      </c>
      <c r="C170" s="212">
        <v>5</v>
      </c>
    </row>
    <row r="171" spans="1:3" ht="15.5" x14ac:dyDescent="0.35">
      <c r="A171" s="211" t="s">
        <v>768</v>
      </c>
      <c r="B171" s="211" t="s">
        <v>769</v>
      </c>
      <c r="C171" s="212">
        <v>6</v>
      </c>
    </row>
    <row r="172" spans="1:3" ht="15.5" x14ac:dyDescent="0.35">
      <c r="A172" s="211" t="s">
        <v>770</v>
      </c>
      <c r="B172" s="211" t="s">
        <v>771</v>
      </c>
      <c r="C172" s="212">
        <v>4</v>
      </c>
    </row>
    <row r="173" spans="1:3" ht="15.5" x14ac:dyDescent="0.35">
      <c r="A173" s="211" t="s">
        <v>772</v>
      </c>
      <c r="B173" s="211" t="s">
        <v>773</v>
      </c>
      <c r="C173" s="212">
        <v>3</v>
      </c>
    </row>
    <row r="174" spans="1:3" ht="15.5" x14ac:dyDescent="0.35">
      <c r="A174" s="211" t="s">
        <v>774</v>
      </c>
      <c r="B174" s="211" t="s">
        <v>775</v>
      </c>
      <c r="C174" s="212">
        <v>4</v>
      </c>
    </row>
    <row r="175" spans="1:3" ht="15.5" x14ac:dyDescent="0.35">
      <c r="A175" s="211" t="s">
        <v>776</v>
      </c>
      <c r="B175" s="211" t="s">
        <v>777</v>
      </c>
      <c r="C175" s="212">
        <v>6</v>
      </c>
    </row>
    <row r="176" spans="1:3" ht="31" x14ac:dyDescent="0.35">
      <c r="A176" s="211" t="s">
        <v>778</v>
      </c>
      <c r="B176" s="211" t="s">
        <v>779</v>
      </c>
      <c r="C176" s="212">
        <v>5</v>
      </c>
    </row>
    <row r="177" spans="1:3" ht="15.5" x14ac:dyDescent="0.35">
      <c r="A177" s="211" t="s">
        <v>780</v>
      </c>
      <c r="B177" s="211" t="s">
        <v>781</v>
      </c>
      <c r="C177" s="212">
        <v>3</v>
      </c>
    </row>
    <row r="178" spans="1:3" ht="15.5" x14ac:dyDescent="0.35">
      <c r="A178" s="211" t="s">
        <v>782</v>
      </c>
      <c r="B178" s="211" t="s">
        <v>783</v>
      </c>
      <c r="C178" s="212">
        <v>5</v>
      </c>
    </row>
    <row r="179" spans="1:3" ht="15.5" x14ac:dyDescent="0.35">
      <c r="A179" s="211" t="s">
        <v>784</v>
      </c>
      <c r="B179" s="211" t="s">
        <v>785</v>
      </c>
      <c r="C179" s="212">
        <v>5</v>
      </c>
    </row>
    <row r="180" spans="1:3" ht="15.5" x14ac:dyDescent="0.35">
      <c r="A180" s="211" t="s">
        <v>786</v>
      </c>
      <c r="B180" s="211" t="s">
        <v>787</v>
      </c>
      <c r="C180" s="212">
        <v>4</v>
      </c>
    </row>
    <row r="181" spans="1:3" ht="15.5" x14ac:dyDescent="0.35">
      <c r="A181" s="211" t="s">
        <v>788</v>
      </c>
      <c r="B181" s="211" t="s">
        <v>460</v>
      </c>
      <c r="C181" s="212">
        <v>2</v>
      </c>
    </row>
    <row r="182" spans="1:3" ht="15.5" x14ac:dyDescent="0.35">
      <c r="A182" s="211" t="s">
        <v>789</v>
      </c>
      <c r="B182" s="211" t="s">
        <v>790</v>
      </c>
      <c r="C182" s="212">
        <v>3</v>
      </c>
    </row>
    <row r="183" spans="1:3" ht="15.5" x14ac:dyDescent="0.35">
      <c r="A183" s="211" t="s">
        <v>791</v>
      </c>
      <c r="B183" s="211" t="s">
        <v>792</v>
      </c>
      <c r="C183" s="212">
        <v>3</v>
      </c>
    </row>
    <row r="184" spans="1:3" ht="15.5" x14ac:dyDescent="0.35">
      <c r="A184" s="211" t="s">
        <v>793</v>
      </c>
      <c r="B184" s="211" t="s">
        <v>794</v>
      </c>
      <c r="C184" s="212">
        <v>5</v>
      </c>
    </row>
    <row r="185" spans="1:3" ht="15.5" x14ac:dyDescent="0.35">
      <c r="A185" s="211" t="s">
        <v>795</v>
      </c>
      <c r="B185" s="211" t="s">
        <v>796</v>
      </c>
      <c r="C185" s="212">
        <v>5</v>
      </c>
    </row>
    <row r="186" spans="1:3" ht="15.5" x14ac:dyDescent="0.35">
      <c r="A186" s="211" t="s">
        <v>797</v>
      </c>
      <c r="B186" s="211" t="s">
        <v>798</v>
      </c>
      <c r="C186" s="212">
        <v>2</v>
      </c>
    </row>
    <row r="187" spans="1:3" ht="15.5" x14ac:dyDescent="0.35">
      <c r="A187" s="211" t="s">
        <v>799</v>
      </c>
      <c r="B187" s="211" t="s">
        <v>800</v>
      </c>
      <c r="C187" s="212">
        <v>3</v>
      </c>
    </row>
    <row r="188" spans="1:3" ht="15.5" x14ac:dyDescent="0.35">
      <c r="A188" s="211" t="s">
        <v>801</v>
      </c>
      <c r="B188" s="211" t="s">
        <v>802</v>
      </c>
      <c r="C188" s="212">
        <v>4</v>
      </c>
    </row>
    <row r="189" spans="1:3" ht="15.5" x14ac:dyDescent="0.35">
      <c r="A189" s="211" t="s">
        <v>803</v>
      </c>
      <c r="B189" s="211" t="s">
        <v>804</v>
      </c>
      <c r="C189" s="212">
        <v>2</v>
      </c>
    </row>
    <row r="190" spans="1:3" ht="15.5" x14ac:dyDescent="0.35">
      <c r="A190" s="211" t="s">
        <v>805</v>
      </c>
      <c r="B190" s="211" t="s">
        <v>806</v>
      </c>
      <c r="C190" s="212">
        <v>2</v>
      </c>
    </row>
    <row r="191" spans="1:3" ht="15.5" x14ac:dyDescent="0.35">
      <c r="A191" s="211" t="s">
        <v>807</v>
      </c>
      <c r="B191" s="211" t="s">
        <v>808</v>
      </c>
      <c r="C191" s="212">
        <v>5</v>
      </c>
    </row>
    <row r="192" spans="1:3" ht="15.5" x14ac:dyDescent="0.35">
      <c r="A192" s="211" t="s">
        <v>809</v>
      </c>
      <c r="B192" s="211" t="s">
        <v>460</v>
      </c>
      <c r="C192" s="212">
        <v>2</v>
      </c>
    </row>
    <row r="193" spans="1:3" ht="15.5" x14ac:dyDescent="0.35">
      <c r="A193" s="211" t="s">
        <v>810</v>
      </c>
      <c r="B193" s="211" t="s">
        <v>811</v>
      </c>
      <c r="C193" s="212">
        <v>3</v>
      </c>
    </row>
    <row r="194" spans="1:3" ht="31" x14ac:dyDescent="0.35">
      <c r="A194" s="211" t="s">
        <v>812</v>
      </c>
      <c r="B194" s="211" t="s">
        <v>813</v>
      </c>
      <c r="C194" s="212">
        <v>3</v>
      </c>
    </row>
    <row r="195" spans="1:3" ht="31" x14ac:dyDescent="0.35">
      <c r="A195" s="211" t="s">
        <v>814</v>
      </c>
      <c r="B195" s="211" t="s">
        <v>815</v>
      </c>
      <c r="C195" s="212">
        <v>3</v>
      </c>
    </row>
    <row r="196" spans="1:3" ht="15.5" x14ac:dyDescent="0.35">
      <c r="A196" s="211" t="s">
        <v>816</v>
      </c>
      <c r="B196" s="211" t="s">
        <v>817</v>
      </c>
      <c r="C196" s="212">
        <v>5</v>
      </c>
    </row>
    <row r="197" spans="1:3" ht="15.5" x14ac:dyDescent="0.35">
      <c r="A197" s="211" t="s">
        <v>818</v>
      </c>
      <c r="B197" s="211" t="s">
        <v>819</v>
      </c>
      <c r="C197" s="212">
        <v>4</v>
      </c>
    </row>
    <row r="198" spans="1:3" ht="15.5" x14ac:dyDescent="0.35">
      <c r="A198" s="211" t="s">
        <v>820</v>
      </c>
      <c r="B198" s="211" t="s">
        <v>460</v>
      </c>
      <c r="C198" s="212">
        <v>2</v>
      </c>
    </row>
    <row r="199" spans="1:3" ht="15.5" x14ac:dyDescent="0.35">
      <c r="A199" s="211" t="s">
        <v>821</v>
      </c>
      <c r="B199" s="211" t="s">
        <v>822</v>
      </c>
      <c r="C199" s="212">
        <v>1</v>
      </c>
    </row>
    <row r="200" spans="1:3" ht="15.5" x14ac:dyDescent="0.35">
      <c r="A200" s="211" t="s">
        <v>823</v>
      </c>
      <c r="B200" s="211" t="s">
        <v>824</v>
      </c>
      <c r="C200" s="212">
        <v>4</v>
      </c>
    </row>
    <row r="201" spans="1:3" ht="15.5" x14ac:dyDescent="0.35">
      <c r="A201" s="211" t="s">
        <v>825</v>
      </c>
      <c r="B201" s="211" t="s">
        <v>826</v>
      </c>
      <c r="C201" s="212">
        <v>3</v>
      </c>
    </row>
    <row r="202" spans="1:3" ht="15.5" x14ac:dyDescent="0.35">
      <c r="A202" s="211" t="s">
        <v>827</v>
      </c>
      <c r="B202" s="211" t="s">
        <v>828</v>
      </c>
      <c r="C202" s="212">
        <v>4</v>
      </c>
    </row>
    <row r="203" spans="1:3" ht="15.5" x14ac:dyDescent="0.35">
      <c r="A203" s="211" t="s">
        <v>829</v>
      </c>
      <c r="B203" s="211" t="s">
        <v>830</v>
      </c>
      <c r="C203" s="212">
        <v>4</v>
      </c>
    </row>
    <row r="204" spans="1:3" ht="15.5" x14ac:dyDescent="0.35">
      <c r="A204" s="211" t="s">
        <v>831</v>
      </c>
      <c r="B204" s="211" t="s">
        <v>832</v>
      </c>
      <c r="C204" s="212">
        <v>4</v>
      </c>
    </row>
    <row r="205" spans="1:3" ht="15.5" x14ac:dyDescent="0.35">
      <c r="A205" s="211" t="s">
        <v>833</v>
      </c>
      <c r="B205" s="211" t="s">
        <v>834</v>
      </c>
      <c r="C205" s="212">
        <v>2</v>
      </c>
    </row>
    <row r="206" spans="1:3" ht="15.5" x14ac:dyDescent="0.35">
      <c r="A206" s="211" t="s">
        <v>835</v>
      </c>
      <c r="B206" s="211" t="s">
        <v>836</v>
      </c>
      <c r="C206" s="212">
        <v>3</v>
      </c>
    </row>
    <row r="207" spans="1:3" ht="15.5" x14ac:dyDescent="0.35">
      <c r="A207" s="211" t="s">
        <v>837</v>
      </c>
      <c r="B207" s="211" t="s">
        <v>838</v>
      </c>
      <c r="C207" s="212">
        <v>4</v>
      </c>
    </row>
    <row r="208" spans="1:3" ht="15.5" x14ac:dyDescent="0.35">
      <c r="A208" s="211" t="s">
        <v>839</v>
      </c>
      <c r="B208" s="211" t="s">
        <v>840</v>
      </c>
      <c r="C208" s="212">
        <v>2</v>
      </c>
    </row>
    <row r="209" spans="1:3" ht="15.5" x14ac:dyDescent="0.35">
      <c r="A209" s="211" t="s">
        <v>841</v>
      </c>
      <c r="B209" s="211" t="s">
        <v>842</v>
      </c>
      <c r="C209" s="212">
        <v>4</v>
      </c>
    </row>
    <row r="210" spans="1:3" ht="15.5" x14ac:dyDescent="0.35">
      <c r="A210" s="211" t="s">
        <v>843</v>
      </c>
      <c r="B210" s="211" t="s">
        <v>844</v>
      </c>
      <c r="C210" s="212">
        <v>4</v>
      </c>
    </row>
    <row r="211" spans="1:3" ht="15.5" x14ac:dyDescent="0.35">
      <c r="A211" s="211" t="s">
        <v>845</v>
      </c>
      <c r="B211" s="211" t="s">
        <v>846</v>
      </c>
      <c r="C211" s="212">
        <v>4</v>
      </c>
    </row>
    <row r="212" spans="1:3" ht="15.5" x14ac:dyDescent="0.35">
      <c r="A212" s="211" t="s">
        <v>847</v>
      </c>
      <c r="B212" s="211" t="s">
        <v>848</v>
      </c>
      <c r="C212" s="212">
        <v>3</v>
      </c>
    </row>
    <row r="213" spans="1:3" ht="15.5" x14ac:dyDescent="0.35">
      <c r="A213" s="211" t="s">
        <v>849</v>
      </c>
      <c r="B213" s="211" t="s">
        <v>460</v>
      </c>
      <c r="C213" s="212">
        <v>2</v>
      </c>
    </row>
    <row r="214" spans="1:3" ht="15.5" x14ac:dyDescent="0.35">
      <c r="A214" s="211" t="s">
        <v>850</v>
      </c>
      <c r="B214" s="211" t="s">
        <v>851</v>
      </c>
      <c r="C214" s="212">
        <v>1</v>
      </c>
    </row>
    <row r="215" spans="1:3" ht="15.5" x14ac:dyDescent="0.35">
      <c r="A215" s="211" t="s">
        <v>852</v>
      </c>
      <c r="B215" s="211" t="s">
        <v>853</v>
      </c>
      <c r="C215" s="212">
        <v>4</v>
      </c>
    </row>
    <row r="216" spans="1:3" ht="15.5" x14ac:dyDescent="0.35">
      <c r="A216" s="211" t="s">
        <v>854</v>
      </c>
      <c r="B216" s="211" t="s">
        <v>855</v>
      </c>
      <c r="C216" s="212">
        <v>4</v>
      </c>
    </row>
    <row r="217" spans="1:3" ht="15.5" x14ac:dyDescent="0.35">
      <c r="A217" s="211" t="s">
        <v>856</v>
      </c>
      <c r="B217" s="211" t="s">
        <v>857</v>
      </c>
      <c r="C217" s="212">
        <v>4</v>
      </c>
    </row>
    <row r="218" spans="1:3" ht="31" x14ac:dyDescent="0.35">
      <c r="A218" s="211" t="s">
        <v>858</v>
      </c>
      <c r="B218" s="211" t="s">
        <v>859</v>
      </c>
      <c r="C218" s="212">
        <v>4</v>
      </c>
    </row>
    <row r="219" spans="1:3" ht="15.5" x14ac:dyDescent="0.35">
      <c r="A219" s="211" t="s">
        <v>860</v>
      </c>
      <c r="B219" s="211" t="s">
        <v>861</v>
      </c>
      <c r="C219" s="212">
        <v>2</v>
      </c>
    </row>
    <row r="220" spans="1:3" ht="15.5" x14ac:dyDescent="0.35">
      <c r="A220" s="211" t="s">
        <v>862</v>
      </c>
      <c r="B220" s="211" t="s">
        <v>863</v>
      </c>
      <c r="C220" s="212">
        <v>1</v>
      </c>
    </row>
    <row r="221" spans="1:3" ht="15.5" x14ac:dyDescent="0.35">
      <c r="A221" s="211" t="s">
        <v>864</v>
      </c>
      <c r="B221" s="211" t="s">
        <v>865</v>
      </c>
      <c r="C221" s="212">
        <v>1</v>
      </c>
    </row>
    <row r="222" spans="1:3" ht="31" x14ac:dyDescent="0.35">
      <c r="A222" s="211" t="s">
        <v>866</v>
      </c>
      <c r="B222" s="211" t="s">
        <v>867</v>
      </c>
      <c r="C222" s="212">
        <v>4</v>
      </c>
    </row>
    <row r="223" spans="1:3" ht="15.5" x14ac:dyDescent="0.35">
      <c r="A223" s="211" t="s">
        <v>868</v>
      </c>
      <c r="B223" s="211" t="s">
        <v>869</v>
      </c>
      <c r="C223" s="212">
        <v>7</v>
      </c>
    </row>
    <row r="224" spans="1:3" ht="15.5" x14ac:dyDescent="0.35">
      <c r="A224" s="211" t="s">
        <v>870</v>
      </c>
      <c r="B224" s="211" t="s">
        <v>871</v>
      </c>
      <c r="C224" s="212">
        <v>5</v>
      </c>
    </row>
    <row r="225" spans="1:3" ht="15.5" x14ac:dyDescent="0.35">
      <c r="A225" s="211" t="s">
        <v>872</v>
      </c>
      <c r="B225" s="211" t="s">
        <v>873</v>
      </c>
      <c r="C225" s="212">
        <v>6</v>
      </c>
    </row>
    <row r="226" spans="1:3" ht="15.5" x14ac:dyDescent="0.35">
      <c r="A226" s="211" t="s">
        <v>874</v>
      </c>
      <c r="B226" s="211" t="s">
        <v>875</v>
      </c>
      <c r="C226" s="212">
        <v>5</v>
      </c>
    </row>
    <row r="227" spans="1:3" ht="15.5" x14ac:dyDescent="0.35">
      <c r="A227" s="211" t="s">
        <v>876</v>
      </c>
      <c r="B227" s="211" t="s">
        <v>877</v>
      </c>
      <c r="C227" s="212">
        <v>2</v>
      </c>
    </row>
    <row r="228" spans="1:3" ht="15.5" x14ac:dyDescent="0.35">
      <c r="A228" s="211" t="s">
        <v>878</v>
      </c>
      <c r="B228" s="211" t="s">
        <v>879</v>
      </c>
      <c r="C228" s="212">
        <v>3</v>
      </c>
    </row>
    <row r="229" spans="1:3" ht="15.5" x14ac:dyDescent="0.35">
      <c r="A229" s="211" t="s">
        <v>880</v>
      </c>
      <c r="B229" s="211" t="s">
        <v>881</v>
      </c>
      <c r="C229" s="212">
        <v>1</v>
      </c>
    </row>
    <row r="230" spans="1:3" ht="15.5" x14ac:dyDescent="0.35">
      <c r="A230" s="211" t="s">
        <v>882</v>
      </c>
      <c r="B230" s="211" t="s">
        <v>883</v>
      </c>
      <c r="C230" s="212">
        <v>7</v>
      </c>
    </row>
    <row r="231" spans="1:3" ht="15.5" x14ac:dyDescent="0.35">
      <c r="A231" s="211" t="s">
        <v>884</v>
      </c>
      <c r="B231" s="211" t="s">
        <v>885</v>
      </c>
      <c r="C231" s="212">
        <v>2</v>
      </c>
    </row>
    <row r="232" spans="1:3" ht="15.5" x14ac:dyDescent="0.35">
      <c r="A232" s="211" t="s">
        <v>886</v>
      </c>
      <c r="B232" s="211" t="s">
        <v>887</v>
      </c>
      <c r="C232" s="212">
        <v>5</v>
      </c>
    </row>
    <row r="233" spans="1:3" ht="15.5" x14ac:dyDescent="0.35">
      <c r="A233" s="211" t="s">
        <v>888</v>
      </c>
      <c r="B233" s="211" t="s">
        <v>460</v>
      </c>
      <c r="C233" s="212">
        <v>2</v>
      </c>
    </row>
    <row r="234" spans="1:3" ht="15.5" x14ac:dyDescent="0.35">
      <c r="A234" s="211" t="s">
        <v>889</v>
      </c>
      <c r="B234" s="211" t="s">
        <v>890</v>
      </c>
      <c r="C234" s="212">
        <v>6</v>
      </c>
    </row>
    <row r="235" spans="1:3" ht="15.5" x14ac:dyDescent="0.35">
      <c r="A235" s="211" t="s">
        <v>891</v>
      </c>
      <c r="B235" s="211" t="s">
        <v>892</v>
      </c>
      <c r="C235" s="212">
        <v>4</v>
      </c>
    </row>
    <row r="236" spans="1:3" ht="15.5" x14ac:dyDescent="0.35">
      <c r="A236" s="211" t="s">
        <v>893</v>
      </c>
      <c r="B236" s="211" t="s">
        <v>894</v>
      </c>
      <c r="C236" s="212">
        <v>6</v>
      </c>
    </row>
    <row r="237" spans="1:3" ht="15.5" x14ac:dyDescent="0.35">
      <c r="A237" s="211" t="s">
        <v>895</v>
      </c>
      <c r="B237" s="211" t="s">
        <v>896</v>
      </c>
      <c r="C237" s="212">
        <v>4</v>
      </c>
    </row>
    <row r="238" spans="1:3" ht="15.5" x14ac:dyDescent="0.35">
      <c r="A238" s="211" t="s">
        <v>897</v>
      </c>
      <c r="B238" s="211" t="s">
        <v>898</v>
      </c>
      <c r="C238" s="212">
        <v>6</v>
      </c>
    </row>
    <row r="239" spans="1:3" ht="15.5" x14ac:dyDescent="0.35">
      <c r="A239" s="211" t="s">
        <v>899</v>
      </c>
      <c r="B239" s="211" t="s">
        <v>900</v>
      </c>
      <c r="C239" s="212">
        <v>4</v>
      </c>
    </row>
    <row r="240" spans="1:3" ht="15.5" x14ac:dyDescent="0.35">
      <c r="A240" s="211" t="s">
        <v>901</v>
      </c>
      <c r="B240" s="211" t="s">
        <v>902</v>
      </c>
      <c r="C240" s="212">
        <v>7</v>
      </c>
    </row>
    <row r="241" spans="1:3" ht="15.5" x14ac:dyDescent="0.35">
      <c r="A241" s="211" t="s">
        <v>903</v>
      </c>
      <c r="B241" s="211" t="s">
        <v>904</v>
      </c>
      <c r="C241" s="212">
        <v>8</v>
      </c>
    </row>
    <row r="242" spans="1:3" ht="15.5" x14ac:dyDescent="0.35">
      <c r="A242" s="211" t="s">
        <v>905</v>
      </c>
      <c r="B242" s="211" t="s">
        <v>906</v>
      </c>
      <c r="C242" s="212">
        <v>6</v>
      </c>
    </row>
    <row r="243" spans="1:3" ht="15.5" x14ac:dyDescent="0.35">
      <c r="A243" s="211" t="s">
        <v>907</v>
      </c>
      <c r="B243" s="211" t="s">
        <v>908</v>
      </c>
      <c r="C243" s="212">
        <v>5</v>
      </c>
    </row>
    <row r="244" spans="1:3" ht="15.5" x14ac:dyDescent="0.35">
      <c r="A244" s="211" t="s">
        <v>909</v>
      </c>
      <c r="B244" s="211" t="s">
        <v>910</v>
      </c>
      <c r="C244" s="212">
        <v>6</v>
      </c>
    </row>
    <row r="245" spans="1:3" ht="31" x14ac:dyDescent="0.35">
      <c r="A245" s="211" t="s">
        <v>911</v>
      </c>
      <c r="B245" s="211" t="s">
        <v>912</v>
      </c>
      <c r="C245" s="212">
        <v>1</v>
      </c>
    </row>
    <row r="246" spans="1:3" ht="15.5" x14ac:dyDescent="0.35">
      <c r="A246" s="211" t="s">
        <v>913</v>
      </c>
      <c r="B246" s="211" t="s">
        <v>914</v>
      </c>
      <c r="C246" s="212">
        <v>4</v>
      </c>
    </row>
    <row r="247" spans="1:3" ht="15.5" x14ac:dyDescent="0.35">
      <c r="A247" s="211" t="s">
        <v>915</v>
      </c>
      <c r="B247" s="211" t="s">
        <v>916</v>
      </c>
      <c r="C247" s="212">
        <v>5</v>
      </c>
    </row>
    <row r="248" spans="1:3" ht="15.5" x14ac:dyDescent="0.35">
      <c r="A248" s="211" t="s">
        <v>917</v>
      </c>
      <c r="B248" s="211" t="s">
        <v>460</v>
      </c>
      <c r="C248" s="212">
        <v>2</v>
      </c>
    </row>
    <row r="249" spans="1:3" ht="15.5" x14ac:dyDescent="0.35">
      <c r="A249" s="211" t="s">
        <v>918</v>
      </c>
      <c r="B249" s="211" t="s">
        <v>919</v>
      </c>
      <c r="C249" s="212">
        <v>8</v>
      </c>
    </row>
    <row r="250" spans="1:3" ht="15.5" x14ac:dyDescent="0.35">
      <c r="A250" s="211" t="s">
        <v>920</v>
      </c>
      <c r="B250" s="211" t="s">
        <v>921</v>
      </c>
      <c r="C250" s="212">
        <v>8</v>
      </c>
    </row>
    <row r="251" spans="1:3" ht="31" x14ac:dyDescent="0.35">
      <c r="A251" s="211" t="s">
        <v>922</v>
      </c>
      <c r="B251" s="211" t="s">
        <v>923</v>
      </c>
      <c r="C251" s="212">
        <v>7</v>
      </c>
    </row>
    <row r="252" spans="1:3" ht="15.5" x14ac:dyDescent="0.35">
      <c r="A252" s="211" t="s">
        <v>237</v>
      </c>
      <c r="B252" s="211" t="s">
        <v>924</v>
      </c>
      <c r="C252" s="212">
        <v>5</v>
      </c>
    </row>
    <row r="253" spans="1:3" ht="15.5" x14ac:dyDescent="0.35">
      <c r="A253" s="211" t="s">
        <v>925</v>
      </c>
      <c r="B253" s="211" t="s">
        <v>926</v>
      </c>
      <c r="C253" s="212">
        <v>7</v>
      </c>
    </row>
    <row r="254" spans="1:3" ht="31" x14ac:dyDescent="0.35">
      <c r="A254" s="211" t="s">
        <v>927</v>
      </c>
      <c r="B254" s="211" t="s">
        <v>928</v>
      </c>
      <c r="C254" s="212">
        <v>4</v>
      </c>
    </row>
    <row r="255" spans="1:3" ht="15.5" x14ac:dyDescent="0.35">
      <c r="A255" s="211" t="s">
        <v>929</v>
      </c>
      <c r="B255" s="211" t="s">
        <v>930</v>
      </c>
      <c r="C255" s="212">
        <v>4</v>
      </c>
    </row>
    <row r="256" spans="1:3" ht="15.5" x14ac:dyDescent="0.35">
      <c r="A256" s="211" t="s">
        <v>931</v>
      </c>
      <c r="B256" s="211" t="s">
        <v>932</v>
      </c>
      <c r="C256" s="212">
        <v>5</v>
      </c>
    </row>
    <row r="257" spans="1:3" ht="15.5" x14ac:dyDescent="0.35">
      <c r="A257" s="211" t="s">
        <v>933</v>
      </c>
      <c r="B257" s="211" t="s">
        <v>934</v>
      </c>
      <c r="C257" s="212">
        <v>8</v>
      </c>
    </row>
    <row r="258" spans="1:3" ht="15.5" x14ac:dyDescent="0.35">
      <c r="A258" s="211" t="s">
        <v>935</v>
      </c>
      <c r="B258" s="211" t="s">
        <v>936</v>
      </c>
      <c r="C258" s="212">
        <v>4</v>
      </c>
    </row>
    <row r="259" spans="1:3" ht="15.5" x14ac:dyDescent="0.35">
      <c r="A259" s="211" t="s">
        <v>937</v>
      </c>
      <c r="B259" s="211" t="s">
        <v>460</v>
      </c>
      <c r="C259" s="212">
        <v>3</v>
      </c>
    </row>
    <row r="260" spans="1:3" ht="15.5" x14ac:dyDescent="0.35">
      <c r="A260" s="211" t="s">
        <v>938</v>
      </c>
      <c r="B260" s="211" t="s">
        <v>939</v>
      </c>
      <c r="C260" s="212">
        <v>5</v>
      </c>
    </row>
    <row r="261" spans="1:3" ht="15.5" x14ac:dyDescent="0.35">
      <c r="A261" s="211" t="s">
        <v>940</v>
      </c>
      <c r="B261" s="211" t="s">
        <v>941</v>
      </c>
      <c r="C261" s="212">
        <v>8</v>
      </c>
    </row>
    <row r="262" spans="1:3" ht="15.5" x14ac:dyDescent="0.35">
      <c r="A262" s="211" t="s">
        <v>942</v>
      </c>
      <c r="B262" s="211" t="s">
        <v>943</v>
      </c>
      <c r="C262" s="212">
        <v>5</v>
      </c>
    </row>
    <row r="263" spans="1:3" ht="15.5" x14ac:dyDescent="0.35">
      <c r="A263" s="211" t="s">
        <v>944</v>
      </c>
      <c r="B263" s="211" t="s">
        <v>945</v>
      </c>
      <c r="C263" s="212">
        <v>4</v>
      </c>
    </row>
    <row r="264" spans="1:3" ht="15.5" x14ac:dyDescent="0.35">
      <c r="A264" s="211" t="s">
        <v>946</v>
      </c>
      <c r="B264" s="211" t="s">
        <v>947</v>
      </c>
      <c r="C264" s="212">
        <v>4</v>
      </c>
    </row>
    <row r="265" spans="1:3" ht="15.5" x14ac:dyDescent="0.35">
      <c r="A265" s="211" t="s">
        <v>948</v>
      </c>
      <c r="B265" s="211" t="s">
        <v>949</v>
      </c>
      <c r="C265" s="212">
        <v>5</v>
      </c>
    </row>
    <row r="266" spans="1:3" ht="15.5" x14ac:dyDescent="0.35">
      <c r="A266" s="211" t="s">
        <v>950</v>
      </c>
      <c r="B266" s="211" t="s">
        <v>951</v>
      </c>
      <c r="C266" s="212">
        <v>6</v>
      </c>
    </row>
    <row r="267" spans="1:3" ht="15.5" x14ac:dyDescent="0.35">
      <c r="A267" s="211" t="s">
        <v>952</v>
      </c>
      <c r="B267" s="211" t="s">
        <v>953</v>
      </c>
      <c r="C267" s="212">
        <v>5</v>
      </c>
    </row>
    <row r="268" spans="1:3" ht="15.5" x14ac:dyDescent="0.35">
      <c r="A268" s="211" t="s">
        <v>954</v>
      </c>
      <c r="B268" s="211" t="s">
        <v>955</v>
      </c>
      <c r="C268" s="212">
        <v>6</v>
      </c>
    </row>
    <row r="269" spans="1:3" ht="31" x14ac:dyDescent="0.35">
      <c r="A269" s="211" t="s">
        <v>956</v>
      </c>
      <c r="B269" s="211" t="s">
        <v>957</v>
      </c>
      <c r="C269" s="212">
        <v>8</v>
      </c>
    </row>
    <row r="270" spans="1:3" ht="31" x14ac:dyDescent="0.35">
      <c r="A270" s="211" t="s">
        <v>336</v>
      </c>
      <c r="B270" s="211" t="s">
        <v>958</v>
      </c>
      <c r="C270" s="212">
        <v>7</v>
      </c>
    </row>
    <row r="271" spans="1:3" ht="15.5" x14ac:dyDescent="0.35">
      <c r="A271" s="211" t="s">
        <v>343</v>
      </c>
      <c r="B271" s="211" t="s">
        <v>959</v>
      </c>
      <c r="C271" s="212">
        <v>6</v>
      </c>
    </row>
    <row r="272" spans="1:3" ht="15.5" x14ac:dyDescent="0.35">
      <c r="A272" s="211" t="s">
        <v>960</v>
      </c>
      <c r="B272" s="211" t="s">
        <v>961</v>
      </c>
      <c r="C272" s="212">
        <v>8</v>
      </c>
    </row>
    <row r="273" spans="1:3" ht="31" x14ac:dyDescent="0.35">
      <c r="A273" s="211" t="s">
        <v>962</v>
      </c>
      <c r="B273" s="211" t="s">
        <v>963</v>
      </c>
      <c r="C273" s="212">
        <v>4</v>
      </c>
    </row>
    <row r="274" spans="1:3" ht="15.5" x14ac:dyDescent="0.35">
      <c r="A274" s="211" t="s">
        <v>964</v>
      </c>
      <c r="B274" s="211" t="s">
        <v>965</v>
      </c>
      <c r="C274" s="212">
        <v>8</v>
      </c>
    </row>
    <row r="275" spans="1:3" ht="15.5" x14ac:dyDescent="0.35">
      <c r="A275" s="211" t="s">
        <v>966</v>
      </c>
      <c r="B275" s="211" t="s">
        <v>967</v>
      </c>
      <c r="C275" s="212">
        <v>6</v>
      </c>
    </row>
    <row r="276" spans="1:3" ht="15.5" x14ac:dyDescent="0.35">
      <c r="A276" s="211" t="s">
        <v>968</v>
      </c>
      <c r="B276" s="211" t="s">
        <v>969</v>
      </c>
      <c r="C276" s="212">
        <v>6</v>
      </c>
    </row>
    <row r="277" spans="1:3" ht="15.5" x14ac:dyDescent="0.35">
      <c r="A277" s="211" t="s">
        <v>970</v>
      </c>
      <c r="B277" s="211" t="s">
        <v>971</v>
      </c>
      <c r="C277" s="212">
        <v>6</v>
      </c>
    </row>
    <row r="278" spans="1:3" ht="15.5" x14ac:dyDescent="0.35">
      <c r="A278" s="211" t="s">
        <v>972</v>
      </c>
      <c r="B278" s="211" t="s">
        <v>973</v>
      </c>
      <c r="C278" s="212">
        <v>4</v>
      </c>
    </row>
    <row r="279" spans="1:3" ht="15.5" x14ac:dyDescent="0.35">
      <c r="A279" s="211" t="s">
        <v>974</v>
      </c>
      <c r="B279" s="211" t="s">
        <v>460</v>
      </c>
      <c r="C279" s="212">
        <v>2</v>
      </c>
    </row>
    <row r="280" spans="1:3" ht="15.5" x14ac:dyDescent="0.35">
      <c r="A280" s="211" t="s">
        <v>975</v>
      </c>
      <c r="B280" s="211" t="s">
        <v>976</v>
      </c>
      <c r="C280" s="212">
        <v>2</v>
      </c>
    </row>
    <row r="281" spans="1:3" ht="15.5" x14ac:dyDescent="0.35">
      <c r="A281" s="211" t="s">
        <v>977</v>
      </c>
      <c r="B281" s="211" t="s">
        <v>978</v>
      </c>
      <c r="C281" s="212">
        <v>5</v>
      </c>
    </row>
    <row r="282" spans="1:3" ht="15.5" x14ac:dyDescent="0.35">
      <c r="A282" s="211" t="s">
        <v>979</v>
      </c>
      <c r="B282" s="211" t="s">
        <v>980</v>
      </c>
      <c r="C282" s="212">
        <v>5</v>
      </c>
    </row>
    <row r="283" spans="1:3" ht="15.5" x14ac:dyDescent="0.35">
      <c r="A283" s="211" t="s">
        <v>981</v>
      </c>
      <c r="B283" s="211" t="s">
        <v>982</v>
      </c>
      <c r="C283" s="212">
        <v>4</v>
      </c>
    </row>
    <row r="284" spans="1:3" ht="31" x14ac:dyDescent="0.35">
      <c r="A284" s="211" t="s">
        <v>983</v>
      </c>
      <c r="B284" s="211" t="s">
        <v>984</v>
      </c>
      <c r="C284" s="212">
        <v>4</v>
      </c>
    </row>
    <row r="285" spans="1:3" ht="15.5" x14ac:dyDescent="0.35">
      <c r="A285" s="211" t="s">
        <v>985</v>
      </c>
      <c r="B285" s="211" t="s">
        <v>986</v>
      </c>
      <c r="C285" s="212">
        <v>8</v>
      </c>
    </row>
    <row r="286" spans="1:3" ht="31" x14ac:dyDescent="0.35">
      <c r="A286" s="211" t="s">
        <v>987</v>
      </c>
      <c r="B286" s="211" t="s">
        <v>988</v>
      </c>
      <c r="C286" s="212">
        <v>7</v>
      </c>
    </row>
    <row r="287" spans="1:3" ht="31" x14ac:dyDescent="0.35">
      <c r="A287" s="211" t="s">
        <v>989</v>
      </c>
      <c r="B287" s="211" t="s">
        <v>990</v>
      </c>
      <c r="C287" s="212">
        <v>6</v>
      </c>
    </row>
    <row r="288" spans="1:3" ht="31" x14ac:dyDescent="0.35">
      <c r="A288" s="211" t="s">
        <v>991</v>
      </c>
      <c r="B288" s="211" t="s">
        <v>992</v>
      </c>
      <c r="C288" s="212">
        <v>8</v>
      </c>
    </row>
    <row r="289" spans="1:3" ht="31" x14ac:dyDescent="0.35">
      <c r="A289" s="211" t="s">
        <v>993</v>
      </c>
      <c r="B289" s="211" t="s">
        <v>994</v>
      </c>
      <c r="C289" s="212">
        <v>7</v>
      </c>
    </row>
    <row r="290" spans="1:3" ht="15.5" x14ac:dyDescent="0.35">
      <c r="A290" s="211" t="s">
        <v>131</v>
      </c>
      <c r="B290" s="211" t="s">
        <v>995</v>
      </c>
      <c r="C290" s="212">
        <v>6</v>
      </c>
    </row>
    <row r="291" spans="1:3" ht="31" x14ac:dyDescent="0.35">
      <c r="A291" s="211" t="s">
        <v>996</v>
      </c>
      <c r="B291" s="211" t="s">
        <v>997</v>
      </c>
      <c r="C291" s="212">
        <v>4</v>
      </c>
    </row>
    <row r="292" spans="1:3" ht="15.5" x14ac:dyDescent="0.35">
      <c r="A292" s="211" t="s">
        <v>998</v>
      </c>
      <c r="B292" s="211" t="s">
        <v>999</v>
      </c>
      <c r="C292" s="212">
        <v>4</v>
      </c>
    </row>
    <row r="293" spans="1:3" ht="15.5" x14ac:dyDescent="0.35">
      <c r="A293" s="211" t="s">
        <v>1000</v>
      </c>
      <c r="B293" s="211" t="s">
        <v>1001</v>
      </c>
      <c r="C293" s="212">
        <v>5</v>
      </c>
    </row>
    <row r="294" spans="1:3" ht="15.5" x14ac:dyDescent="0.35">
      <c r="A294" s="211" t="s">
        <v>1002</v>
      </c>
      <c r="B294" s="211" t="s">
        <v>1003</v>
      </c>
      <c r="C294" s="212">
        <v>1</v>
      </c>
    </row>
    <row r="295" spans="1:3" ht="15.5" x14ac:dyDescent="0.35">
      <c r="A295" s="211" t="s">
        <v>1004</v>
      </c>
      <c r="B295" s="211" t="s">
        <v>1005</v>
      </c>
      <c r="C295" s="212">
        <v>4</v>
      </c>
    </row>
    <row r="296" spans="1:3" ht="15.5" x14ac:dyDescent="0.35">
      <c r="A296" s="211" t="s">
        <v>406</v>
      </c>
      <c r="B296" s="211" t="s">
        <v>1006</v>
      </c>
      <c r="C296" s="212">
        <v>7</v>
      </c>
    </row>
    <row r="297" spans="1:3" ht="15.5" x14ac:dyDescent="0.35">
      <c r="A297" s="211" t="s">
        <v>1007</v>
      </c>
      <c r="B297" s="211" t="s">
        <v>1008</v>
      </c>
      <c r="C297" s="212">
        <v>6</v>
      </c>
    </row>
    <row r="298" spans="1:3" ht="15.5" x14ac:dyDescent="0.35">
      <c r="A298" s="211" t="s">
        <v>1009</v>
      </c>
      <c r="B298" s="211" t="s">
        <v>1010</v>
      </c>
      <c r="C298" s="212">
        <v>5</v>
      </c>
    </row>
    <row r="299" spans="1:3" ht="15.5" x14ac:dyDescent="0.35">
      <c r="A299" s="211" t="s">
        <v>1011</v>
      </c>
      <c r="B299" s="211" t="s">
        <v>1012</v>
      </c>
      <c r="C299" s="212">
        <v>5</v>
      </c>
    </row>
    <row r="300" spans="1:3" ht="15.5" x14ac:dyDescent="0.35">
      <c r="A300" s="211" t="s">
        <v>1013</v>
      </c>
      <c r="B300" s="211" t="s">
        <v>1014</v>
      </c>
      <c r="C300" s="212">
        <v>3</v>
      </c>
    </row>
    <row r="301" spans="1:3" ht="15.5" x14ac:dyDescent="0.35">
      <c r="A301" s="211" t="s">
        <v>153</v>
      </c>
      <c r="B301" s="211" t="s">
        <v>1015</v>
      </c>
      <c r="C301" s="212">
        <v>6</v>
      </c>
    </row>
    <row r="302" spans="1:3" ht="15.5" x14ac:dyDescent="0.35">
      <c r="A302" s="211" t="s">
        <v>1016</v>
      </c>
      <c r="B302" s="211" t="s">
        <v>1017</v>
      </c>
      <c r="C302" s="212">
        <v>5</v>
      </c>
    </row>
    <row r="303" spans="1:3" ht="15.5" x14ac:dyDescent="0.35">
      <c r="A303" s="211" t="s">
        <v>146</v>
      </c>
      <c r="B303" s="211" t="s">
        <v>1018</v>
      </c>
      <c r="C303" s="212">
        <v>5</v>
      </c>
    </row>
    <row r="304" spans="1:3" ht="15.5" x14ac:dyDescent="0.35">
      <c r="A304" s="211" t="s">
        <v>1019</v>
      </c>
      <c r="B304" s="211" t="s">
        <v>1020</v>
      </c>
      <c r="C304" s="212">
        <v>6</v>
      </c>
    </row>
    <row r="305" spans="1:3" ht="15.5" x14ac:dyDescent="0.35">
      <c r="A305" s="211" t="s">
        <v>1021</v>
      </c>
      <c r="B305" s="211" t="s">
        <v>1022</v>
      </c>
      <c r="C305" s="212">
        <v>5</v>
      </c>
    </row>
    <row r="306" spans="1:3" ht="15.5" x14ac:dyDescent="0.35">
      <c r="A306" s="211" t="s">
        <v>1023</v>
      </c>
      <c r="B306" s="211" t="s">
        <v>1024</v>
      </c>
      <c r="C306" s="212">
        <v>5</v>
      </c>
    </row>
    <row r="307" spans="1:3" ht="15.5" x14ac:dyDescent="0.35">
      <c r="A307" s="211" t="s">
        <v>1025</v>
      </c>
      <c r="B307" s="211" t="s">
        <v>460</v>
      </c>
      <c r="C307" s="212">
        <v>2</v>
      </c>
    </row>
    <row r="308" spans="1:3" ht="15.5" x14ac:dyDescent="0.35">
      <c r="A308" s="211" t="s">
        <v>1026</v>
      </c>
      <c r="B308" s="211" t="s">
        <v>1027</v>
      </c>
      <c r="C308" s="212">
        <v>1</v>
      </c>
    </row>
    <row r="309" spans="1:3" ht="15.5" x14ac:dyDescent="0.35">
      <c r="A309" s="211" t="s">
        <v>1028</v>
      </c>
      <c r="B309" s="211" t="s">
        <v>1029</v>
      </c>
      <c r="C309" s="212">
        <v>4</v>
      </c>
    </row>
    <row r="310" spans="1:3" ht="15.5" x14ac:dyDescent="0.35">
      <c r="A310" s="211" t="s">
        <v>1030</v>
      </c>
      <c r="B310" s="211" t="s">
        <v>1031</v>
      </c>
      <c r="C310" s="212">
        <v>5</v>
      </c>
    </row>
    <row r="311" spans="1:3" ht="15.5" x14ac:dyDescent="0.35">
      <c r="A311" s="211" t="s">
        <v>1032</v>
      </c>
      <c r="B311" s="211" t="s">
        <v>1033</v>
      </c>
      <c r="C311" s="212">
        <v>3</v>
      </c>
    </row>
    <row r="312" spans="1:3" ht="15.5" x14ac:dyDescent="0.35">
      <c r="A312" s="211" t="s">
        <v>1034</v>
      </c>
      <c r="B312" s="211" t="s">
        <v>1035</v>
      </c>
      <c r="C312" s="212">
        <v>6</v>
      </c>
    </row>
    <row r="313" spans="1:3" ht="15.5" x14ac:dyDescent="0.35">
      <c r="A313" s="211" t="s">
        <v>1036</v>
      </c>
      <c r="B313" s="211" t="s">
        <v>1037</v>
      </c>
      <c r="C313" s="212">
        <v>4</v>
      </c>
    </row>
    <row r="314" spans="1:3" ht="15.5" x14ac:dyDescent="0.35">
      <c r="A314" s="211" t="s">
        <v>1038</v>
      </c>
      <c r="B314" s="211" t="s">
        <v>1039</v>
      </c>
      <c r="C314" s="212">
        <v>5</v>
      </c>
    </row>
    <row r="315" spans="1:3" ht="15.5" x14ac:dyDescent="0.35">
      <c r="A315" s="211" t="s">
        <v>1040</v>
      </c>
      <c r="B315" s="211" t="s">
        <v>1041</v>
      </c>
      <c r="C315" s="212">
        <v>4</v>
      </c>
    </row>
    <row r="316" spans="1:3" ht="15.5" x14ac:dyDescent="0.35">
      <c r="A316" s="211" t="s">
        <v>1042</v>
      </c>
      <c r="B316" s="211" t="s">
        <v>1043</v>
      </c>
      <c r="C316" s="212">
        <v>6</v>
      </c>
    </row>
    <row r="317" spans="1:3" ht="15.5" x14ac:dyDescent="0.35">
      <c r="A317" s="211" t="s">
        <v>1044</v>
      </c>
      <c r="B317" s="211" t="s">
        <v>1045</v>
      </c>
      <c r="C317" s="212">
        <v>6</v>
      </c>
    </row>
    <row r="318" spans="1:3" ht="15.5" x14ac:dyDescent="0.35">
      <c r="A318" s="211" t="s">
        <v>1046</v>
      </c>
      <c r="B318" s="211" t="s">
        <v>1047</v>
      </c>
      <c r="C318" s="212">
        <v>4</v>
      </c>
    </row>
    <row r="319" spans="1:3" ht="15.5" x14ac:dyDescent="0.35">
      <c r="A319" s="211" t="s">
        <v>1048</v>
      </c>
      <c r="B319" s="211" t="s">
        <v>1049</v>
      </c>
      <c r="C319" s="212">
        <v>6</v>
      </c>
    </row>
    <row r="320" spans="1:3" ht="15.5" x14ac:dyDescent="0.35">
      <c r="A320" s="211" t="s">
        <v>1050</v>
      </c>
      <c r="B320" s="211" t="s">
        <v>1051</v>
      </c>
      <c r="C320" s="212">
        <v>3</v>
      </c>
    </row>
    <row r="321" spans="1:3" ht="15.5" x14ac:dyDescent="0.35">
      <c r="A321" s="211" t="s">
        <v>1052</v>
      </c>
      <c r="B321" s="211" t="s">
        <v>1053</v>
      </c>
      <c r="C321" s="212">
        <v>5</v>
      </c>
    </row>
    <row r="322" spans="1:3" ht="15.5" x14ac:dyDescent="0.35">
      <c r="A322" s="211" t="s">
        <v>1054</v>
      </c>
      <c r="B322" s="211" t="s">
        <v>1055</v>
      </c>
      <c r="C322" s="212">
        <v>4</v>
      </c>
    </row>
    <row r="323" spans="1:3" ht="15.5" x14ac:dyDescent="0.35">
      <c r="A323" s="211" t="s">
        <v>1056</v>
      </c>
      <c r="B323" s="211" t="s">
        <v>1057</v>
      </c>
      <c r="C323" s="212">
        <v>3</v>
      </c>
    </row>
    <row r="324" spans="1:3" ht="15.5" x14ac:dyDescent="0.35">
      <c r="A324" s="211" t="s">
        <v>1058</v>
      </c>
      <c r="B324" s="211" t="s">
        <v>1059</v>
      </c>
      <c r="C324" s="212">
        <v>4</v>
      </c>
    </row>
    <row r="325" spans="1:3" ht="15.5" x14ac:dyDescent="0.35">
      <c r="A325" s="211" t="s">
        <v>140</v>
      </c>
      <c r="B325" s="211" t="s">
        <v>1060</v>
      </c>
      <c r="C325" s="212">
        <v>5</v>
      </c>
    </row>
    <row r="326" spans="1:3" ht="15.5" x14ac:dyDescent="0.35">
      <c r="A326" s="211" t="s">
        <v>1061</v>
      </c>
      <c r="B326" s="211" t="s">
        <v>1062</v>
      </c>
      <c r="C326" s="212">
        <v>4</v>
      </c>
    </row>
    <row r="327" spans="1:3" ht="15.5" x14ac:dyDescent="0.35">
      <c r="A327" s="211" t="s">
        <v>357</v>
      </c>
      <c r="B327" s="211" t="s">
        <v>1063</v>
      </c>
      <c r="C327" s="212">
        <v>5</v>
      </c>
    </row>
    <row r="328" spans="1:3" ht="15.5" x14ac:dyDescent="0.35">
      <c r="A328" s="211" t="s">
        <v>1064</v>
      </c>
      <c r="B328" s="211" t="s">
        <v>1065</v>
      </c>
      <c r="C328" s="212">
        <v>4</v>
      </c>
    </row>
    <row r="329" spans="1:3" ht="15.5" x14ac:dyDescent="0.35">
      <c r="A329" s="211" t="s">
        <v>1066</v>
      </c>
      <c r="B329" s="211" t="s">
        <v>1067</v>
      </c>
      <c r="C329" s="212">
        <v>4</v>
      </c>
    </row>
    <row r="330" spans="1:3" ht="15.5" x14ac:dyDescent="0.35">
      <c r="A330" s="211" t="s">
        <v>1068</v>
      </c>
      <c r="B330" s="211" t="s">
        <v>1069</v>
      </c>
      <c r="C330" s="212">
        <v>5</v>
      </c>
    </row>
    <row r="331" spans="1:3" ht="31" x14ac:dyDescent="0.35">
      <c r="A331" s="211" t="s">
        <v>1070</v>
      </c>
      <c r="B331" s="211" t="s">
        <v>1071</v>
      </c>
      <c r="C331" s="212">
        <v>6</v>
      </c>
    </row>
    <row r="332" spans="1:3" ht="15.5" x14ac:dyDescent="0.35">
      <c r="A332" s="211" t="s">
        <v>1072</v>
      </c>
      <c r="B332" s="211" t="s">
        <v>1073</v>
      </c>
      <c r="C332" s="212">
        <v>5</v>
      </c>
    </row>
    <row r="333" spans="1:3" ht="15.5" x14ac:dyDescent="0.35">
      <c r="A333" s="211" t="s">
        <v>1074</v>
      </c>
      <c r="B333" s="211" t="s">
        <v>1075</v>
      </c>
      <c r="C333" s="212">
        <v>5</v>
      </c>
    </row>
    <row r="334" spans="1:3" ht="15.5" x14ac:dyDescent="0.35">
      <c r="A334" s="211" t="s">
        <v>1076</v>
      </c>
      <c r="B334" s="211" t="s">
        <v>1077</v>
      </c>
      <c r="C334" s="212">
        <v>6</v>
      </c>
    </row>
    <row r="335" spans="1:3" ht="15.5" x14ac:dyDescent="0.35">
      <c r="A335" s="211" t="s">
        <v>1078</v>
      </c>
      <c r="B335" s="211" t="s">
        <v>1079</v>
      </c>
      <c r="C335" s="212">
        <v>5</v>
      </c>
    </row>
    <row r="336" spans="1:3" ht="15.5" x14ac:dyDescent="0.35">
      <c r="A336" s="211" t="s">
        <v>1080</v>
      </c>
      <c r="B336" s="211" t="s">
        <v>1081</v>
      </c>
      <c r="C336" s="212">
        <v>5</v>
      </c>
    </row>
    <row r="337" spans="1:3" ht="15.5" x14ac:dyDescent="0.35">
      <c r="A337" s="211" t="s">
        <v>1082</v>
      </c>
      <c r="B337" s="211" t="s">
        <v>1083</v>
      </c>
      <c r="C337" s="212">
        <v>6</v>
      </c>
    </row>
    <row r="338" spans="1:3" ht="15.5" x14ac:dyDescent="0.35">
      <c r="A338" s="211" t="s">
        <v>1084</v>
      </c>
      <c r="B338" s="211" t="s">
        <v>1085</v>
      </c>
      <c r="C338" s="212">
        <v>6</v>
      </c>
    </row>
    <row r="339" spans="1:3" ht="15.5" x14ac:dyDescent="0.35">
      <c r="A339" s="211" t="s">
        <v>318</v>
      </c>
      <c r="B339" s="211" t="s">
        <v>1086</v>
      </c>
      <c r="C339" s="212">
        <v>6</v>
      </c>
    </row>
    <row r="340" spans="1:3" ht="15.5" x14ac:dyDescent="0.35">
      <c r="A340" s="211" t="s">
        <v>1087</v>
      </c>
      <c r="B340" s="211" t="s">
        <v>1088</v>
      </c>
      <c r="C340" s="212">
        <v>6</v>
      </c>
    </row>
    <row r="341" spans="1:3" ht="15.5" x14ac:dyDescent="0.35">
      <c r="A341" s="211" t="s">
        <v>1089</v>
      </c>
      <c r="B341" s="211" t="s">
        <v>1090</v>
      </c>
      <c r="C341" s="212">
        <v>6</v>
      </c>
    </row>
    <row r="342" spans="1:3" ht="15.5" x14ac:dyDescent="0.35">
      <c r="A342" s="211" t="s">
        <v>1091</v>
      </c>
      <c r="B342" s="211" t="s">
        <v>1092</v>
      </c>
      <c r="C342" s="212">
        <v>5</v>
      </c>
    </row>
    <row r="343" spans="1:3" ht="15.5" x14ac:dyDescent="0.35">
      <c r="A343" s="211" t="s">
        <v>1093</v>
      </c>
      <c r="B343" s="211" t="s">
        <v>1094</v>
      </c>
      <c r="C343" s="212">
        <v>6</v>
      </c>
    </row>
    <row r="344" spans="1:3" ht="15.5" x14ac:dyDescent="0.35">
      <c r="A344" s="211" t="s">
        <v>1095</v>
      </c>
      <c r="B344" s="211" t="s">
        <v>1096</v>
      </c>
      <c r="C344" s="212">
        <v>5</v>
      </c>
    </row>
    <row r="345" spans="1:3" ht="15.5" x14ac:dyDescent="0.35">
      <c r="A345" s="211" t="s">
        <v>1097</v>
      </c>
      <c r="B345" s="211" t="s">
        <v>1098</v>
      </c>
      <c r="C345" s="212">
        <v>6</v>
      </c>
    </row>
    <row r="346" spans="1:3" ht="15.5" x14ac:dyDescent="0.35">
      <c r="A346" s="211" t="s">
        <v>1099</v>
      </c>
      <c r="B346" s="211" t="s">
        <v>1100</v>
      </c>
      <c r="C346" s="212">
        <v>6</v>
      </c>
    </row>
    <row r="347" spans="1:3" ht="15.5" x14ac:dyDescent="0.35">
      <c r="A347" s="211" t="s">
        <v>1101</v>
      </c>
      <c r="B347" s="211" t="s">
        <v>1102</v>
      </c>
      <c r="C347" s="212">
        <v>4</v>
      </c>
    </row>
    <row r="348" spans="1:3" ht="15.5" x14ac:dyDescent="0.35">
      <c r="A348" s="211" t="s">
        <v>1103</v>
      </c>
      <c r="B348" s="211" t="s">
        <v>1104</v>
      </c>
      <c r="C348" s="212">
        <v>5</v>
      </c>
    </row>
    <row r="349" spans="1:3" ht="15.5" x14ac:dyDescent="0.35">
      <c r="A349" s="211" t="s">
        <v>1105</v>
      </c>
      <c r="B349" s="211" t="s">
        <v>1106</v>
      </c>
      <c r="C349" s="212">
        <v>4</v>
      </c>
    </row>
    <row r="350" spans="1:3" ht="15.5" x14ac:dyDescent="0.35">
      <c r="A350" s="211" t="s">
        <v>1107</v>
      </c>
      <c r="B350" s="211" t="s">
        <v>1108</v>
      </c>
      <c r="C350" s="212">
        <v>3</v>
      </c>
    </row>
    <row r="351" spans="1:3" ht="15.5" x14ac:dyDescent="0.35">
      <c r="A351" s="211" t="s">
        <v>1109</v>
      </c>
      <c r="B351" s="211" t="s">
        <v>1110</v>
      </c>
      <c r="C351" s="212">
        <v>2</v>
      </c>
    </row>
    <row r="352" spans="1:3" ht="15.5" x14ac:dyDescent="0.35">
      <c r="A352" s="211" t="s">
        <v>1111</v>
      </c>
      <c r="B352" s="211" t="s">
        <v>1112</v>
      </c>
      <c r="C352" s="212">
        <v>3</v>
      </c>
    </row>
    <row r="353" spans="1:3" ht="15.5" x14ac:dyDescent="0.35">
      <c r="A353" s="211" t="s">
        <v>1113</v>
      </c>
      <c r="B353" s="211" t="s">
        <v>460</v>
      </c>
      <c r="C353" s="212">
        <v>2</v>
      </c>
    </row>
    <row r="354" spans="1:3" ht="15.5" x14ac:dyDescent="0.35">
      <c r="A354" s="211" t="s">
        <v>1114</v>
      </c>
      <c r="B354" s="211" t="s">
        <v>1115</v>
      </c>
      <c r="C354" s="212">
        <v>7</v>
      </c>
    </row>
    <row r="355" spans="1:3" ht="15.5" x14ac:dyDescent="0.35">
      <c r="A355" s="211" t="s">
        <v>1116</v>
      </c>
      <c r="B355" s="211" t="s">
        <v>1117</v>
      </c>
      <c r="C355" s="212">
        <v>6</v>
      </c>
    </row>
    <row r="356" spans="1:3" ht="15.5" x14ac:dyDescent="0.35">
      <c r="A356" s="211" t="s">
        <v>1118</v>
      </c>
      <c r="B356" s="211" t="s">
        <v>1119</v>
      </c>
      <c r="C356" s="212">
        <v>7</v>
      </c>
    </row>
    <row r="357" spans="1:3" ht="15.5" x14ac:dyDescent="0.35">
      <c r="A357" s="211" t="s">
        <v>1120</v>
      </c>
      <c r="B357" s="211" t="s">
        <v>1121</v>
      </c>
      <c r="C357" s="212">
        <v>5</v>
      </c>
    </row>
    <row r="358" spans="1:3" ht="15.5" x14ac:dyDescent="0.35">
      <c r="A358" s="211" t="s">
        <v>1122</v>
      </c>
      <c r="B358" s="211" t="s">
        <v>1123</v>
      </c>
      <c r="C358" s="212">
        <v>5</v>
      </c>
    </row>
    <row r="359" spans="1:3" ht="15.5" x14ac:dyDescent="0.35">
      <c r="A359" s="211" t="s">
        <v>293</v>
      </c>
      <c r="B359" s="211" t="s">
        <v>1124</v>
      </c>
      <c r="C359" s="212">
        <v>6</v>
      </c>
    </row>
    <row r="360" spans="1:3" ht="15.5" x14ac:dyDescent="0.35">
      <c r="A360" s="211" t="s">
        <v>1125</v>
      </c>
      <c r="B360" s="211" t="s">
        <v>1126</v>
      </c>
      <c r="C360" s="212">
        <v>5</v>
      </c>
    </row>
    <row r="361" spans="1:3" ht="15.5" x14ac:dyDescent="0.35">
      <c r="A361" s="211" t="s">
        <v>1127</v>
      </c>
      <c r="B361" s="211" t="s">
        <v>1128</v>
      </c>
      <c r="C361" s="212">
        <v>4</v>
      </c>
    </row>
    <row r="362" spans="1:3" ht="15.5" x14ac:dyDescent="0.35">
      <c r="A362" s="211" t="s">
        <v>1129</v>
      </c>
      <c r="B362" s="211" t="s">
        <v>1130</v>
      </c>
      <c r="C362" s="212">
        <v>2</v>
      </c>
    </row>
    <row r="363" spans="1:3" ht="15.5" x14ac:dyDescent="0.35">
      <c r="A363" s="211" t="s">
        <v>1131</v>
      </c>
      <c r="B363" s="211" t="s">
        <v>1132</v>
      </c>
      <c r="C363" s="212">
        <v>4</v>
      </c>
    </row>
    <row r="364" spans="1:3" ht="15.5" x14ac:dyDescent="0.35">
      <c r="A364" s="211" t="s">
        <v>1133</v>
      </c>
      <c r="B364" s="211" t="s">
        <v>1134</v>
      </c>
      <c r="C364" s="212">
        <v>4</v>
      </c>
    </row>
    <row r="365" spans="1:3" ht="15.5" x14ac:dyDescent="0.35">
      <c r="A365" s="211" t="s">
        <v>1135</v>
      </c>
      <c r="B365" s="211" t="s">
        <v>1136</v>
      </c>
      <c r="C365" s="212">
        <v>5</v>
      </c>
    </row>
    <row r="366" spans="1:3" ht="15.5" x14ac:dyDescent="0.35">
      <c r="A366" s="211" t="s">
        <v>1137</v>
      </c>
      <c r="B366" s="211" t="s">
        <v>1138</v>
      </c>
      <c r="C366" s="212">
        <v>2</v>
      </c>
    </row>
    <row r="367" spans="1:3" ht="15.5" x14ac:dyDescent="0.35">
      <c r="A367" s="211" t="s">
        <v>1139</v>
      </c>
      <c r="B367" s="211" t="s">
        <v>1140</v>
      </c>
      <c r="C367" s="212">
        <v>4</v>
      </c>
    </row>
    <row r="368" spans="1:3" ht="15.5" x14ac:dyDescent="0.35">
      <c r="A368" s="211" t="s">
        <v>221</v>
      </c>
      <c r="B368" s="211" t="s">
        <v>1141</v>
      </c>
      <c r="C368" s="212">
        <v>4</v>
      </c>
    </row>
    <row r="369" spans="1:3" ht="15.5" x14ac:dyDescent="0.35">
      <c r="A369" s="211" t="s">
        <v>276</v>
      </c>
      <c r="B369" s="211" t="s">
        <v>1142</v>
      </c>
      <c r="C369" s="212">
        <v>5</v>
      </c>
    </row>
    <row r="370" spans="1:3" ht="15.5" x14ac:dyDescent="0.35">
      <c r="A370" s="211" t="s">
        <v>1143</v>
      </c>
      <c r="B370" s="211" t="s">
        <v>1144</v>
      </c>
      <c r="C370" s="212">
        <v>8</v>
      </c>
    </row>
    <row r="371" spans="1:3" ht="15.5" x14ac:dyDescent="0.35">
      <c r="A371" s="211" t="s">
        <v>270</v>
      </c>
      <c r="B371" s="211" t="s">
        <v>1145</v>
      </c>
      <c r="C371" s="212">
        <v>3</v>
      </c>
    </row>
    <row r="372" spans="1:3" ht="15.5" x14ac:dyDescent="0.35">
      <c r="A372" s="211" t="s">
        <v>1146</v>
      </c>
      <c r="B372" s="211" t="s">
        <v>1147</v>
      </c>
      <c r="C372" s="212">
        <v>4</v>
      </c>
    </row>
    <row r="373" spans="1:3" ht="15.5" x14ac:dyDescent="0.35">
      <c r="A373" s="211" t="s">
        <v>1148</v>
      </c>
      <c r="B373" s="211" t="s">
        <v>1149</v>
      </c>
      <c r="C373" s="212">
        <v>4</v>
      </c>
    </row>
    <row r="374" spans="1:3" ht="31" x14ac:dyDescent="0.35">
      <c r="A374" s="211" t="s">
        <v>1150</v>
      </c>
      <c r="B374" s="211" t="s">
        <v>1151</v>
      </c>
      <c r="C374" s="212">
        <v>4</v>
      </c>
    </row>
    <row r="375" spans="1:3" ht="15.5" x14ac:dyDescent="0.35">
      <c r="A375" s="211" t="s">
        <v>1152</v>
      </c>
      <c r="B375" s="211" t="s">
        <v>1153</v>
      </c>
      <c r="C375" s="212">
        <v>5</v>
      </c>
    </row>
    <row r="376" spans="1:3" ht="15.5" x14ac:dyDescent="0.35">
      <c r="A376" s="211" t="s">
        <v>1154</v>
      </c>
      <c r="B376" s="211" t="s">
        <v>1155</v>
      </c>
      <c r="C376" s="212">
        <v>5</v>
      </c>
    </row>
    <row r="377" spans="1:3" ht="15.5" x14ac:dyDescent="0.35">
      <c r="A377" s="211" t="s">
        <v>1156</v>
      </c>
      <c r="B377" s="211" t="s">
        <v>1157</v>
      </c>
      <c r="C377" s="212">
        <v>5</v>
      </c>
    </row>
    <row r="378" spans="1:3" ht="15.5" x14ac:dyDescent="0.35">
      <c r="A378" s="211" t="s">
        <v>1158</v>
      </c>
      <c r="B378" s="211" t="s">
        <v>1159</v>
      </c>
      <c r="C378" s="212">
        <v>4</v>
      </c>
    </row>
    <row r="379" spans="1:3" ht="15.5" x14ac:dyDescent="0.35">
      <c r="A379" s="211" t="s">
        <v>1160</v>
      </c>
      <c r="B379" s="211" t="s">
        <v>1161</v>
      </c>
      <c r="C379" s="212">
        <v>6</v>
      </c>
    </row>
    <row r="380" spans="1:3" ht="15.5" x14ac:dyDescent="0.35">
      <c r="A380" s="211" t="s">
        <v>1162</v>
      </c>
      <c r="B380" s="211" t="s">
        <v>1163</v>
      </c>
      <c r="C380" s="212">
        <v>4</v>
      </c>
    </row>
    <row r="381" spans="1:3" ht="15.5" x14ac:dyDescent="0.35">
      <c r="A381" s="211" t="s">
        <v>1164</v>
      </c>
      <c r="B381" s="211" t="s">
        <v>460</v>
      </c>
      <c r="C381" s="212">
        <v>2</v>
      </c>
    </row>
    <row r="382" spans="1:3" ht="15.5" x14ac:dyDescent="0.35">
      <c r="A382" s="211" t="s">
        <v>1165</v>
      </c>
      <c r="B382" s="211" t="s">
        <v>1166</v>
      </c>
      <c r="C382" s="212">
        <v>4</v>
      </c>
    </row>
    <row r="383" spans="1:3" ht="15.5" x14ac:dyDescent="0.35">
      <c r="A383" s="211" t="s">
        <v>1167</v>
      </c>
      <c r="B383" s="211" t="s">
        <v>1168</v>
      </c>
      <c r="C383" s="212">
        <v>1</v>
      </c>
    </row>
    <row r="384" spans="1:3" ht="15.5" x14ac:dyDescent="0.35">
      <c r="A384" s="211" t="s">
        <v>1169</v>
      </c>
      <c r="B384" s="211" t="s">
        <v>1170</v>
      </c>
      <c r="C384" s="212">
        <v>4</v>
      </c>
    </row>
    <row r="385" spans="1:3" ht="15.5" x14ac:dyDescent="0.35">
      <c r="A385" s="211" t="s">
        <v>1171</v>
      </c>
      <c r="B385" s="211" t="s">
        <v>1172</v>
      </c>
      <c r="C385" s="212">
        <v>3</v>
      </c>
    </row>
    <row r="386" spans="1:3" ht="15.5" x14ac:dyDescent="0.35">
      <c r="A386" s="211" t="s">
        <v>1173</v>
      </c>
      <c r="B386" s="211" t="s">
        <v>1174</v>
      </c>
      <c r="C386" s="212">
        <v>5</v>
      </c>
    </row>
    <row r="387" spans="1:3" ht="15.5" x14ac:dyDescent="0.35">
      <c r="A387" s="211" t="s">
        <v>1175</v>
      </c>
      <c r="B387" s="211" t="s">
        <v>1176</v>
      </c>
      <c r="C387" s="212">
        <v>4</v>
      </c>
    </row>
    <row r="388" spans="1:3" ht="15.5" x14ac:dyDescent="0.35">
      <c r="A388" s="211" t="s">
        <v>1177</v>
      </c>
      <c r="B388" s="211" t="s">
        <v>1178</v>
      </c>
      <c r="C388" s="212">
        <v>4</v>
      </c>
    </row>
    <row r="389" spans="1:3" ht="15.5" x14ac:dyDescent="0.35">
      <c r="A389" s="211" t="s">
        <v>1179</v>
      </c>
      <c r="B389" s="211" t="s">
        <v>1180</v>
      </c>
      <c r="C389" s="212">
        <v>5</v>
      </c>
    </row>
    <row r="390" spans="1:3" ht="15.5" x14ac:dyDescent="0.35">
      <c r="A390" s="211" t="s">
        <v>1181</v>
      </c>
      <c r="B390" s="211" t="s">
        <v>1182</v>
      </c>
      <c r="C390" s="212">
        <v>1</v>
      </c>
    </row>
    <row r="391" spans="1:3" ht="15.5" x14ac:dyDescent="0.35">
      <c r="A391" s="211" t="s">
        <v>1183</v>
      </c>
      <c r="B391" s="211" t="s">
        <v>1184</v>
      </c>
      <c r="C391" s="212">
        <v>1</v>
      </c>
    </row>
    <row r="392" spans="1:3" ht="15.5" x14ac:dyDescent="0.35">
      <c r="A392" s="211" t="s">
        <v>1185</v>
      </c>
      <c r="B392" s="211" t="s">
        <v>460</v>
      </c>
      <c r="C392" s="212">
        <v>2</v>
      </c>
    </row>
    <row r="393" spans="1:3" ht="15.5" x14ac:dyDescent="0.35">
      <c r="A393" s="211" t="s">
        <v>1186</v>
      </c>
      <c r="B393" s="211" t="s">
        <v>1187</v>
      </c>
      <c r="C393" s="212">
        <v>1</v>
      </c>
    </row>
    <row r="394" spans="1:3" ht="15.5" x14ac:dyDescent="0.35">
      <c r="A394" s="211" t="s">
        <v>1188</v>
      </c>
      <c r="B394" s="211" t="s">
        <v>1189</v>
      </c>
      <c r="C394" s="212">
        <v>1</v>
      </c>
    </row>
    <row r="395" spans="1:3" ht="15.5" x14ac:dyDescent="0.35">
      <c r="A395" s="211" t="s">
        <v>1190</v>
      </c>
      <c r="B395" s="211" t="s">
        <v>1191</v>
      </c>
      <c r="C395" s="212">
        <v>1</v>
      </c>
    </row>
    <row r="396" spans="1:3" ht="15.5" x14ac:dyDescent="0.35">
      <c r="A396" s="211" t="s">
        <v>1192</v>
      </c>
      <c r="B396" s="211" t="s">
        <v>1193</v>
      </c>
      <c r="C396" s="212">
        <v>1</v>
      </c>
    </row>
    <row r="397" spans="1:3" ht="15.5" x14ac:dyDescent="0.35">
      <c r="A397" s="211" t="s">
        <v>1194</v>
      </c>
      <c r="B397" s="211" t="s">
        <v>1195</v>
      </c>
      <c r="C397" s="212">
        <v>1</v>
      </c>
    </row>
    <row r="398" spans="1:3" ht="15.5" x14ac:dyDescent="0.35">
      <c r="A398" s="211" t="s">
        <v>1196</v>
      </c>
      <c r="B398" s="211" t="s">
        <v>1197</v>
      </c>
      <c r="C398" s="212">
        <v>1</v>
      </c>
    </row>
    <row r="399" spans="1:3" ht="15.5" x14ac:dyDescent="0.35">
      <c r="A399" s="211" t="s">
        <v>1198</v>
      </c>
      <c r="B399" s="211" t="s">
        <v>1199</v>
      </c>
      <c r="C399" s="212">
        <v>1</v>
      </c>
    </row>
    <row r="400" spans="1:3" ht="15.5" x14ac:dyDescent="0.35">
      <c r="A400" s="211" t="s">
        <v>1200</v>
      </c>
      <c r="B400" s="211" t="s">
        <v>1201</v>
      </c>
      <c r="C400" s="212">
        <v>1</v>
      </c>
    </row>
    <row r="401" spans="1:3" ht="15.5" x14ac:dyDescent="0.35">
      <c r="A401" s="211" t="s">
        <v>1202</v>
      </c>
      <c r="B401" s="211" t="s">
        <v>1203</v>
      </c>
      <c r="C401" s="212">
        <v>1</v>
      </c>
    </row>
    <row r="402" spans="1:3" ht="15.5" x14ac:dyDescent="0.35">
      <c r="A402" s="211" t="s">
        <v>1204</v>
      </c>
      <c r="B402" s="211" t="s">
        <v>1205</v>
      </c>
      <c r="C402" s="212">
        <v>1</v>
      </c>
    </row>
    <row r="403" spans="1:3" ht="15.5" x14ac:dyDescent="0.35">
      <c r="A403" s="211" t="s">
        <v>1206</v>
      </c>
      <c r="B403" s="211" t="s">
        <v>1207</v>
      </c>
      <c r="C403" s="212">
        <v>1</v>
      </c>
    </row>
    <row r="404" spans="1:3" ht="15.5" x14ac:dyDescent="0.35">
      <c r="A404" s="211" t="s">
        <v>1208</v>
      </c>
      <c r="B404" s="211" t="s">
        <v>1209</v>
      </c>
      <c r="C404" s="212">
        <v>1</v>
      </c>
    </row>
    <row r="405" spans="1:3" ht="15.5" x14ac:dyDescent="0.35">
      <c r="A405" s="211" t="s">
        <v>1210</v>
      </c>
      <c r="B405" s="211" t="s">
        <v>1211</v>
      </c>
      <c r="C405" s="212">
        <v>1</v>
      </c>
    </row>
    <row r="406" spans="1:3" ht="15.5" x14ac:dyDescent="0.35">
      <c r="A406" s="211" t="s">
        <v>1212</v>
      </c>
      <c r="B406" s="211" t="s">
        <v>1213</v>
      </c>
      <c r="C406" s="212">
        <v>1</v>
      </c>
    </row>
    <row r="407" spans="1:3" ht="15.5" x14ac:dyDescent="0.35">
      <c r="A407" s="211" t="s">
        <v>1214</v>
      </c>
      <c r="B407" s="211" t="s">
        <v>1215</v>
      </c>
      <c r="C407" s="212">
        <v>1</v>
      </c>
    </row>
    <row r="408" spans="1:3" ht="15.5" x14ac:dyDescent="0.35">
      <c r="A408" s="211" t="s">
        <v>1216</v>
      </c>
      <c r="B408" s="211" t="s">
        <v>1217</v>
      </c>
      <c r="C408" s="212">
        <v>1</v>
      </c>
    </row>
    <row r="409" spans="1:3" ht="15.5" x14ac:dyDescent="0.35">
      <c r="A409" s="211" t="s">
        <v>1218</v>
      </c>
      <c r="B409" s="211" t="s">
        <v>1219</v>
      </c>
      <c r="C409" s="212">
        <v>1</v>
      </c>
    </row>
    <row r="410" spans="1:3" ht="15.5" x14ac:dyDescent="0.35">
      <c r="A410" s="211" t="s">
        <v>1220</v>
      </c>
      <c r="B410" s="211" t="s">
        <v>1221</v>
      </c>
      <c r="C410" s="212">
        <v>1</v>
      </c>
    </row>
    <row r="411" spans="1:3" ht="15.5" x14ac:dyDescent="0.35">
      <c r="A411" s="211" t="s">
        <v>1222</v>
      </c>
      <c r="B411" s="211" t="s">
        <v>1223</v>
      </c>
      <c r="C411" s="212">
        <v>1</v>
      </c>
    </row>
    <row r="412" spans="1:3" ht="15.5" x14ac:dyDescent="0.35">
      <c r="A412" s="211" t="s">
        <v>1224</v>
      </c>
      <c r="B412" s="211" t="s">
        <v>1225</v>
      </c>
      <c r="C412" s="212">
        <v>1</v>
      </c>
    </row>
    <row r="413" spans="1:3" ht="15.5" x14ac:dyDescent="0.35">
      <c r="A413" s="211" t="s">
        <v>1226</v>
      </c>
      <c r="B413" s="211" t="s">
        <v>1227</v>
      </c>
      <c r="C413" s="212">
        <v>1</v>
      </c>
    </row>
    <row r="414" spans="1:3" ht="15.5" x14ac:dyDescent="0.35">
      <c r="A414" s="211" t="s">
        <v>1228</v>
      </c>
      <c r="B414" s="211" t="s">
        <v>1229</v>
      </c>
      <c r="C414" s="212">
        <v>1</v>
      </c>
    </row>
    <row r="415" spans="1:3" ht="15.5" x14ac:dyDescent="0.35">
      <c r="A415" s="211" t="s">
        <v>1230</v>
      </c>
      <c r="B415" s="211" t="s">
        <v>1231</v>
      </c>
      <c r="C415" s="212">
        <v>1</v>
      </c>
    </row>
    <row r="416" spans="1:3" ht="15.5" x14ac:dyDescent="0.35">
      <c r="A416" s="211" t="s">
        <v>1232</v>
      </c>
      <c r="B416" s="211" t="s">
        <v>1233</v>
      </c>
      <c r="C416" s="212">
        <v>1</v>
      </c>
    </row>
    <row r="417" spans="1:3" ht="15.5" x14ac:dyDescent="0.35">
      <c r="A417" s="211" t="s">
        <v>1234</v>
      </c>
      <c r="B417" s="211" t="s">
        <v>1235</v>
      </c>
      <c r="C417" s="212">
        <v>1</v>
      </c>
    </row>
    <row r="418" spans="1:3" ht="15.5" x14ac:dyDescent="0.35">
      <c r="A418" s="211" t="s">
        <v>1236</v>
      </c>
      <c r="B418" s="211" t="s">
        <v>1237</v>
      </c>
      <c r="C418" s="212">
        <v>1</v>
      </c>
    </row>
    <row r="419" spans="1:3" ht="15.5" x14ac:dyDescent="0.35">
      <c r="A419" s="211" t="s">
        <v>1238</v>
      </c>
      <c r="B419" s="211" t="s">
        <v>1239</v>
      </c>
      <c r="C419" s="212">
        <v>1</v>
      </c>
    </row>
    <row r="420" spans="1:3" ht="15.5" x14ac:dyDescent="0.35">
      <c r="A420" s="211" t="s">
        <v>1240</v>
      </c>
      <c r="B420" s="211" t="s">
        <v>1241</v>
      </c>
      <c r="C420" s="212">
        <v>1</v>
      </c>
    </row>
    <row r="421" spans="1:3" ht="15.5" x14ac:dyDescent="0.35">
      <c r="A421" s="211" t="s">
        <v>1242</v>
      </c>
      <c r="B421" s="211" t="s">
        <v>1243</v>
      </c>
      <c r="C421" s="212">
        <v>1</v>
      </c>
    </row>
    <row r="422" spans="1:3" ht="15.5" x14ac:dyDescent="0.35">
      <c r="A422" s="211" t="s">
        <v>1244</v>
      </c>
      <c r="B422" s="211" t="s">
        <v>1245</v>
      </c>
      <c r="C422" s="212">
        <v>1</v>
      </c>
    </row>
    <row r="423" spans="1:3" ht="15.5" x14ac:dyDescent="0.35">
      <c r="A423" s="211" t="s">
        <v>1246</v>
      </c>
      <c r="B423" s="211" t="s">
        <v>1247</v>
      </c>
      <c r="C423" s="212">
        <v>1</v>
      </c>
    </row>
    <row r="424" spans="1:3" ht="15.5" x14ac:dyDescent="0.35">
      <c r="A424" s="211" t="s">
        <v>1248</v>
      </c>
      <c r="B424" s="211" t="s">
        <v>1249</v>
      </c>
      <c r="C424" s="212">
        <v>1</v>
      </c>
    </row>
    <row r="425" spans="1:3" ht="15.5" x14ac:dyDescent="0.35">
      <c r="A425" s="211" t="s">
        <v>1250</v>
      </c>
      <c r="B425" s="211" t="s">
        <v>1251</v>
      </c>
      <c r="C425" s="212">
        <v>1</v>
      </c>
    </row>
    <row r="426" spans="1:3" ht="15.5" x14ac:dyDescent="0.35">
      <c r="A426" s="211" t="s">
        <v>1252</v>
      </c>
      <c r="B426" s="211" t="s">
        <v>1253</v>
      </c>
      <c r="C426" s="212">
        <v>1</v>
      </c>
    </row>
    <row r="427" spans="1:3" ht="15.5" x14ac:dyDescent="0.35">
      <c r="A427" s="211" t="s">
        <v>1254</v>
      </c>
      <c r="B427" s="211" t="s">
        <v>1255</v>
      </c>
      <c r="C427" s="212">
        <v>1</v>
      </c>
    </row>
    <row r="428" spans="1:3" ht="15.5" x14ac:dyDescent="0.35">
      <c r="A428" s="211" t="s">
        <v>1256</v>
      </c>
      <c r="B428" s="211" t="s">
        <v>1257</v>
      </c>
      <c r="C428" s="212">
        <v>1</v>
      </c>
    </row>
    <row r="429" spans="1:3" ht="15.5" x14ac:dyDescent="0.35">
      <c r="A429" s="211" t="s">
        <v>1258</v>
      </c>
      <c r="B429" s="211" t="s">
        <v>1245</v>
      </c>
      <c r="C429" s="212">
        <v>1</v>
      </c>
    </row>
    <row r="430" spans="1:3" ht="15.5" x14ac:dyDescent="0.35">
      <c r="A430" s="211" t="s">
        <v>1259</v>
      </c>
      <c r="B430" s="211" t="s">
        <v>1260</v>
      </c>
      <c r="C430" s="212">
        <v>1</v>
      </c>
    </row>
    <row r="431" spans="1:3" ht="15.5" x14ac:dyDescent="0.35">
      <c r="A431" s="211" t="s">
        <v>1261</v>
      </c>
      <c r="B431" s="211" t="s">
        <v>1262</v>
      </c>
      <c r="C431" s="212">
        <v>1</v>
      </c>
    </row>
    <row r="432" spans="1:3" ht="15.5" x14ac:dyDescent="0.35">
      <c r="A432" s="211" t="s">
        <v>1263</v>
      </c>
      <c r="B432" s="211" t="s">
        <v>1264</v>
      </c>
      <c r="C432" s="212">
        <v>1</v>
      </c>
    </row>
    <row r="433" spans="1:3" ht="15.5" x14ac:dyDescent="0.35">
      <c r="A433" s="211" t="s">
        <v>1265</v>
      </c>
      <c r="B433" s="211" t="s">
        <v>1266</v>
      </c>
      <c r="C433" s="212">
        <v>1</v>
      </c>
    </row>
    <row r="434" spans="1:3" ht="15.5" x14ac:dyDescent="0.35">
      <c r="A434" s="211" t="s">
        <v>1267</v>
      </c>
      <c r="B434" s="211" t="s">
        <v>1268</v>
      </c>
      <c r="C434" s="212">
        <v>1</v>
      </c>
    </row>
    <row r="435" spans="1:3" ht="15.5" x14ac:dyDescent="0.35">
      <c r="A435" s="211" t="s">
        <v>1269</v>
      </c>
      <c r="B435" s="211" t="s">
        <v>1270</v>
      </c>
      <c r="C435" s="212">
        <v>1</v>
      </c>
    </row>
    <row r="436" spans="1:3" ht="15.5" x14ac:dyDescent="0.35">
      <c r="A436" s="211" t="s">
        <v>1271</v>
      </c>
      <c r="B436" s="211" t="s">
        <v>1272</v>
      </c>
      <c r="C436" s="212">
        <v>1</v>
      </c>
    </row>
    <row r="437" spans="1:3" ht="15.5" x14ac:dyDescent="0.35">
      <c r="A437" s="211" t="s">
        <v>1273</v>
      </c>
      <c r="B437" s="211" t="s">
        <v>1274</v>
      </c>
      <c r="C437" s="212">
        <v>1</v>
      </c>
    </row>
    <row r="438" spans="1:3" ht="15.5" x14ac:dyDescent="0.35">
      <c r="A438" s="211" t="s">
        <v>1275</v>
      </c>
      <c r="B438" s="211" t="s">
        <v>1276</v>
      </c>
      <c r="C438" s="212">
        <v>1</v>
      </c>
    </row>
    <row r="439" spans="1:3" ht="15.5" x14ac:dyDescent="0.35">
      <c r="A439" s="211" t="s">
        <v>1277</v>
      </c>
      <c r="B439" s="211" t="s">
        <v>1278</v>
      </c>
      <c r="C439" s="212">
        <v>1</v>
      </c>
    </row>
    <row r="440" spans="1:3" ht="15.5" x14ac:dyDescent="0.35">
      <c r="A440" s="211" t="s">
        <v>1279</v>
      </c>
      <c r="B440" s="211" t="s">
        <v>1280</v>
      </c>
      <c r="C440" s="212">
        <v>1</v>
      </c>
    </row>
    <row r="441" spans="1:3" ht="15.5" x14ac:dyDescent="0.35">
      <c r="A441" s="211" t="s">
        <v>1281</v>
      </c>
      <c r="B441" s="211" t="s">
        <v>1282</v>
      </c>
      <c r="C441" s="212">
        <v>1</v>
      </c>
    </row>
    <row r="442" spans="1:3" ht="15.5" x14ac:dyDescent="0.35">
      <c r="A442" s="211" t="s">
        <v>1283</v>
      </c>
      <c r="B442" s="211" t="s">
        <v>1284</v>
      </c>
      <c r="C442" s="212">
        <v>1</v>
      </c>
    </row>
    <row r="443" spans="1:3" ht="15.5" x14ac:dyDescent="0.35">
      <c r="A443" s="211" t="s">
        <v>1285</v>
      </c>
      <c r="B443" s="211" t="s">
        <v>1286</v>
      </c>
      <c r="C443" s="212">
        <v>1</v>
      </c>
    </row>
    <row r="444" spans="1:3" ht="15.5" x14ac:dyDescent="0.35">
      <c r="A444" s="211" t="s">
        <v>1287</v>
      </c>
      <c r="B444" s="211" t="s">
        <v>1288</v>
      </c>
      <c r="C444" s="212">
        <v>1</v>
      </c>
    </row>
    <row r="445" spans="1:3" ht="15.5" x14ac:dyDescent="0.35">
      <c r="A445" s="211" t="s">
        <v>1289</v>
      </c>
      <c r="B445" s="211" t="s">
        <v>1290</v>
      </c>
      <c r="C445" s="212">
        <v>1</v>
      </c>
    </row>
    <row r="446" spans="1:3" ht="15.5" x14ac:dyDescent="0.35">
      <c r="A446" s="211" t="s">
        <v>1291</v>
      </c>
      <c r="B446" s="211" t="s">
        <v>1292</v>
      </c>
      <c r="C446" s="212">
        <v>1</v>
      </c>
    </row>
    <row r="447" spans="1:3" ht="15.5" x14ac:dyDescent="0.35">
      <c r="A447" s="211" t="s">
        <v>1293</v>
      </c>
      <c r="B447" s="211" t="s">
        <v>1294</v>
      </c>
      <c r="C447" s="212">
        <v>1</v>
      </c>
    </row>
    <row r="448" spans="1:3" ht="15.5" x14ac:dyDescent="0.35">
      <c r="A448" s="211" t="s">
        <v>1295</v>
      </c>
      <c r="B448" s="211" t="s">
        <v>1296</v>
      </c>
      <c r="C448" s="212">
        <v>1</v>
      </c>
    </row>
    <row r="449" spans="1:3" ht="15.5" x14ac:dyDescent="0.35">
      <c r="A449" s="211" t="s">
        <v>1297</v>
      </c>
      <c r="B449" s="211" t="s">
        <v>1298</v>
      </c>
      <c r="C449" s="212">
        <v>1</v>
      </c>
    </row>
    <row r="450" spans="1:3" ht="15.5" x14ac:dyDescent="0.35">
      <c r="A450" s="211" t="s">
        <v>1299</v>
      </c>
      <c r="B450" s="211" t="s">
        <v>1300</v>
      </c>
      <c r="C450" s="212">
        <v>1</v>
      </c>
    </row>
    <row r="451" spans="1:3" ht="15.5" x14ac:dyDescent="0.35">
      <c r="A451" s="211" t="s">
        <v>1301</v>
      </c>
      <c r="B451" s="211" t="s">
        <v>1302</v>
      </c>
      <c r="C451" s="212">
        <v>1</v>
      </c>
    </row>
    <row r="452" spans="1:3" ht="15.5" x14ac:dyDescent="0.35">
      <c r="A452" s="211" t="s">
        <v>1303</v>
      </c>
      <c r="B452" s="211" t="s">
        <v>1304</v>
      </c>
      <c r="C452" s="212">
        <v>1</v>
      </c>
    </row>
    <row r="453" spans="1:3" ht="15.5" x14ac:dyDescent="0.35">
      <c r="A453" s="211" t="s">
        <v>1305</v>
      </c>
      <c r="B453" s="211" t="s">
        <v>1306</v>
      </c>
      <c r="C453" s="212">
        <v>1</v>
      </c>
    </row>
    <row r="454" spans="1:3" ht="15.5" x14ac:dyDescent="0.35">
      <c r="A454" s="211" t="s">
        <v>1307</v>
      </c>
      <c r="B454" s="211" t="s">
        <v>1308</v>
      </c>
      <c r="C454" s="212">
        <v>1</v>
      </c>
    </row>
    <row r="455" spans="1:3" ht="15.5" x14ac:dyDescent="0.35">
      <c r="A455" s="211" t="s">
        <v>1309</v>
      </c>
      <c r="B455" s="211" t="s">
        <v>1310</v>
      </c>
      <c r="C455" s="212">
        <v>1</v>
      </c>
    </row>
    <row r="456" spans="1:3" ht="15.5" x14ac:dyDescent="0.35">
      <c r="A456" s="211" t="s">
        <v>1311</v>
      </c>
      <c r="B456" s="211" t="s">
        <v>1312</v>
      </c>
      <c r="C456" s="212">
        <v>1</v>
      </c>
    </row>
    <row r="457" spans="1:3" ht="15.5" x14ac:dyDescent="0.35">
      <c r="A457" s="211" t="s">
        <v>1313</v>
      </c>
      <c r="B457" s="211" t="s">
        <v>1314</v>
      </c>
      <c r="C457" s="212">
        <v>1</v>
      </c>
    </row>
    <row r="458" spans="1:3" ht="15.5" x14ac:dyDescent="0.35">
      <c r="A458" s="211" t="s">
        <v>1315</v>
      </c>
      <c r="B458" s="211" t="s">
        <v>1316</v>
      </c>
      <c r="C458" s="212">
        <v>1</v>
      </c>
    </row>
    <row r="459" spans="1:3" ht="15.5" x14ac:dyDescent="0.35">
      <c r="A459" s="211" t="s">
        <v>1317</v>
      </c>
      <c r="B459" s="211" t="s">
        <v>1318</v>
      </c>
      <c r="C459" s="212">
        <v>1</v>
      </c>
    </row>
    <row r="460" spans="1:3" ht="15.5" x14ac:dyDescent="0.35">
      <c r="A460" s="211" t="s">
        <v>1319</v>
      </c>
      <c r="B460" s="211" t="s">
        <v>1320</v>
      </c>
      <c r="C460" s="212">
        <v>1</v>
      </c>
    </row>
    <row r="461" spans="1:3" ht="15.5" x14ac:dyDescent="0.35">
      <c r="A461" s="211" t="s">
        <v>1321</v>
      </c>
      <c r="B461" s="211" t="s">
        <v>1322</v>
      </c>
      <c r="C461" s="212">
        <v>1</v>
      </c>
    </row>
    <row r="462" spans="1:3" ht="15.5" x14ac:dyDescent="0.35">
      <c r="A462" s="211" t="s">
        <v>1323</v>
      </c>
      <c r="B462" s="211" t="s">
        <v>1324</v>
      </c>
      <c r="C462" s="212">
        <v>1</v>
      </c>
    </row>
    <row r="463" spans="1:3" ht="15.5" x14ac:dyDescent="0.35">
      <c r="A463" s="211" t="s">
        <v>1325</v>
      </c>
      <c r="B463" s="211" t="s">
        <v>1326</v>
      </c>
      <c r="C463" s="212">
        <v>1</v>
      </c>
    </row>
    <row r="464" spans="1:3" ht="15.5" x14ac:dyDescent="0.35">
      <c r="A464" s="211" t="s">
        <v>1327</v>
      </c>
      <c r="B464" s="211" t="s">
        <v>1328</v>
      </c>
      <c r="C464" s="212">
        <v>1</v>
      </c>
    </row>
    <row r="465" spans="1:3" ht="15.5" x14ac:dyDescent="0.35">
      <c r="A465" s="211" t="s">
        <v>1329</v>
      </c>
      <c r="B465" s="211" t="s">
        <v>1330</v>
      </c>
      <c r="C465" s="212">
        <v>1</v>
      </c>
    </row>
    <row r="466" spans="1:3" ht="15.5" x14ac:dyDescent="0.35">
      <c r="A466" s="211" t="s">
        <v>1331</v>
      </c>
      <c r="B466" s="211" t="s">
        <v>1332</v>
      </c>
      <c r="C466" s="212">
        <v>1</v>
      </c>
    </row>
    <row r="467" spans="1:3" ht="15.5" x14ac:dyDescent="0.35">
      <c r="A467" s="211" t="s">
        <v>1333</v>
      </c>
      <c r="B467" s="211" t="s">
        <v>1334</v>
      </c>
      <c r="C467" s="212">
        <v>1</v>
      </c>
    </row>
    <row r="468" spans="1:3" ht="15.5" x14ac:dyDescent="0.35">
      <c r="A468" s="211" t="s">
        <v>1335</v>
      </c>
      <c r="B468" s="211" t="s">
        <v>1336</v>
      </c>
      <c r="C468" s="212">
        <v>1</v>
      </c>
    </row>
    <row r="469" spans="1:3" ht="15.5" x14ac:dyDescent="0.35">
      <c r="A469" s="211" t="s">
        <v>1337</v>
      </c>
      <c r="B469" s="211" t="s">
        <v>1338</v>
      </c>
      <c r="C469" s="212">
        <v>1</v>
      </c>
    </row>
    <row r="470" spans="1:3" ht="15.5" x14ac:dyDescent="0.35">
      <c r="A470" s="211" t="s">
        <v>1339</v>
      </c>
      <c r="B470" s="211" t="s">
        <v>1340</v>
      </c>
      <c r="C470" s="212">
        <v>1</v>
      </c>
    </row>
    <row r="471" spans="1:3" ht="15.5" x14ac:dyDescent="0.35">
      <c r="A471" s="211" t="s">
        <v>1341</v>
      </c>
      <c r="B471" s="211" t="s">
        <v>1342</v>
      </c>
      <c r="C471" s="212">
        <v>1</v>
      </c>
    </row>
    <row r="472" spans="1:3" ht="15.5" x14ac:dyDescent="0.35">
      <c r="A472" s="211" t="s">
        <v>1343</v>
      </c>
      <c r="B472" s="211" t="s">
        <v>1344</v>
      </c>
      <c r="C472" s="212">
        <v>1</v>
      </c>
    </row>
    <row r="473" spans="1:3" ht="15.5" x14ac:dyDescent="0.35">
      <c r="A473" s="211" t="s">
        <v>1345</v>
      </c>
      <c r="B473" s="211" t="s">
        <v>1346</v>
      </c>
      <c r="C473" s="212">
        <v>1</v>
      </c>
    </row>
    <row r="474" spans="1:3" ht="15.5" x14ac:dyDescent="0.35">
      <c r="A474" s="211" t="s">
        <v>1347</v>
      </c>
      <c r="B474" s="211" t="s">
        <v>1348</v>
      </c>
      <c r="C474" s="212">
        <v>1</v>
      </c>
    </row>
    <row r="475" spans="1:3" ht="15.5" x14ac:dyDescent="0.35">
      <c r="A475" s="211" t="s">
        <v>1349</v>
      </c>
      <c r="B475" s="211" t="s">
        <v>1350</v>
      </c>
      <c r="C475" s="212">
        <v>5</v>
      </c>
    </row>
    <row r="476" spans="1:3" ht="15.5" x14ac:dyDescent="0.35">
      <c r="A476" s="211" t="s">
        <v>1351</v>
      </c>
      <c r="B476" s="211" t="s">
        <v>1352</v>
      </c>
      <c r="C476" s="212">
        <v>4</v>
      </c>
    </row>
    <row r="477" spans="1:3" ht="15.5" x14ac:dyDescent="0.35">
      <c r="A477" s="211" t="s">
        <v>1353</v>
      </c>
      <c r="B477" s="211" t="s">
        <v>1354</v>
      </c>
      <c r="C477" s="212">
        <v>1</v>
      </c>
    </row>
    <row r="478" spans="1:3" ht="15.5" x14ac:dyDescent="0.35">
      <c r="A478" s="211" t="s">
        <v>1355</v>
      </c>
      <c r="B478" s="211" t="s">
        <v>1356</v>
      </c>
      <c r="C478" s="212">
        <v>1</v>
      </c>
    </row>
    <row r="479" spans="1:3" ht="15.5" x14ac:dyDescent="0.35">
      <c r="A479" s="211" t="s">
        <v>1357</v>
      </c>
      <c r="B479" s="211" t="s">
        <v>1358</v>
      </c>
      <c r="C479" s="212">
        <v>1</v>
      </c>
    </row>
    <row r="480" spans="1:3" ht="15.5" x14ac:dyDescent="0.35">
      <c r="A480" s="211" t="s">
        <v>1359</v>
      </c>
      <c r="B480" s="211" t="s">
        <v>1360</v>
      </c>
      <c r="C480" s="212">
        <v>1</v>
      </c>
    </row>
    <row r="481" spans="1:3" ht="15.5" x14ac:dyDescent="0.35">
      <c r="A481" s="211" t="s">
        <v>1361</v>
      </c>
      <c r="B481" s="211" t="s">
        <v>1362</v>
      </c>
      <c r="C481" s="212">
        <v>1</v>
      </c>
    </row>
    <row r="482" spans="1:3" ht="15.5" x14ac:dyDescent="0.35">
      <c r="A482" s="211" t="s">
        <v>1363</v>
      </c>
      <c r="B482" s="211" t="s">
        <v>1364</v>
      </c>
      <c r="C482" s="212">
        <v>1</v>
      </c>
    </row>
    <row r="483" spans="1:3" ht="15.5" x14ac:dyDescent="0.35">
      <c r="A483" s="211" t="s">
        <v>1365</v>
      </c>
      <c r="B483" s="211" t="s">
        <v>1366</v>
      </c>
      <c r="C483" s="212">
        <v>1</v>
      </c>
    </row>
    <row r="484" spans="1:3" ht="15.5" x14ac:dyDescent="0.35">
      <c r="A484" s="211" t="s">
        <v>1367</v>
      </c>
      <c r="B484" s="211" t="s">
        <v>1368</v>
      </c>
      <c r="C484" s="212">
        <v>1</v>
      </c>
    </row>
    <row r="485" spans="1:3" ht="15.5" x14ac:dyDescent="0.35">
      <c r="A485" s="211" t="s">
        <v>1369</v>
      </c>
      <c r="B485" s="211" t="s">
        <v>1370</v>
      </c>
      <c r="C485" s="212">
        <v>1</v>
      </c>
    </row>
    <row r="486" spans="1:3" ht="15.5" x14ac:dyDescent="0.35">
      <c r="A486" s="211" t="s">
        <v>1371</v>
      </c>
      <c r="B486" s="211" t="s">
        <v>1372</v>
      </c>
      <c r="C486" s="212">
        <v>1</v>
      </c>
    </row>
    <row r="487" spans="1:3" ht="15.5" x14ac:dyDescent="0.35">
      <c r="A487" s="211" t="s">
        <v>1373</v>
      </c>
      <c r="B487" s="211" t="s">
        <v>1374</v>
      </c>
      <c r="C487" s="212">
        <v>1</v>
      </c>
    </row>
    <row r="488" spans="1:3" ht="15.5" x14ac:dyDescent="0.35">
      <c r="A488" s="211" t="s">
        <v>1375</v>
      </c>
      <c r="B488" s="211" t="s">
        <v>1376</v>
      </c>
      <c r="C488" s="212">
        <v>1</v>
      </c>
    </row>
    <row r="489" spans="1:3" ht="15.5" x14ac:dyDescent="0.35">
      <c r="A489" s="211" t="s">
        <v>1377</v>
      </c>
      <c r="B489" s="211" t="s">
        <v>1378</v>
      </c>
      <c r="C489" s="212">
        <v>1</v>
      </c>
    </row>
    <row r="490" spans="1:3" ht="15.5" x14ac:dyDescent="0.35">
      <c r="A490" s="211" t="s">
        <v>1379</v>
      </c>
      <c r="B490" s="211" t="s">
        <v>1380</v>
      </c>
      <c r="C490" s="212">
        <v>8</v>
      </c>
    </row>
    <row r="491" spans="1:3" ht="15.5" x14ac:dyDescent="0.35">
      <c r="A491" s="211" t="s">
        <v>1381</v>
      </c>
      <c r="B491" s="211" t="s">
        <v>1382</v>
      </c>
      <c r="C491" s="212">
        <v>1</v>
      </c>
    </row>
    <row r="492" spans="1:3" ht="15.5" x14ac:dyDescent="0.35">
      <c r="A492" s="211" t="s">
        <v>1383</v>
      </c>
      <c r="B492" s="211" t="s">
        <v>1384</v>
      </c>
      <c r="C492" s="212">
        <v>1</v>
      </c>
    </row>
    <row r="493" spans="1:3" ht="15.5" x14ac:dyDescent="0.35">
      <c r="A493" s="211" t="s">
        <v>1385</v>
      </c>
      <c r="B493" s="211" t="s">
        <v>1386</v>
      </c>
      <c r="C493" s="212">
        <v>1</v>
      </c>
    </row>
    <row r="494" spans="1:3" ht="15.5" x14ac:dyDescent="0.35">
      <c r="A494" s="211" t="s">
        <v>1387</v>
      </c>
      <c r="B494" s="211" t="s">
        <v>1388</v>
      </c>
      <c r="C494" s="212">
        <v>1</v>
      </c>
    </row>
    <row r="495" spans="1:3" ht="15.5" x14ac:dyDescent="0.35">
      <c r="A495" s="211" t="s">
        <v>1389</v>
      </c>
      <c r="B495" s="211" t="s">
        <v>1390</v>
      </c>
      <c r="C495" s="212">
        <v>1</v>
      </c>
    </row>
    <row r="496" spans="1:3" ht="15.5" x14ac:dyDescent="0.35">
      <c r="A496" s="211" t="s">
        <v>1391</v>
      </c>
      <c r="B496" s="211" t="s">
        <v>1392</v>
      </c>
      <c r="C496" s="212">
        <v>1</v>
      </c>
    </row>
    <row r="497" spans="1:3" ht="15.5" x14ac:dyDescent="0.35">
      <c r="A497" s="211" t="s">
        <v>1393</v>
      </c>
      <c r="B497" s="211" t="s">
        <v>1394</v>
      </c>
      <c r="C497" s="212">
        <v>1</v>
      </c>
    </row>
    <row r="498" spans="1:3" ht="15.5" x14ac:dyDescent="0.35">
      <c r="A498" s="211" t="s">
        <v>1395</v>
      </c>
      <c r="B498" s="211" t="s">
        <v>1396</v>
      </c>
      <c r="C498" s="212">
        <v>1</v>
      </c>
    </row>
    <row r="499" spans="1:3" ht="15.5" x14ac:dyDescent="0.35">
      <c r="A499" s="211" t="s">
        <v>1397</v>
      </c>
      <c r="B499" s="211" t="s">
        <v>1398</v>
      </c>
      <c r="C499" s="212">
        <v>1</v>
      </c>
    </row>
    <row r="500" spans="1:3" ht="15.5" x14ac:dyDescent="0.35">
      <c r="A500" s="211" t="s">
        <v>1399</v>
      </c>
      <c r="B500" s="211" t="s">
        <v>1400</v>
      </c>
      <c r="C500" s="212">
        <v>1</v>
      </c>
    </row>
    <row r="501" spans="1:3" ht="15.5" x14ac:dyDescent="0.35">
      <c r="A501" s="211" t="s">
        <v>1401</v>
      </c>
      <c r="B501" s="211" t="s">
        <v>1402</v>
      </c>
      <c r="C501" s="212">
        <v>1</v>
      </c>
    </row>
    <row r="502" spans="1:3" ht="15.5" x14ac:dyDescent="0.35">
      <c r="A502" s="211" t="s">
        <v>1403</v>
      </c>
      <c r="B502" s="211" t="s">
        <v>1404</v>
      </c>
      <c r="C502" s="212">
        <v>1</v>
      </c>
    </row>
    <row r="503" spans="1:3" ht="15.5" x14ac:dyDescent="0.35">
      <c r="A503" s="211" t="s">
        <v>1405</v>
      </c>
      <c r="B503" s="211" t="s">
        <v>1406</v>
      </c>
      <c r="C503" s="212">
        <v>1</v>
      </c>
    </row>
    <row r="504" spans="1:3" ht="15.5" x14ac:dyDescent="0.35">
      <c r="A504" s="211" t="s">
        <v>1407</v>
      </c>
      <c r="B504" s="211" t="s">
        <v>1408</v>
      </c>
      <c r="C504" s="212">
        <v>1</v>
      </c>
    </row>
    <row r="505" spans="1:3" ht="15.5" x14ac:dyDescent="0.35">
      <c r="A505" s="211" t="s">
        <v>1409</v>
      </c>
      <c r="B505" s="211" t="s">
        <v>1410</v>
      </c>
      <c r="C505" s="212">
        <v>1</v>
      </c>
    </row>
    <row r="506" spans="1:3" ht="15.5" x14ac:dyDescent="0.35">
      <c r="A506" s="211" t="s">
        <v>1411</v>
      </c>
      <c r="B506" s="211" t="s">
        <v>1412</v>
      </c>
      <c r="C506" s="212">
        <v>1</v>
      </c>
    </row>
    <row r="507" spans="1:3" ht="15.5" x14ac:dyDescent="0.35">
      <c r="A507" s="211" t="s">
        <v>1413</v>
      </c>
      <c r="B507" s="211" t="s">
        <v>1414</v>
      </c>
      <c r="C507" s="212">
        <v>1</v>
      </c>
    </row>
    <row r="508" spans="1:3" ht="15.5" x14ac:dyDescent="0.35">
      <c r="A508" s="211" t="s">
        <v>1415</v>
      </c>
      <c r="B508" s="211" t="s">
        <v>1416</v>
      </c>
      <c r="C508" s="212">
        <v>1</v>
      </c>
    </row>
    <row r="509" spans="1:3" ht="15.5" x14ac:dyDescent="0.35">
      <c r="A509" s="211" t="s">
        <v>1417</v>
      </c>
      <c r="B509" s="211" t="s">
        <v>1418</v>
      </c>
      <c r="C509" s="212">
        <v>1</v>
      </c>
    </row>
    <row r="510" spans="1:3" ht="15.5" x14ac:dyDescent="0.35">
      <c r="A510" s="211" t="s">
        <v>1419</v>
      </c>
      <c r="B510" s="211" t="s">
        <v>1420</v>
      </c>
      <c r="C510" s="212">
        <v>1</v>
      </c>
    </row>
    <row r="511" spans="1:3" ht="15.5" x14ac:dyDescent="0.35">
      <c r="A511" s="211" t="s">
        <v>1421</v>
      </c>
      <c r="B511" s="211" t="s">
        <v>1422</v>
      </c>
      <c r="C511" s="212">
        <v>1</v>
      </c>
    </row>
    <row r="512" spans="1:3" ht="15.5" x14ac:dyDescent="0.35">
      <c r="A512" s="211" t="s">
        <v>1423</v>
      </c>
      <c r="B512" s="211" t="s">
        <v>1424</v>
      </c>
      <c r="C512" s="212">
        <v>1</v>
      </c>
    </row>
    <row r="513" spans="1:3" ht="15.5" x14ac:dyDescent="0.35">
      <c r="A513" s="211" t="s">
        <v>1425</v>
      </c>
      <c r="B513" s="211" t="s">
        <v>1426</v>
      </c>
      <c r="C513" s="212">
        <v>1</v>
      </c>
    </row>
    <row r="514" spans="1:3" ht="15.5" x14ac:dyDescent="0.35">
      <c r="A514" s="211" t="s">
        <v>1427</v>
      </c>
      <c r="B514" s="211" t="s">
        <v>1428</v>
      </c>
      <c r="C514" s="212">
        <v>1</v>
      </c>
    </row>
    <row r="515" spans="1:3" ht="15.5" x14ac:dyDescent="0.35">
      <c r="A515" s="211" t="s">
        <v>1429</v>
      </c>
      <c r="B515" s="211" t="s">
        <v>1430</v>
      </c>
      <c r="C515" s="212">
        <v>1</v>
      </c>
    </row>
    <row r="516" spans="1:3" ht="15.5" x14ac:dyDescent="0.35">
      <c r="A516" s="211" t="s">
        <v>1431</v>
      </c>
      <c r="B516" s="211" t="s">
        <v>1432</v>
      </c>
      <c r="C516" s="212">
        <v>1</v>
      </c>
    </row>
    <row r="517" spans="1:3" ht="15.5" x14ac:dyDescent="0.35">
      <c r="A517" s="211" t="s">
        <v>1433</v>
      </c>
      <c r="B517" s="211" t="s">
        <v>1434</v>
      </c>
      <c r="C517" s="212">
        <v>1</v>
      </c>
    </row>
    <row r="518" spans="1:3" ht="15.5" x14ac:dyDescent="0.35">
      <c r="A518" s="211" t="s">
        <v>1435</v>
      </c>
      <c r="B518" s="211" t="s">
        <v>1436</v>
      </c>
      <c r="C518" s="212">
        <v>1</v>
      </c>
    </row>
    <row r="519" spans="1:3" ht="15.5" x14ac:dyDescent="0.35">
      <c r="A519" s="211" t="s">
        <v>1437</v>
      </c>
      <c r="B519" s="211" t="s">
        <v>1438</v>
      </c>
      <c r="C519" s="212">
        <v>1</v>
      </c>
    </row>
    <row r="520" spans="1:3" ht="15.5" x14ac:dyDescent="0.35">
      <c r="A520" s="211" t="s">
        <v>1439</v>
      </c>
      <c r="B520" s="211" t="s">
        <v>1440</v>
      </c>
      <c r="C520" s="212">
        <v>1</v>
      </c>
    </row>
    <row r="521" spans="1:3" ht="15.5" x14ac:dyDescent="0.35">
      <c r="A521" s="211" t="s">
        <v>1441</v>
      </c>
      <c r="B521" s="211" t="s">
        <v>1442</v>
      </c>
      <c r="C521" s="212">
        <v>1</v>
      </c>
    </row>
    <row r="522" spans="1:3" ht="15.5" x14ac:dyDescent="0.35">
      <c r="A522" s="211" t="s">
        <v>1443</v>
      </c>
      <c r="B522" s="211" t="s">
        <v>1444</v>
      </c>
      <c r="C522" s="212">
        <v>1</v>
      </c>
    </row>
    <row r="523" spans="1:3" ht="15.5" x14ac:dyDescent="0.35">
      <c r="A523" s="211" t="s">
        <v>1445</v>
      </c>
      <c r="B523" s="211" t="s">
        <v>1446</v>
      </c>
      <c r="C523" s="212">
        <v>1</v>
      </c>
    </row>
    <row r="524" spans="1:3" ht="15.5" x14ac:dyDescent="0.35">
      <c r="A524" s="211" t="s">
        <v>1447</v>
      </c>
      <c r="B524" s="211" t="s">
        <v>1448</v>
      </c>
      <c r="C524" s="212">
        <v>1</v>
      </c>
    </row>
    <row r="525" spans="1:3" ht="15.5" x14ac:dyDescent="0.35">
      <c r="A525" s="211" t="s">
        <v>1449</v>
      </c>
      <c r="B525" s="211" t="s">
        <v>1450</v>
      </c>
      <c r="C525" s="212">
        <v>1</v>
      </c>
    </row>
    <row r="526" spans="1:3" ht="15.5" x14ac:dyDescent="0.35">
      <c r="A526" s="211" t="s">
        <v>1451</v>
      </c>
      <c r="B526" s="211" t="s">
        <v>1452</v>
      </c>
      <c r="C526" s="212">
        <v>1</v>
      </c>
    </row>
    <row r="527" spans="1:3" ht="15.5" x14ac:dyDescent="0.35">
      <c r="A527" s="211" t="s">
        <v>1453</v>
      </c>
      <c r="B527" s="211" t="s">
        <v>1454</v>
      </c>
      <c r="C527" s="212">
        <v>1</v>
      </c>
    </row>
    <row r="528" spans="1:3" ht="15.5" x14ac:dyDescent="0.35">
      <c r="A528" s="211" t="s">
        <v>1462</v>
      </c>
      <c r="B528" s="211" t="s">
        <v>1463</v>
      </c>
      <c r="C528" s="212">
        <v>1</v>
      </c>
    </row>
    <row r="529" spans="1:3" ht="15.5" x14ac:dyDescent="0.35">
      <c r="A529" s="211" t="s">
        <v>1464</v>
      </c>
      <c r="B529" s="211" t="s">
        <v>1465</v>
      </c>
      <c r="C529" s="212">
        <v>1</v>
      </c>
    </row>
    <row r="530" spans="1:3" ht="15.5" x14ac:dyDescent="0.35">
      <c r="A530" s="211" t="s">
        <v>1466</v>
      </c>
      <c r="B530" s="211" t="s">
        <v>1467</v>
      </c>
      <c r="C530" s="212">
        <v>1</v>
      </c>
    </row>
    <row r="531" spans="1:3" ht="15.5" x14ac:dyDescent="0.35">
      <c r="A531" s="211" t="s">
        <v>1468</v>
      </c>
      <c r="B531" s="211" t="s">
        <v>1469</v>
      </c>
      <c r="C531" s="212">
        <v>1</v>
      </c>
    </row>
    <row r="532" spans="1:3" ht="15.5" x14ac:dyDescent="0.35">
      <c r="A532" s="211" t="s">
        <v>1470</v>
      </c>
      <c r="B532" s="211" t="s">
        <v>1471</v>
      </c>
      <c r="C532" s="212">
        <v>1</v>
      </c>
    </row>
    <row r="533" spans="1:3" ht="15.5" x14ac:dyDescent="0.35">
      <c r="A533" s="211" t="s">
        <v>1472</v>
      </c>
      <c r="B533" s="211" t="s">
        <v>1473</v>
      </c>
      <c r="C533" s="212">
        <v>1</v>
      </c>
    </row>
    <row r="534" spans="1:3" ht="31" x14ac:dyDescent="0.35">
      <c r="A534" s="211" t="s">
        <v>1474</v>
      </c>
      <c r="B534" s="211" t="s">
        <v>1475</v>
      </c>
      <c r="C534" s="212">
        <v>1</v>
      </c>
    </row>
    <row r="535" spans="1:3" ht="31" x14ac:dyDescent="0.35">
      <c r="A535" s="211" t="s">
        <v>1476</v>
      </c>
      <c r="B535" s="211" t="s">
        <v>1477</v>
      </c>
      <c r="C535" s="212">
        <v>1</v>
      </c>
    </row>
    <row r="536" spans="1:3" ht="15.5" x14ac:dyDescent="0.35">
      <c r="A536" s="211" t="s">
        <v>1478</v>
      </c>
      <c r="B536" s="211" t="s">
        <v>1479</v>
      </c>
      <c r="C536" s="212">
        <v>1</v>
      </c>
    </row>
    <row r="537" spans="1:3" ht="15.5" x14ac:dyDescent="0.35">
      <c r="A537" s="211" t="s">
        <v>1480</v>
      </c>
      <c r="B537" s="211" t="s">
        <v>1481</v>
      </c>
      <c r="C537" s="212">
        <v>1</v>
      </c>
    </row>
    <row r="538" spans="1:3" ht="15.5" x14ac:dyDescent="0.35">
      <c r="A538" s="211" t="s">
        <v>1482</v>
      </c>
      <c r="B538" s="211" t="s">
        <v>1483</v>
      </c>
      <c r="C538" s="212">
        <v>1</v>
      </c>
    </row>
    <row r="539" spans="1:3" ht="15.5" x14ac:dyDescent="0.35">
      <c r="A539" s="211" t="s">
        <v>1484</v>
      </c>
      <c r="B539" s="211" t="s">
        <v>1499</v>
      </c>
      <c r="C539" s="212">
        <v>1</v>
      </c>
    </row>
    <row r="540" spans="1:3" ht="15.5" x14ac:dyDescent="0.35">
      <c r="A540" s="211" t="s">
        <v>1500</v>
      </c>
      <c r="B540" s="211" t="s">
        <v>1501</v>
      </c>
      <c r="C540" s="212">
        <v>1</v>
      </c>
    </row>
    <row r="541" spans="1:3" ht="15.5" x14ac:dyDescent="0.35">
      <c r="A541" s="211" t="s">
        <v>1502</v>
      </c>
      <c r="B541" s="211" t="s">
        <v>1503</v>
      </c>
      <c r="C541" s="212">
        <v>1</v>
      </c>
    </row>
    <row r="542" spans="1:3" ht="15.5" x14ac:dyDescent="0.35">
      <c r="A542" s="211" t="s">
        <v>1504</v>
      </c>
      <c r="B542" s="211" t="s">
        <v>1505</v>
      </c>
      <c r="C542" s="212">
        <v>1</v>
      </c>
    </row>
    <row r="543" spans="1:3" ht="15.5" x14ac:dyDescent="0.35">
      <c r="A543" s="211" t="s">
        <v>1506</v>
      </c>
      <c r="B543" s="211" t="s">
        <v>1507</v>
      </c>
      <c r="C543" s="212">
        <v>1</v>
      </c>
    </row>
    <row r="544" spans="1:3" ht="15.5" x14ac:dyDescent="0.35">
      <c r="A544" s="211" t="s">
        <v>1508</v>
      </c>
      <c r="B544" s="211" t="s">
        <v>1509</v>
      </c>
      <c r="C544" s="212">
        <v>1</v>
      </c>
    </row>
    <row r="545" spans="1:3" ht="15.5" x14ac:dyDescent="0.35">
      <c r="A545" s="211" t="s">
        <v>1510</v>
      </c>
      <c r="B545" s="211" t="s">
        <v>1511</v>
      </c>
      <c r="C545" s="212">
        <v>1</v>
      </c>
    </row>
    <row r="546" spans="1:3" ht="15.5" x14ac:dyDescent="0.35">
      <c r="A546" s="211" t="s">
        <v>1512</v>
      </c>
      <c r="B546" s="211" t="s">
        <v>1513</v>
      </c>
      <c r="C546" s="212">
        <v>1</v>
      </c>
    </row>
    <row r="547" spans="1:3" ht="15.5" x14ac:dyDescent="0.35">
      <c r="A547" s="211" t="s">
        <v>1514</v>
      </c>
      <c r="B547" s="211" t="s">
        <v>1515</v>
      </c>
      <c r="C547" s="212">
        <v>1</v>
      </c>
    </row>
    <row r="548" spans="1:3" ht="15.5" x14ac:dyDescent="0.35">
      <c r="A548" s="211" t="s">
        <v>1516</v>
      </c>
      <c r="B548" s="211" t="s">
        <v>1517</v>
      </c>
      <c r="C548" s="212">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874043-1092-46f2-b7ed-3863b0441e79">
      <Terms xmlns="http://schemas.microsoft.com/office/infopath/2007/PartnerControls"/>
    </lcf76f155ced4ddcb4097134ff3c332f>
    <TaxCatchAll xmlns="2c75e67c-ed2d-4c91-baba-8aa4949e551e" xsi:nil="true"/>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7F6B72-BE27-4A8B-9949-18D6B2342A48}">
  <ds:schemaRefs>
    <ds:schemaRef ds:uri="http://schemas.microsoft.com/sharepoint/v3/contenttype/forms"/>
  </ds:schemaRefs>
</ds:datastoreItem>
</file>

<file path=customXml/itemProps2.xml><?xml version="1.0" encoding="utf-8"?>
<ds:datastoreItem xmlns:ds="http://schemas.openxmlformats.org/officeDocument/2006/customXml" ds:itemID="{54A0C169-FE25-4C86-A573-4EBEAEDE5E9C}">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6B032840-A920-4874-8D26-016F537BAE38}">
  <ds:schemaRefs>
    <ds:schemaRef ds:uri="http://purl.org/dc/elements/1.1/"/>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2c75e67c-ed2d-4c91-baba-8aa4949e551e"/>
    <ds:schemaRef ds:uri="33874043-1092-46f2-b7ed-3863b0441e79"/>
    <ds:schemaRef ds:uri="http://www.w3.org/XML/1998/namespace"/>
  </ds:schemaRefs>
</ds:datastoreItem>
</file>

<file path=customXml/itemProps4.xml><?xml version="1.0" encoding="utf-8"?>
<ds:datastoreItem xmlns:ds="http://schemas.openxmlformats.org/officeDocument/2006/customXml" ds:itemID="{0F8B3042-B6C8-4D74-9093-FCA0CBBC1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Instructions</vt:lpstr>
      <vt:lpstr>Results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2023-11-27T17:37:17Z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MediaServiceImageTags">
    <vt:lpwstr/>
  </property>
  <property fmtid="{D5CDD505-2E9C-101B-9397-08002B2CF9AE}" pid="13" name="ContentTypeId">
    <vt:lpwstr>0x010100BB5B4DEE38E943499C2C7511919B72BA</vt:lpwstr>
  </property>
</Properties>
</file>